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6.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drawings/drawing7.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drawings/drawing8.xml" ContentType="application/vnd.openxmlformats-officedocument.drawing+xml"/>
  <Override PartName="/xl/comments4.xml" ContentType="application/vnd.openxmlformats-officedocument.spreadsheetml.comments+xml"/>
  <Override PartName="/xl/charts/chart4.xml" ContentType="application/vnd.openxmlformats-officedocument.drawingml.chart+xml"/>
  <Override PartName="/xl/drawings/drawing9.xml" ContentType="application/vnd.openxmlformats-officedocument.drawing+xml"/>
  <Override PartName="/xl/comments5.xml" ContentType="application/vnd.openxmlformats-officedocument.spreadsheetml.comments+xml"/>
  <Override PartName="/xl/charts/chart5.xml" ContentType="application/vnd.openxmlformats-officedocument.drawingml.chart+xml"/>
  <Override PartName="/xl/drawings/drawing10.xml" ContentType="application/vnd.openxmlformats-officedocument.drawing+xml"/>
  <Override PartName="/xl/comments6.xml" ContentType="application/vnd.openxmlformats-officedocument.spreadsheetml.comments+xml"/>
  <Override PartName="/xl/charts/chart6.xml" ContentType="application/vnd.openxmlformats-officedocument.drawingml.chart+xml"/>
  <Override PartName="/xl/drawings/drawing11.xml" ContentType="application/vnd.openxmlformats-officedocument.drawing+xml"/>
  <Override PartName="/xl/comments7.xml" ContentType="application/vnd.openxmlformats-officedocument.spreadsheetml.comments+xml"/>
  <Override PartName="/xl/charts/chart7.xml" ContentType="application/vnd.openxmlformats-officedocument.drawingml.chart+xml"/>
  <Override PartName="/xl/drawings/drawing12.xml" ContentType="application/vnd.openxmlformats-officedocument.drawing+xml"/>
  <Override PartName="/xl/charts/chart8.xml" ContentType="application/vnd.openxmlformats-officedocument.drawingml.chart+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626"/>
  <workbookPr codeName="ThisWorkbook" defaultThemeVersion="124226"/>
  <mc:AlternateContent xmlns:mc="http://schemas.openxmlformats.org/markup-compatibility/2006">
    <mc:Choice Requires="x15">
      <x15ac:absPath xmlns:x15ac="http://schemas.microsoft.com/office/spreadsheetml/2010/11/ac" url="C:\Users\jlpli\OneDrive - Tecnológico Nacional de México Instituto Tecnológico de La Paz\Documentos\FIICSA\SIDI FIICSA\"/>
    </mc:Choice>
  </mc:AlternateContent>
  <xr:revisionPtr revIDLastSave="0" documentId="8_{88023D00-6F0F-4DE7-B947-17CABAFB700C}" xr6:coauthVersionLast="47" xr6:coauthVersionMax="47" xr10:uidLastSave="{00000000-0000-0000-0000-000000000000}"/>
  <bookViews>
    <workbookView xWindow="-120" yWindow="-120" windowWidth="20730" windowHeight="11760" tabRatio="943" activeTab="5" xr2:uid="{00000000-000D-0000-FFFF-FFFF00000000}"/>
  </bookViews>
  <sheets>
    <sheet name="Principal" sheetId="1" r:id="rId1"/>
    <sheet name="IMPLEMENTACIÓN" sheetId="7" r:id="rId2"/>
    <sheet name="MATRÍZ CONSULTOR" sheetId="8" r:id="rId3"/>
    <sheet name="REGISTRO EMPRESA" sheetId="10" r:id="rId4"/>
    <sheet name="LIDERAZGO" sheetId="2" r:id="rId5"/>
    <sheet name="ADMÓN" sheetId="3" r:id="rId6"/>
    <sheet name="FINANZAS" sheetId="4" r:id="rId7"/>
    <sheet name="CAPITAL HUMANO" sheetId="5" r:id="rId8"/>
    <sheet name="MERCADOT Y VENTAS" sheetId="6" r:id="rId9"/>
    <sheet name="OP Y SERVICIO" sheetId="11" r:id="rId10"/>
    <sheet name="INVEST. Y DESARR." sheetId="12" r:id="rId11"/>
    <sheet name="RESULTADOS FINALES" sheetId="13" r:id="rId12"/>
    <sheet name="DIF DIAG-POND" sheetId="18" state="hidden" r:id="rId13"/>
    <sheet name="Ponderación Tamaño" sheetId="23" state="hidden" r:id="rId14"/>
    <sheet name="Ponderación General" sheetId="24" state="hidden" r:id="rId15"/>
    <sheet name="Datos de Origen" sheetId="16" state="hidden" r:id="rId16"/>
    <sheet name="Matriz de Equivalencias" sheetId="26" state="hidden" r:id="rId17"/>
    <sheet name="CÁLCULO" sheetId="30" state="hidden" r:id="rId18"/>
  </sheets>
  <externalReferences>
    <externalReference r:id="rId19"/>
  </externalReferences>
  <definedNames>
    <definedName name="_1___Perfil_y_Descripción_de_Puestos">'CAPITAL HUMANO'!$G$8:$G$14</definedName>
    <definedName name="_xlnm._FilterDatabase" localSheetId="5" hidden="1">ADMÓN!$B$6:$E$16</definedName>
    <definedName name="_xlnm._FilterDatabase" localSheetId="7" hidden="1">'CAPITAL HUMANO'!$B$6:$E$14</definedName>
    <definedName name="_xlnm._FilterDatabase" localSheetId="6" hidden="1">FINANZAS!$B$6:$E$15</definedName>
    <definedName name="_xlnm._FilterDatabase" localSheetId="10" hidden="1">'INVEST. Y DESARR.'!$B$6:$E$16</definedName>
    <definedName name="_xlnm._FilterDatabase" localSheetId="4" hidden="1">LIDERAZGO!$B$6:$E$17</definedName>
    <definedName name="_xlnm._FilterDatabase" localSheetId="8" hidden="1">'MERCADOT Y VENTAS'!$B$6:$E$17</definedName>
    <definedName name="_xlnm._FilterDatabase" localSheetId="9" hidden="1">'OP Y SERVICIO'!$B$6:$E$17</definedName>
    <definedName name="abc" localSheetId="10">#REF!</definedName>
    <definedName name="abc">#REF!</definedName>
    <definedName name="ABONOS">'[1]Cuentas - base'!$I$7:$I$225</definedName>
    <definedName name="_xlnm.Print_Area" localSheetId="17">CÁLCULO!$B$2:$K$28</definedName>
    <definedName name="_xlnm.Print_Area" localSheetId="1">IMPLEMENTACIÓN!$A$1:$D$30</definedName>
    <definedName name="_xlnm.Print_Area" localSheetId="0">Principal!$A$1:$M$25</definedName>
    <definedName name="_xlnm.Database" localSheetId="5">#REF!</definedName>
    <definedName name="_xlnm.Database" localSheetId="7">#REF!</definedName>
    <definedName name="_xlnm.Database" localSheetId="6">#REF!</definedName>
    <definedName name="_xlnm.Database" localSheetId="10">#REF!</definedName>
    <definedName name="_xlnm.Database" localSheetId="8">#REF!</definedName>
    <definedName name="_xlnm.Database" localSheetId="9">#REF!</definedName>
    <definedName name="_xlnm.Database">#REF!</definedName>
    <definedName name="bewertung" localSheetId="5">#REF!</definedName>
    <definedName name="bewertung" localSheetId="7">#REF!</definedName>
    <definedName name="bewertung" localSheetId="6">#REF!</definedName>
    <definedName name="bewertung" localSheetId="10">#REF!</definedName>
    <definedName name="bewertung" localSheetId="8">#REF!</definedName>
    <definedName name="bewertung" localSheetId="9">#REF!</definedName>
    <definedName name="bewertung">#REF!</definedName>
    <definedName name="CARGOS">'[1]Cuentas - base'!$H$7:$H$225</definedName>
    <definedName name="Claves">'[1]Acumulados financieros'!$A$7:$F$146</definedName>
    <definedName name="esa">#REF!</definedName>
    <definedName name="esd">#REF!</definedName>
    <definedName name="prueba" localSheetId="7">#REF!</definedName>
    <definedName name="prueba" localSheetId="10">#REF!</definedName>
    <definedName name="prueba" localSheetId="8">#REF!</definedName>
    <definedName name="prueba" localSheetId="9">#REF!</definedName>
    <definedName name="prueba">#REF!</definedName>
    <definedName name="SALDO_FINAL">'[1]Cuentas - base'!$J$7:$J$202</definedName>
    <definedName name="SALDO_INICIAL">'[1]Cuentas - base'!$G$7:$G$202</definedName>
    <definedName name="sd" localSheetId="7">#REF!</definedName>
    <definedName name="sd" localSheetId="10">#REF!</definedName>
    <definedName name="sd" localSheetId="8">#REF!</definedName>
    <definedName name="sd" localSheetId="9">#REF!</definedName>
    <definedName name="sd">#REF!</definedName>
    <definedName name="TRATAMIENTO_Financiero">'[1]Cuentas - base'!$F$7:$F$202</definedName>
    <definedName name="zellen" localSheetId="5">#REF!</definedName>
    <definedName name="zellen" localSheetId="7">#REF!</definedName>
    <definedName name="zellen" localSheetId="6">#REF!</definedName>
    <definedName name="zellen" localSheetId="10">#REF!</definedName>
    <definedName name="zellen" localSheetId="8">#REF!</definedName>
    <definedName name="zellen" localSheetId="9">#REF!</definedName>
    <definedName name="zelle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8" i="4" l="1"/>
  <c r="G8" i="4"/>
  <c r="F9" i="4"/>
  <c r="G9" i="4"/>
  <c r="F10" i="4"/>
  <c r="G10" i="4"/>
  <c r="F11" i="4"/>
  <c r="G11" i="4"/>
  <c r="F12" i="4"/>
  <c r="G12" i="4"/>
  <c r="F13" i="4"/>
  <c r="G13" i="4"/>
  <c r="F14" i="4"/>
  <c r="G14" i="4"/>
  <c r="F15" i="4"/>
  <c r="G15" i="4"/>
  <c r="G27" i="30" l="1"/>
  <c r="I27" i="30" s="1"/>
  <c r="K27" i="30" s="1"/>
  <c r="G26" i="30"/>
  <c r="I26" i="30" s="1"/>
  <c r="K26" i="30" s="1"/>
  <c r="G25" i="30"/>
  <c r="I25" i="30" s="1"/>
  <c r="K25" i="30" s="1"/>
  <c r="G20" i="30"/>
  <c r="I20" i="30" s="1"/>
  <c r="K20" i="30" s="1"/>
  <c r="G19" i="30"/>
  <c r="I19" i="30" s="1"/>
  <c r="K19" i="30" s="1"/>
  <c r="G18" i="30"/>
  <c r="I18" i="30" s="1"/>
  <c r="K18" i="30" s="1"/>
  <c r="G13" i="30"/>
  <c r="I13" i="30" s="1"/>
  <c r="K13" i="30" s="1"/>
  <c r="G12" i="30"/>
  <c r="I12" i="30" s="1"/>
  <c r="K12" i="30" s="1"/>
  <c r="G11" i="30"/>
  <c r="I11" i="30" s="1"/>
  <c r="K11" i="30" s="1"/>
  <c r="W20" i="26"/>
  <c r="AK87" i="26"/>
  <c r="AK88" i="26"/>
  <c r="AK89" i="26"/>
  <c r="AK90" i="26"/>
  <c r="AK91" i="26"/>
  <c r="AK92" i="26"/>
  <c r="AK93" i="26"/>
  <c r="AK94" i="26"/>
  <c r="AK86" i="26"/>
  <c r="AK74" i="26"/>
  <c r="AK75" i="26"/>
  <c r="AK76" i="26"/>
  <c r="AK77" i="26"/>
  <c r="AK78" i="26"/>
  <c r="AK79" i="26"/>
  <c r="AK80" i="26"/>
  <c r="AK81" i="26"/>
  <c r="AK82" i="26"/>
  <c r="AK83" i="26"/>
  <c r="AK84" i="26"/>
  <c r="AK85" i="26"/>
  <c r="AK73" i="26"/>
  <c r="AK61" i="26"/>
  <c r="AK62" i="26"/>
  <c r="AK63" i="26"/>
  <c r="AK64" i="26"/>
  <c r="AK65" i="26"/>
  <c r="AK66" i="26"/>
  <c r="AK67" i="26"/>
  <c r="AK68" i="26"/>
  <c r="AK69" i="26"/>
  <c r="AK70" i="26"/>
  <c r="AK71" i="26"/>
  <c r="AK72" i="26"/>
  <c r="AK60" i="26"/>
  <c r="AK54" i="26"/>
  <c r="AK55" i="26"/>
  <c r="AK56" i="26"/>
  <c r="AK57" i="26"/>
  <c r="AK58" i="26"/>
  <c r="AK59" i="26"/>
  <c r="AK53" i="26"/>
  <c r="AK46" i="26"/>
  <c r="AK47" i="26"/>
  <c r="AK48" i="26"/>
  <c r="AK49" i="26"/>
  <c r="AK50" i="26"/>
  <c r="AK51" i="26"/>
  <c r="AK52" i="26"/>
  <c r="AK45" i="26"/>
  <c r="AK37" i="26"/>
  <c r="AK38" i="26"/>
  <c r="AK39" i="26"/>
  <c r="AK40" i="26"/>
  <c r="AK41" i="26"/>
  <c r="AK42" i="26"/>
  <c r="AK43" i="26"/>
  <c r="AK44" i="26"/>
  <c r="AK36" i="26"/>
  <c r="AI87" i="26"/>
  <c r="AI88" i="26"/>
  <c r="AI89" i="26"/>
  <c r="AI90" i="26"/>
  <c r="AI91" i="26"/>
  <c r="AI92" i="26"/>
  <c r="AI93" i="26"/>
  <c r="AI94" i="26"/>
  <c r="AI86" i="26"/>
  <c r="AI74" i="26"/>
  <c r="AI75" i="26"/>
  <c r="AI76" i="26"/>
  <c r="AI77" i="26"/>
  <c r="AI78" i="26"/>
  <c r="AI79" i="26"/>
  <c r="AI80" i="26"/>
  <c r="AI81" i="26"/>
  <c r="AI82" i="26"/>
  <c r="AI83" i="26"/>
  <c r="AI84" i="26"/>
  <c r="AI85" i="26"/>
  <c r="AI73" i="26"/>
  <c r="AI61" i="26"/>
  <c r="AI62" i="26"/>
  <c r="AI63" i="26"/>
  <c r="AI64" i="26"/>
  <c r="AI65" i="26"/>
  <c r="AI66" i="26"/>
  <c r="AI67" i="26"/>
  <c r="AI68" i="26"/>
  <c r="AI69" i="26"/>
  <c r="AI70" i="26"/>
  <c r="AI71" i="26"/>
  <c r="AI72" i="26"/>
  <c r="AI60" i="26"/>
  <c r="AI54" i="26"/>
  <c r="AI55" i="26"/>
  <c r="AI56" i="26"/>
  <c r="AI57" i="26"/>
  <c r="AI58" i="26"/>
  <c r="AI59" i="26"/>
  <c r="AI53" i="26"/>
  <c r="AI46" i="26"/>
  <c r="AI47" i="26"/>
  <c r="AI48" i="26"/>
  <c r="AI49" i="26"/>
  <c r="AI50" i="26"/>
  <c r="AI51" i="26"/>
  <c r="AI52" i="26"/>
  <c r="AI45" i="26"/>
  <c r="AI37" i="26"/>
  <c r="AI38" i="26"/>
  <c r="AI39" i="26"/>
  <c r="AI40" i="26"/>
  <c r="AI41" i="26"/>
  <c r="AI42" i="26"/>
  <c r="AI43" i="26"/>
  <c r="AI44" i="26"/>
  <c r="AI36" i="26"/>
  <c r="AG87" i="26"/>
  <c r="AG88" i="26"/>
  <c r="AG89" i="26"/>
  <c r="AG90" i="26"/>
  <c r="AG91" i="26"/>
  <c r="AG92" i="26"/>
  <c r="AG93" i="26"/>
  <c r="AG94" i="26"/>
  <c r="AG86" i="26"/>
  <c r="AG74" i="26"/>
  <c r="AG75" i="26"/>
  <c r="AG76" i="26"/>
  <c r="AG77" i="26"/>
  <c r="AG78" i="26"/>
  <c r="AG79" i="26"/>
  <c r="AG80" i="26"/>
  <c r="AG81" i="26"/>
  <c r="AG82" i="26"/>
  <c r="AG83" i="26"/>
  <c r="AG84" i="26"/>
  <c r="AG85" i="26"/>
  <c r="AG73" i="26"/>
  <c r="AG61" i="26"/>
  <c r="AG62" i="26"/>
  <c r="AG63" i="26"/>
  <c r="AG64" i="26"/>
  <c r="AG65" i="26"/>
  <c r="AG66" i="26"/>
  <c r="AG67" i="26"/>
  <c r="AG68" i="26"/>
  <c r="AG69" i="26"/>
  <c r="AG70" i="26"/>
  <c r="AG71" i="26"/>
  <c r="AG72" i="26"/>
  <c r="AG60" i="26"/>
  <c r="AG54" i="26"/>
  <c r="AG55" i="26"/>
  <c r="AG56" i="26"/>
  <c r="AG57" i="26"/>
  <c r="AG58" i="26"/>
  <c r="AG59" i="26"/>
  <c r="AG53" i="26"/>
  <c r="AG46" i="26"/>
  <c r="AG47" i="26"/>
  <c r="AG48" i="26"/>
  <c r="AG49" i="26"/>
  <c r="AG50" i="26"/>
  <c r="AG51" i="26"/>
  <c r="AG52" i="26"/>
  <c r="AG45" i="26"/>
  <c r="AG37" i="26"/>
  <c r="AG38" i="26"/>
  <c r="AG39" i="26"/>
  <c r="AG40" i="26"/>
  <c r="AG41" i="26"/>
  <c r="AG42" i="26"/>
  <c r="AG43" i="26"/>
  <c r="AG44" i="26"/>
  <c r="AG36" i="26"/>
  <c r="AE87" i="26"/>
  <c r="AE88" i="26"/>
  <c r="AE89" i="26"/>
  <c r="AE90" i="26"/>
  <c r="AE91" i="26"/>
  <c r="AE92" i="26"/>
  <c r="AE93" i="26"/>
  <c r="AE94" i="26"/>
  <c r="AE86" i="26"/>
  <c r="AE74" i="26"/>
  <c r="AE75" i="26"/>
  <c r="AE76" i="26"/>
  <c r="AE77" i="26"/>
  <c r="AE78" i="26"/>
  <c r="AE79" i="26"/>
  <c r="AE80" i="26"/>
  <c r="AE81" i="26"/>
  <c r="AE82" i="26"/>
  <c r="AE83" i="26"/>
  <c r="AE84" i="26"/>
  <c r="AE85" i="26"/>
  <c r="AE73" i="26"/>
  <c r="AE61" i="26"/>
  <c r="AE62" i="26"/>
  <c r="AE63" i="26"/>
  <c r="AE64" i="26"/>
  <c r="AE65" i="26"/>
  <c r="AE66" i="26"/>
  <c r="AE67" i="26"/>
  <c r="AE68" i="26"/>
  <c r="AE69" i="26"/>
  <c r="AE70" i="26"/>
  <c r="AE71" i="26"/>
  <c r="AE72" i="26"/>
  <c r="AE60" i="26"/>
  <c r="AE54" i="26"/>
  <c r="AE55" i="26"/>
  <c r="AE56" i="26"/>
  <c r="AE57" i="26"/>
  <c r="AE58" i="26"/>
  <c r="AE59" i="26"/>
  <c r="AE53" i="26"/>
  <c r="AE46" i="26"/>
  <c r="AE47" i="26"/>
  <c r="AE48" i="26"/>
  <c r="AE49" i="26"/>
  <c r="AE50" i="26"/>
  <c r="AE51" i="26"/>
  <c r="AE52" i="26"/>
  <c r="AE45" i="26"/>
  <c r="AE37" i="26"/>
  <c r="AE38" i="26"/>
  <c r="AE39" i="26"/>
  <c r="AE40" i="26"/>
  <c r="AE41" i="26"/>
  <c r="AE42" i="26"/>
  <c r="AE43" i="26"/>
  <c r="AE44" i="26"/>
  <c r="AE36" i="26"/>
  <c r="AC87" i="26"/>
  <c r="AC88" i="26"/>
  <c r="AC89" i="26"/>
  <c r="AC90" i="26"/>
  <c r="AC91" i="26"/>
  <c r="AC92" i="26"/>
  <c r="AC93" i="26"/>
  <c r="AC94" i="26"/>
  <c r="AC86" i="26"/>
  <c r="AC74" i="26"/>
  <c r="AC75" i="26"/>
  <c r="AC76" i="26"/>
  <c r="AC77" i="26"/>
  <c r="AC78" i="26"/>
  <c r="AC79" i="26"/>
  <c r="AC80" i="26"/>
  <c r="AC81" i="26"/>
  <c r="AC82" i="26"/>
  <c r="AC83" i="26"/>
  <c r="AC84" i="26"/>
  <c r="AC85" i="26"/>
  <c r="AC73" i="26"/>
  <c r="AC61" i="26"/>
  <c r="AC62" i="26"/>
  <c r="AC63" i="26"/>
  <c r="AC64" i="26"/>
  <c r="AC65" i="26"/>
  <c r="AC66" i="26"/>
  <c r="AC67" i="26"/>
  <c r="AC68" i="26"/>
  <c r="AC69" i="26"/>
  <c r="AC70" i="26"/>
  <c r="AC71" i="26"/>
  <c r="AC72" i="26"/>
  <c r="AC60" i="26"/>
  <c r="AC54" i="26"/>
  <c r="AC55" i="26"/>
  <c r="AC56" i="26"/>
  <c r="AC57" i="26"/>
  <c r="AC58" i="26"/>
  <c r="AC59" i="26"/>
  <c r="AC53" i="26"/>
  <c r="AC46" i="26"/>
  <c r="AC47" i="26"/>
  <c r="AC48" i="26"/>
  <c r="AC49" i="26"/>
  <c r="AC50" i="26"/>
  <c r="AC51" i="26"/>
  <c r="AC52" i="26"/>
  <c r="AC45" i="26"/>
  <c r="AC37" i="26"/>
  <c r="AC38" i="26"/>
  <c r="AC39" i="26"/>
  <c r="AC40" i="26"/>
  <c r="AC41" i="26"/>
  <c r="AC42" i="26"/>
  <c r="AC43" i="26"/>
  <c r="AC44" i="26"/>
  <c r="AC36" i="26"/>
  <c r="AA87" i="26"/>
  <c r="AA88" i="26"/>
  <c r="AA89" i="26"/>
  <c r="AA90" i="26"/>
  <c r="AA91" i="26"/>
  <c r="AA92" i="26"/>
  <c r="AA93" i="26"/>
  <c r="AA94" i="26"/>
  <c r="AA86" i="26"/>
  <c r="AA85" i="26"/>
  <c r="AA74" i="26"/>
  <c r="AA75" i="26"/>
  <c r="AA76" i="26"/>
  <c r="AA77" i="26"/>
  <c r="AA78" i="26"/>
  <c r="AA79" i="26"/>
  <c r="AA80" i="26"/>
  <c r="AA81" i="26"/>
  <c r="AA82" i="26"/>
  <c r="AA83" i="26"/>
  <c r="AA84" i="26"/>
  <c r="AA73" i="26"/>
  <c r="AA61" i="26"/>
  <c r="AA62" i="26"/>
  <c r="AA63" i="26"/>
  <c r="AA64" i="26"/>
  <c r="AA65" i="26"/>
  <c r="AA66" i="26"/>
  <c r="AA67" i="26"/>
  <c r="AA68" i="26"/>
  <c r="AA69" i="26"/>
  <c r="AA70" i="26"/>
  <c r="AA71" i="26"/>
  <c r="AA72" i="26"/>
  <c r="AA60" i="26"/>
  <c r="AA59" i="26"/>
  <c r="AA54" i="26"/>
  <c r="AA55" i="26"/>
  <c r="AA56" i="26"/>
  <c r="AA57" i="26"/>
  <c r="AA58" i="26"/>
  <c r="AA53" i="26"/>
  <c r="AA46" i="26"/>
  <c r="AA47" i="26"/>
  <c r="AA48" i="26"/>
  <c r="AA49" i="26"/>
  <c r="AA50" i="26"/>
  <c r="AA51" i="26"/>
  <c r="AA52" i="26"/>
  <c r="AA45" i="26"/>
  <c r="AA37" i="26"/>
  <c r="AA38" i="26"/>
  <c r="AA39" i="26"/>
  <c r="AA40" i="26"/>
  <c r="AA41" i="26"/>
  <c r="AA42" i="26"/>
  <c r="AA43" i="26"/>
  <c r="AA44" i="26"/>
  <c r="AA36" i="26"/>
  <c r="Y87" i="26"/>
  <c r="Y88" i="26"/>
  <c r="Y89" i="26"/>
  <c r="Y90" i="26"/>
  <c r="Y91" i="26"/>
  <c r="Y92" i="26"/>
  <c r="Y93" i="26"/>
  <c r="Y94" i="26"/>
  <c r="Y86" i="26"/>
  <c r="Y74" i="26"/>
  <c r="Y75" i="26"/>
  <c r="Y76" i="26"/>
  <c r="Y77" i="26"/>
  <c r="Y78" i="26"/>
  <c r="Y79" i="26"/>
  <c r="Y80" i="26"/>
  <c r="Y81" i="26"/>
  <c r="Y82" i="26"/>
  <c r="Y83" i="26"/>
  <c r="Y84" i="26"/>
  <c r="Y85" i="26"/>
  <c r="Y73" i="26"/>
  <c r="Y61" i="26"/>
  <c r="Y62" i="26"/>
  <c r="Y63" i="26"/>
  <c r="Y64" i="26"/>
  <c r="Y65" i="26"/>
  <c r="Y66" i="26"/>
  <c r="Y67" i="26"/>
  <c r="Y68" i="26"/>
  <c r="Y69" i="26"/>
  <c r="Y70" i="26"/>
  <c r="Y71" i="26"/>
  <c r="Y72" i="26"/>
  <c r="Y60" i="26"/>
  <c r="Y54" i="26"/>
  <c r="Y55" i="26"/>
  <c r="Y56" i="26"/>
  <c r="Y57" i="26"/>
  <c r="Y58" i="26"/>
  <c r="Y59" i="26"/>
  <c r="Y53" i="26"/>
  <c r="Y46" i="26"/>
  <c r="Y47" i="26"/>
  <c r="Y48" i="26"/>
  <c r="Y49" i="26"/>
  <c r="Y50" i="26"/>
  <c r="Y51" i="26"/>
  <c r="Y52" i="26"/>
  <c r="Y45" i="26"/>
  <c r="Y37" i="26"/>
  <c r="Y38" i="26"/>
  <c r="Y39" i="26"/>
  <c r="Y40" i="26"/>
  <c r="Y41" i="26"/>
  <c r="Y42" i="26"/>
  <c r="Y43" i="26"/>
  <c r="Y44" i="26"/>
  <c r="Y36" i="26"/>
  <c r="W87" i="26"/>
  <c r="W88" i="26"/>
  <c r="W89" i="26"/>
  <c r="W90" i="26"/>
  <c r="W91" i="26"/>
  <c r="W92" i="26"/>
  <c r="W93" i="26"/>
  <c r="W94" i="26"/>
  <c r="W86" i="26"/>
  <c r="W74" i="26"/>
  <c r="W75" i="26"/>
  <c r="W76" i="26"/>
  <c r="W77" i="26"/>
  <c r="W78" i="26"/>
  <c r="W79" i="26"/>
  <c r="W80" i="26"/>
  <c r="W81" i="26"/>
  <c r="W82" i="26"/>
  <c r="W83" i="26"/>
  <c r="W84" i="26"/>
  <c r="W85" i="26"/>
  <c r="W73" i="26"/>
  <c r="W61" i="26"/>
  <c r="W62" i="26"/>
  <c r="W63" i="26"/>
  <c r="W64" i="26"/>
  <c r="W65" i="26"/>
  <c r="W66" i="26"/>
  <c r="W67" i="26"/>
  <c r="W68" i="26"/>
  <c r="W69" i="26"/>
  <c r="W70" i="26"/>
  <c r="W71" i="26"/>
  <c r="W72" i="26"/>
  <c r="W60" i="26"/>
  <c r="W54" i="26"/>
  <c r="W55" i="26"/>
  <c r="W56" i="26"/>
  <c r="W57" i="26"/>
  <c r="W58" i="26"/>
  <c r="W59" i="26"/>
  <c r="W53" i="26"/>
  <c r="W46" i="26"/>
  <c r="W47" i="26"/>
  <c r="W48" i="26"/>
  <c r="W49" i="26"/>
  <c r="W50" i="26"/>
  <c r="W51" i="26"/>
  <c r="W52" i="26"/>
  <c r="W45" i="26"/>
  <c r="W37" i="26"/>
  <c r="W38" i="26"/>
  <c r="W39" i="26"/>
  <c r="W40" i="26"/>
  <c r="W41" i="26"/>
  <c r="W42" i="26"/>
  <c r="W43" i="26"/>
  <c r="W44" i="26"/>
  <c r="W36" i="26"/>
  <c r="U87" i="26"/>
  <c r="U88" i="26"/>
  <c r="U89" i="26"/>
  <c r="U90" i="26"/>
  <c r="U91" i="26"/>
  <c r="U92" i="26"/>
  <c r="U93" i="26"/>
  <c r="U94" i="26"/>
  <c r="U86" i="26"/>
  <c r="U74" i="26"/>
  <c r="U75" i="26"/>
  <c r="U76" i="26"/>
  <c r="U77" i="26"/>
  <c r="U78" i="26"/>
  <c r="U79" i="26"/>
  <c r="U80" i="26"/>
  <c r="U81" i="26"/>
  <c r="U82" i="26"/>
  <c r="U83" i="26"/>
  <c r="U84" i="26"/>
  <c r="U85" i="26"/>
  <c r="U73" i="26"/>
  <c r="U61" i="26"/>
  <c r="U62" i="26"/>
  <c r="U63" i="26"/>
  <c r="U64" i="26"/>
  <c r="U65" i="26"/>
  <c r="U66" i="26"/>
  <c r="U67" i="26"/>
  <c r="U68" i="26"/>
  <c r="U69" i="26"/>
  <c r="U70" i="26"/>
  <c r="U71" i="26"/>
  <c r="U72" i="26"/>
  <c r="U60" i="26"/>
  <c r="U54" i="26"/>
  <c r="U55" i="26"/>
  <c r="U56" i="26"/>
  <c r="U57" i="26"/>
  <c r="U58" i="26"/>
  <c r="U59" i="26"/>
  <c r="U53" i="26"/>
  <c r="U46" i="26"/>
  <c r="U47" i="26"/>
  <c r="U48" i="26"/>
  <c r="U49" i="26"/>
  <c r="U50" i="26"/>
  <c r="U51" i="26"/>
  <c r="U52" i="26"/>
  <c r="U45" i="26"/>
  <c r="U37" i="26"/>
  <c r="U38" i="26"/>
  <c r="U39" i="26"/>
  <c r="U40" i="26"/>
  <c r="U41" i="26"/>
  <c r="U42" i="26"/>
  <c r="U43" i="26"/>
  <c r="U44" i="26"/>
  <c r="U36" i="26"/>
  <c r="S94" i="26"/>
  <c r="S87" i="26"/>
  <c r="S88" i="26"/>
  <c r="S89" i="26"/>
  <c r="S90" i="26"/>
  <c r="S91" i="26"/>
  <c r="S92" i="26"/>
  <c r="S93" i="26"/>
  <c r="S86" i="26"/>
  <c r="S74" i="26"/>
  <c r="S75" i="26"/>
  <c r="S76" i="26"/>
  <c r="S77" i="26"/>
  <c r="S78" i="26"/>
  <c r="S79" i="26"/>
  <c r="S80" i="26"/>
  <c r="S81" i="26"/>
  <c r="S82" i="26"/>
  <c r="S83" i="26"/>
  <c r="S84" i="26"/>
  <c r="S85" i="26"/>
  <c r="S73" i="26"/>
  <c r="S61" i="26"/>
  <c r="S62" i="26"/>
  <c r="S63" i="26"/>
  <c r="S64" i="26"/>
  <c r="S65" i="26"/>
  <c r="S66" i="26"/>
  <c r="S67" i="26"/>
  <c r="S68" i="26"/>
  <c r="S69" i="26"/>
  <c r="S70" i="26"/>
  <c r="S71" i="26"/>
  <c r="S72" i="26"/>
  <c r="S60" i="26"/>
  <c r="S54" i="26"/>
  <c r="S55" i="26"/>
  <c r="S56" i="26"/>
  <c r="S57" i="26"/>
  <c r="S58" i="26"/>
  <c r="S59" i="26"/>
  <c r="S53" i="26"/>
  <c r="S46" i="26"/>
  <c r="S47" i="26"/>
  <c r="S48" i="26"/>
  <c r="S49" i="26"/>
  <c r="S50" i="26"/>
  <c r="S51" i="26"/>
  <c r="S52" i="26"/>
  <c r="S45" i="26"/>
  <c r="S37" i="26"/>
  <c r="S38" i="26"/>
  <c r="S39" i="26"/>
  <c r="S40" i="26"/>
  <c r="S41" i="26"/>
  <c r="S42" i="26"/>
  <c r="S43" i="26"/>
  <c r="S44" i="26"/>
  <c r="S36" i="26"/>
  <c r="Q87" i="26"/>
  <c r="Q88" i="26"/>
  <c r="Q89" i="26"/>
  <c r="Q90" i="26"/>
  <c r="Q91" i="26"/>
  <c r="Q92" i="26"/>
  <c r="Q93" i="26"/>
  <c r="Q94" i="26"/>
  <c r="Q86" i="26"/>
  <c r="Q74" i="26"/>
  <c r="Q75" i="26"/>
  <c r="Q76" i="26"/>
  <c r="Q77" i="26"/>
  <c r="Q78" i="26"/>
  <c r="Q79" i="26"/>
  <c r="Q80" i="26"/>
  <c r="Q81" i="26"/>
  <c r="Q82" i="26"/>
  <c r="Q83" i="26"/>
  <c r="Q84" i="26"/>
  <c r="Q85" i="26"/>
  <c r="Q73" i="26"/>
  <c r="Q61" i="26"/>
  <c r="Q62" i="26"/>
  <c r="Q63" i="26"/>
  <c r="Q64" i="26"/>
  <c r="Q65" i="26"/>
  <c r="Q66" i="26"/>
  <c r="Q67" i="26"/>
  <c r="Q68" i="26"/>
  <c r="Q69" i="26"/>
  <c r="Q70" i="26"/>
  <c r="Q71" i="26"/>
  <c r="Q72" i="26"/>
  <c r="Q60" i="26"/>
  <c r="Q54" i="26"/>
  <c r="Q55" i="26"/>
  <c r="Q56" i="26"/>
  <c r="Q57" i="26"/>
  <c r="Q58" i="26"/>
  <c r="Q59" i="26"/>
  <c r="Q53" i="26"/>
  <c r="Q46" i="26"/>
  <c r="Q47" i="26"/>
  <c r="Q48" i="26"/>
  <c r="Q49" i="26"/>
  <c r="Q50" i="26"/>
  <c r="Q51" i="26"/>
  <c r="Q52" i="26"/>
  <c r="Q45" i="26"/>
  <c r="Q37" i="26"/>
  <c r="Q38" i="26"/>
  <c r="Q39" i="26"/>
  <c r="Q40" i="26"/>
  <c r="Q41" i="26"/>
  <c r="Q42" i="26"/>
  <c r="Q43" i="26"/>
  <c r="Q44" i="26"/>
  <c r="Q36" i="26"/>
  <c r="O87" i="26"/>
  <c r="O88" i="26"/>
  <c r="O89" i="26"/>
  <c r="O90" i="26"/>
  <c r="O91" i="26"/>
  <c r="O92" i="26"/>
  <c r="O93" i="26"/>
  <c r="O94" i="26"/>
  <c r="O86" i="26"/>
  <c r="O74" i="26"/>
  <c r="O75" i="26"/>
  <c r="O76" i="26"/>
  <c r="O77" i="26"/>
  <c r="O78" i="26"/>
  <c r="O79" i="26"/>
  <c r="O80" i="26"/>
  <c r="O81" i="26"/>
  <c r="O82" i="26"/>
  <c r="O83" i="26"/>
  <c r="O84" i="26"/>
  <c r="O85" i="26"/>
  <c r="O73" i="26"/>
  <c r="O61" i="26"/>
  <c r="O62" i="26"/>
  <c r="O63" i="26"/>
  <c r="O64" i="26"/>
  <c r="O65" i="26"/>
  <c r="O66" i="26"/>
  <c r="O67" i="26"/>
  <c r="O68" i="26"/>
  <c r="O69" i="26"/>
  <c r="O70" i="26"/>
  <c r="O71" i="26"/>
  <c r="O72" i="26"/>
  <c r="O60" i="26"/>
  <c r="O54" i="26"/>
  <c r="O55" i="26"/>
  <c r="O56" i="26"/>
  <c r="O57" i="26"/>
  <c r="O58" i="26"/>
  <c r="O59" i="26"/>
  <c r="O53" i="26"/>
  <c r="O46" i="26"/>
  <c r="O47" i="26"/>
  <c r="O48" i="26"/>
  <c r="O49" i="26"/>
  <c r="O50" i="26"/>
  <c r="O51" i="26"/>
  <c r="O52" i="26"/>
  <c r="O45" i="26"/>
  <c r="O37" i="26"/>
  <c r="O38" i="26"/>
  <c r="O39" i="26"/>
  <c r="O40" i="26"/>
  <c r="O41" i="26"/>
  <c r="O42" i="26"/>
  <c r="O43" i="26"/>
  <c r="O44" i="26"/>
  <c r="O36" i="26"/>
  <c r="M87" i="26"/>
  <c r="M88" i="26"/>
  <c r="M89" i="26"/>
  <c r="M90" i="26"/>
  <c r="M91" i="26"/>
  <c r="M92" i="26"/>
  <c r="M93" i="26"/>
  <c r="M94" i="26"/>
  <c r="M86" i="26"/>
  <c r="M74" i="26"/>
  <c r="M75" i="26"/>
  <c r="M76" i="26"/>
  <c r="M77" i="26"/>
  <c r="M78" i="26"/>
  <c r="M79" i="26"/>
  <c r="M80" i="26"/>
  <c r="M81" i="26"/>
  <c r="M82" i="26"/>
  <c r="M83" i="26"/>
  <c r="M84" i="26"/>
  <c r="M85" i="26"/>
  <c r="M73" i="26"/>
  <c r="M61" i="26"/>
  <c r="M62" i="26"/>
  <c r="M63" i="26"/>
  <c r="M64" i="26"/>
  <c r="M65" i="26"/>
  <c r="M66" i="26"/>
  <c r="M67" i="26"/>
  <c r="M68" i="26"/>
  <c r="M69" i="26"/>
  <c r="M70" i="26"/>
  <c r="M71" i="26"/>
  <c r="M72" i="26"/>
  <c r="M60" i="26"/>
  <c r="M54" i="26"/>
  <c r="M55" i="26"/>
  <c r="M56" i="26"/>
  <c r="M57" i="26"/>
  <c r="M58" i="26"/>
  <c r="M59" i="26"/>
  <c r="M53" i="26"/>
  <c r="M46" i="26"/>
  <c r="K55" i="26" s="1"/>
  <c r="M47" i="26"/>
  <c r="M48" i="26"/>
  <c r="M49" i="26"/>
  <c r="M50" i="26"/>
  <c r="M51" i="26"/>
  <c r="M52" i="26"/>
  <c r="M45" i="26"/>
  <c r="M37" i="26"/>
  <c r="M38" i="26"/>
  <c r="M39" i="26"/>
  <c r="M40" i="26"/>
  <c r="M41" i="26"/>
  <c r="M42" i="26"/>
  <c r="M43" i="26"/>
  <c r="M44" i="26"/>
  <c r="M36" i="26"/>
  <c r="K87" i="26"/>
  <c r="K88" i="26"/>
  <c r="K89" i="26"/>
  <c r="K90" i="26"/>
  <c r="K91" i="26"/>
  <c r="K92" i="26"/>
  <c r="K93" i="26"/>
  <c r="K94" i="26"/>
  <c r="K86" i="26"/>
  <c r="K74" i="26"/>
  <c r="K75" i="26"/>
  <c r="K76" i="26"/>
  <c r="K77" i="26"/>
  <c r="K78" i="26"/>
  <c r="K79" i="26"/>
  <c r="K80" i="26"/>
  <c r="K81" i="26"/>
  <c r="K82" i="26"/>
  <c r="K83" i="26"/>
  <c r="K84" i="26"/>
  <c r="K85" i="26"/>
  <c r="K73" i="26"/>
  <c r="K61" i="26"/>
  <c r="K62" i="26"/>
  <c r="K63" i="26"/>
  <c r="K64" i="26"/>
  <c r="K65" i="26"/>
  <c r="K66" i="26"/>
  <c r="K67" i="26"/>
  <c r="K68" i="26"/>
  <c r="K69" i="26"/>
  <c r="K70" i="26"/>
  <c r="K71" i="26"/>
  <c r="K72" i="26"/>
  <c r="K60" i="26"/>
  <c r="K54" i="26"/>
  <c r="K52" i="26"/>
  <c r="K46" i="26"/>
  <c r="K47" i="26"/>
  <c r="K48" i="26"/>
  <c r="K49" i="26"/>
  <c r="K50" i="26"/>
  <c r="K51" i="26"/>
  <c r="K45" i="26"/>
  <c r="K37" i="26"/>
  <c r="K38" i="26"/>
  <c r="K39" i="26"/>
  <c r="K40" i="26"/>
  <c r="K41" i="26"/>
  <c r="K42" i="26"/>
  <c r="K43" i="26"/>
  <c r="K44" i="26"/>
  <c r="K36" i="26"/>
  <c r="I87" i="26"/>
  <c r="I88" i="26"/>
  <c r="I89" i="26"/>
  <c r="I90" i="26"/>
  <c r="I91" i="26"/>
  <c r="I92" i="26"/>
  <c r="I93" i="26"/>
  <c r="I94" i="26"/>
  <c r="I86" i="26"/>
  <c r="I74" i="26"/>
  <c r="I75" i="26"/>
  <c r="I76" i="26"/>
  <c r="I77" i="26"/>
  <c r="I78" i="26"/>
  <c r="I79" i="26"/>
  <c r="I80" i="26"/>
  <c r="I81" i="26"/>
  <c r="I82" i="26"/>
  <c r="I83" i="26"/>
  <c r="I84" i="26"/>
  <c r="I85" i="26"/>
  <c r="I73" i="26"/>
  <c r="I61" i="26"/>
  <c r="I62" i="26"/>
  <c r="I63" i="26"/>
  <c r="I64" i="26"/>
  <c r="I65" i="26"/>
  <c r="I66" i="26"/>
  <c r="I67" i="26"/>
  <c r="I68" i="26"/>
  <c r="I69" i="26"/>
  <c r="I70" i="26"/>
  <c r="I71" i="26"/>
  <c r="I72" i="26"/>
  <c r="I60" i="26"/>
  <c r="I54" i="26"/>
  <c r="I55" i="26"/>
  <c r="I56" i="26"/>
  <c r="I57" i="26"/>
  <c r="I58" i="26"/>
  <c r="I59" i="26"/>
  <c r="I53" i="26"/>
  <c r="I46" i="26"/>
  <c r="I47" i="26"/>
  <c r="I48" i="26"/>
  <c r="I49" i="26"/>
  <c r="I50" i="26"/>
  <c r="I51" i="26"/>
  <c r="I52" i="26"/>
  <c r="I45" i="26"/>
  <c r="I37" i="26"/>
  <c r="I38" i="26"/>
  <c r="I39" i="26"/>
  <c r="I40" i="26"/>
  <c r="I41" i="26"/>
  <c r="I42" i="26"/>
  <c r="I43" i="26"/>
  <c r="I44" i="26"/>
  <c r="I36" i="26"/>
  <c r="G87" i="26"/>
  <c r="G88" i="26"/>
  <c r="G89" i="26"/>
  <c r="G90" i="26"/>
  <c r="G91" i="26"/>
  <c r="G92" i="26"/>
  <c r="G93" i="26"/>
  <c r="G94" i="26"/>
  <c r="G86" i="26"/>
  <c r="G74" i="26"/>
  <c r="G75" i="26"/>
  <c r="G76" i="26"/>
  <c r="G77" i="26"/>
  <c r="G78" i="26"/>
  <c r="G79" i="26"/>
  <c r="G80" i="26"/>
  <c r="G81" i="26"/>
  <c r="G82" i="26"/>
  <c r="G83" i="26"/>
  <c r="G84" i="26"/>
  <c r="G85" i="26"/>
  <c r="G73" i="26"/>
  <c r="G61" i="26"/>
  <c r="G62" i="26"/>
  <c r="G63" i="26"/>
  <c r="G64" i="26"/>
  <c r="G65" i="26"/>
  <c r="G66" i="26"/>
  <c r="G67" i="26"/>
  <c r="G68" i="26"/>
  <c r="G69" i="26"/>
  <c r="G70" i="26"/>
  <c r="G71" i="26"/>
  <c r="G72" i="26"/>
  <c r="G60" i="26"/>
  <c r="G54" i="26"/>
  <c r="G55" i="26"/>
  <c r="G56" i="26"/>
  <c r="G57" i="26"/>
  <c r="G58" i="26"/>
  <c r="G59" i="26"/>
  <c r="G53" i="26"/>
  <c r="G46" i="26"/>
  <c r="G47" i="26"/>
  <c r="G48" i="26"/>
  <c r="G49" i="26"/>
  <c r="G50" i="26"/>
  <c r="G51" i="26"/>
  <c r="G52" i="26"/>
  <c r="G45" i="26"/>
  <c r="G37" i="26"/>
  <c r="G38" i="26"/>
  <c r="G39" i="26"/>
  <c r="G40" i="26"/>
  <c r="G41" i="26"/>
  <c r="G42" i="26"/>
  <c r="G43" i="26"/>
  <c r="G44" i="26"/>
  <c r="G36" i="26"/>
  <c r="AK27" i="26"/>
  <c r="AK28" i="26"/>
  <c r="AK29" i="26"/>
  <c r="AK30" i="26"/>
  <c r="AK31" i="26"/>
  <c r="AK32" i="26"/>
  <c r="AK33" i="26"/>
  <c r="AK34" i="26"/>
  <c r="AK35" i="26"/>
  <c r="AK26" i="26"/>
  <c r="AI27" i="26"/>
  <c r="AI28" i="26"/>
  <c r="AI29" i="26"/>
  <c r="AI30" i="26"/>
  <c r="AI31" i="26"/>
  <c r="AI32" i="26"/>
  <c r="AI33" i="26"/>
  <c r="AI34" i="26"/>
  <c r="AI35" i="26"/>
  <c r="AI26" i="26"/>
  <c r="AG27" i="26"/>
  <c r="AG28" i="26"/>
  <c r="AG29" i="26"/>
  <c r="AG30" i="26"/>
  <c r="AG31" i="26"/>
  <c r="AG32" i="26"/>
  <c r="AG33" i="26"/>
  <c r="AG34" i="26"/>
  <c r="AG35" i="26"/>
  <c r="AG26" i="26"/>
  <c r="AE27" i="26"/>
  <c r="AE28" i="26"/>
  <c r="AE29" i="26"/>
  <c r="AE30" i="26"/>
  <c r="AE31" i="26"/>
  <c r="AE32" i="26"/>
  <c r="AE33" i="26"/>
  <c r="AE34" i="26"/>
  <c r="AE35" i="26"/>
  <c r="AE26" i="26"/>
  <c r="AC27" i="26"/>
  <c r="AC28" i="26"/>
  <c r="AC29" i="26"/>
  <c r="AC30" i="26"/>
  <c r="AC31" i="26"/>
  <c r="AC32" i="26"/>
  <c r="AC33" i="26"/>
  <c r="AC34" i="26"/>
  <c r="AC35" i="26"/>
  <c r="AC26" i="26"/>
  <c r="AA27" i="26"/>
  <c r="AA28" i="26"/>
  <c r="AA29" i="26"/>
  <c r="AA30" i="26"/>
  <c r="AA31" i="26"/>
  <c r="AA32" i="26"/>
  <c r="AA33" i="26"/>
  <c r="AA34" i="26"/>
  <c r="AA35" i="26"/>
  <c r="AA26" i="26"/>
  <c r="Y27" i="26"/>
  <c r="Y28" i="26"/>
  <c r="Y29" i="26"/>
  <c r="Y30" i="26"/>
  <c r="Y31" i="26"/>
  <c r="Y32" i="26"/>
  <c r="Y33" i="26"/>
  <c r="Y34" i="26"/>
  <c r="Y35" i="26"/>
  <c r="Y26" i="26"/>
  <c r="W27" i="26"/>
  <c r="W28" i="26"/>
  <c r="W29" i="26"/>
  <c r="W30" i="26"/>
  <c r="W31" i="26"/>
  <c r="W32" i="26"/>
  <c r="W33" i="26"/>
  <c r="W34" i="26"/>
  <c r="W35" i="26"/>
  <c r="W26" i="26"/>
  <c r="U27" i="26"/>
  <c r="U28" i="26"/>
  <c r="U29" i="26"/>
  <c r="U30" i="26"/>
  <c r="U31" i="26"/>
  <c r="U32" i="26"/>
  <c r="U33" i="26"/>
  <c r="U34" i="26"/>
  <c r="U35" i="26"/>
  <c r="U26" i="26"/>
  <c r="S27" i="26"/>
  <c r="S28" i="26"/>
  <c r="S29" i="26"/>
  <c r="S30" i="26"/>
  <c r="S31" i="26"/>
  <c r="S32" i="26"/>
  <c r="S33" i="26"/>
  <c r="S34" i="26"/>
  <c r="S35" i="26"/>
  <c r="S26" i="26"/>
  <c r="Q27" i="26"/>
  <c r="Q28" i="26"/>
  <c r="Q29" i="26"/>
  <c r="Q30" i="26"/>
  <c r="Q31" i="26"/>
  <c r="Q32" i="26"/>
  <c r="Q33" i="26"/>
  <c r="Q34" i="26"/>
  <c r="Q35" i="26"/>
  <c r="Q26" i="26"/>
  <c r="O27" i="26"/>
  <c r="O28" i="26"/>
  <c r="O29" i="26"/>
  <c r="O30" i="26"/>
  <c r="O31" i="26"/>
  <c r="O32" i="26"/>
  <c r="O33" i="26"/>
  <c r="O34" i="26"/>
  <c r="O35" i="26"/>
  <c r="O26" i="26"/>
  <c r="M27" i="26"/>
  <c r="M28" i="26"/>
  <c r="M29" i="26"/>
  <c r="M30" i="26"/>
  <c r="M31" i="26"/>
  <c r="M32" i="26"/>
  <c r="M33" i="26"/>
  <c r="M34" i="26"/>
  <c r="M35" i="26"/>
  <c r="M26" i="26"/>
  <c r="K27" i="26"/>
  <c r="K28" i="26"/>
  <c r="K29" i="26"/>
  <c r="K30" i="26"/>
  <c r="K31" i="26"/>
  <c r="K32" i="26"/>
  <c r="K33" i="26"/>
  <c r="K34" i="26"/>
  <c r="K35" i="26"/>
  <c r="K26" i="26"/>
  <c r="I27" i="26"/>
  <c r="I28" i="26"/>
  <c r="I29" i="26"/>
  <c r="I30" i="26"/>
  <c r="I31" i="26"/>
  <c r="I32" i="26"/>
  <c r="I33" i="26"/>
  <c r="I34" i="26"/>
  <c r="I35" i="26"/>
  <c r="I26" i="26"/>
  <c r="G27" i="26"/>
  <c r="G28" i="26"/>
  <c r="G29" i="26"/>
  <c r="G30" i="26"/>
  <c r="G31" i="26"/>
  <c r="G32" i="26"/>
  <c r="G33" i="26"/>
  <c r="G34" i="26"/>
  <c r="G35" i="26"/>
  <c r="G26" i="26"/>
  <c r="E23" i="26"/>
  <c r="S20" i="26"/>
  <c r="Q20" i="26"/>
  <c r="O20" i="26"/>
  <c r="M20" i="26"/>
  <c r="K20" i="26"/>
  <c r="I20" i="26"/>
  <c r="G20" i="26"/>
  <c r="E4" i="26"/>
  <c r="E5" i="26"/>
  <c r="E6" i="26"/>
  <c r="E7" i="26"/>
  <c r="E8" i="26"/>
  <c r="E9" i="26"/>
  <c r="E10" i="26"/>
  <c r="E11" i="26"/>
  <c r="E12" i="26"/>
  <c r="E13" i="26"/>
  <c r="E14" i="26"/>
  <c r="E15" i="26"/>
  <c r="E16" i="26"/>
  <c r="E17" i="26"/>
  <c r="E18" i="26"/>
  <c r="E19" i="26"/>
  <c r="U5" i="26"/>
  <c r="U6" i="26"/>
  <c r="U7" i="26"/>
  <c r="U8" i="26"/>
  <c r="U9" i="26"/>
  <c r="U10" i="26"/>
  <c r="U11" i="26"/>
  <c r="U12" i="26"/>
  <c r="U13" i="26"/>
  <c r="U14" i="26"/>
  <c r="U15" i="26"/>
  <c r="U16" i="26"/>
  <c r="U17" i="26"/>
  <c r="U18" i="26"/>
  <c r="U19" i="26"/>
  <c r="U4" i="26"/>
  <c r="AM29" i="26" l="1"/>
  <c r="AM47" i="26"/>
  <c r="O95" i="26"/>
  <c r="AM86" i="26"/>
  <c r="AM51" i="26"/>
  <c r="AM38" i="26"/>
  <c r="AM80" i="26"/>
  <c r="K53" i="26"/>
  <c r="AM53" i="26" s="1"/>
  <c r="AM41" i="26"/>
  <c r="AM37" i="26"/>
  <c r="K58" i="26"/>
  <c r="AM58" i="26" s="1"/>
  <c r="AM31" i="26"/>
  <c r="AM49" i="26"/>
  <c r="AM78" i="26"/>
  <c r="AM92" i="26"/>
  <c r="AM88" i="26"/>
  <c r="K56" i="26"/>
  <c r="W95" i="26"/>
  <c r="AM43" i="26"/>
  <c r="AM39" i="26"/>
  <c r="AM94" i="26"/>
  <c r="AM90" i="26"/>
  <c r="AM73" i="26"/>
  <c r="AM35" i="26"/>
  <c r="AM33" i="26"/>
  <c r="G95" i="26"/>
  <c r="AM55" i="26"/>
  <c r="AM36" i="26"/>
  <c r="AC95" i="26"/>
  <c r="AK95" i="26"/>
  <c r="AM84" i="26"/>
  <c r="AM82" i="26"/>
  <c r="AM76" i="26"/>
  <c r="AM74" i="26"/>
  <c r="AI95" i="26"/>
  <c r="AM60" i="26"/>
  <c r="AM91" i="26"/>
  <c r="AE95" i="26"/>
  <c r="AA95" i="26"/>
  <c r="AM71" i="26"/>
  <c r="Y95" i="26"/>
  <c r="AM79" i="26"/>
  <c r="AM67" i="26"/>
  <c r="AM63" i="26"/>
  <c r="U95" i="26"/>
  <c r="S95" i="26"/>
  <c r="Q95" i="26"/>
  <c r="AM42" i="26"/>
  <c r="AM44" i="26"/>
  <c r="AM40" i="26"/>
  <c r="M95" i="26"/>
  <c r="AM72" i="26"/>
  <c r="AM70" i="26"/>
  <c r="AM68" i="26"/>
  <c r="AM66" i="26"/>
  <c r="AM64" i="26"/>
  <c r="AM62" i="26"/>
  <c r="AM54" i="26"/>
  <c r="AM56" i="26"/>
  <c r="K59" i="26"/>
  <c r="AM59" i="26" s="1"/>
  <c r="K57" i="26"/>
  <c r="AM57" i="26" s="1"/>
  <c r="AM89" i="26"/>
  <c r="AM93" i="26"/>
  <c r="AM87" i="26"/>
  <c r="AM77" i="26"/>
  <c r="AM81" i="26"/>
  <c r="AM85" i="26"/>
  <c r="AM83" i="26"/>
  <c r="AM75" i="26"/>
  <c r="AM61" i="26"/>
  <c r="AM65" i="26"/>
  <c r="AM69" i="26"/>
  <c r="AM46" i="26"/>
  <c r="AM48" i="26"/>
  <c r="AM50" i="26"/>
  <c r="AM52" i="26"/>
  <c r="I95" i="26"/>
  <c r="AM45" i="26"/>
  <c r="AG95" i="26"/>
  <c r="AM26" i="26"/>
  <c r="AM34" i="26"/>
  <c r="AM32" i="26"/>
  <c r="AM30" i="26"/>
  <c r="AM27" i="26"/>
  <c r="AM28" i="26"/>
  <c r="R19" i="26"/>
  <c r="R17" i="26"/>
  <c r="R15" i="26"/>
  <c r="R13" i="26"/>
  <c r="R11" i="26"/>
  <c r="R9" i="26"/>
  <c r="R7" i="26"/>
  <c r="R5" i="26"/>
  <c r="R18" i="26"/>
  <c r="R16" i="26"/>
  <c r="R14" i="26"/>
  <c r="R12" i="26"/>
  <c r="R10" i="26"/>
  <c r="R8" i="26"/>
  <c r="R6" i="26"/>
  <c r="R4" i="26"/>
  <c r="H19" i="26"/>
  <c r="H17" i="26"/>
  <c r="H15" i="26"/>
  <c r="H13" i="26"/>
  <c r="H11" i="26"/>
  <c r="H9" i="26"/>
  <c r="H7" i="26"/>
  <c r="H5" i="26"/>
  <c r="H4" i="26"/>
  <c r="H18" i="26"/>
  <c r="H16" i="26"/>
  <c r="H14" i="26"/>
  <c r="H12" i="26"/>
  <c r="H10" i="26"/>
  <c r="H8" i="26"/>
  <c r="H6" i="26"/>
  <c r="F19" i="26"/>
  <c r="F17" i="26"/>
  <c r="F15" i="26"/>
  <c r="F13" i="26"/>
  <c r="F11" i="26"/>
  <c r="F9" i="26"/>
  <c r="F7" i="26"/>
  <c r="F5" i="26"/>
  <c r="J19" i="26"/>
  <c r="J17" i="26"/>
  <c r="J15" i="26"/>
  <c r="J13" i="26"/>
  <c r="J11" i="26"/>
  <c r="J9" i="26"/>
  <c r="J7" i="26"/>
  <c r="J5" i="26"/>
  <c r="L19" i="26"/>
  <c r="L17" i="26"/>
  <c r="L15" i="26"/>
  <c r="L13" i="26"/>
  <c r="L11" i="26"/>
  <c r="L9" i="26"/>
  <c r="L7" i="26"/>
  <c r="L5" i="26"/>
  <c r="N19" i="26"/>
  <c r="N17" i="26"/>
  <c r="N15" i="26"/>
  <c r="N13" i="26"/>
  <c r="N11" i="26"/>
  <c r="N9" i="26"/>
  <c r="N7" i="26"/>
  <c r="N5" i="26"/>
  <c r="P19" i="26"/>
  <c r="P17" i="26"/>
  <c r="P15" i="26"/>
  <c r="P13" i="26"/>
  <c r="P11" i="26"/>
  <c r="P9" i="26"/>
  <c r="P7" i="26"/>
  <c r="P5" i="26"/>
  <c r="F18" i="26"/>
  <c r="F16" i="26"/>
  <c r="F14" i="26"/>
  <c r="F12" i="26"/>
  <c r="F10" i="26"/>
  <c r="F8" i="26"/>
  <c r="F6" i="26"/>
  <c r="J4" i="26"/>
  <c r="J18" i="26"/>
  <c r="J16" i="26"/>
  <c r="J14" i="26"/>
  <c r="J12" i="26"/>
  <c r="J10" i="26"/>
  <c r="J8" i="26"/>
  <c r="J6" i="26"/>
  <c r="L4" i="26"/>
  <c r="L18" i="26"/>
  <c r="L16" i="26"/>
  <c r="L14" i="26"/>
  <c r="L12" i="26"/>
  <c r="L10" i="26"/>
  <c r="L8" i="26"/>
  <c r="L6" i="26"/>
  <c r="N4" i="26"/>
  <c r="N18" i="26"/>
  <c r="N16" i="26"/>
  <c r="N14" i="26"/>
  <c r="N12" i="26"/>
  <c r="N10" i="26"/>
  <c r="N8" i="26"/>
  <c r="N6" i="26"/>
  <c r="P4" i="26"/>
  <c r="P18" i="26"/>
  <c r="P16" i="26"/>
  <c r="P14" i="26"/>
  <c r="P12" i="26"/>
  <c r="P10" i="26"/>
  <c r="P8" i="26"/>
  <c r="P6" i="26"/>
  <c r="E20" i="26"/>
  <c r="F4" i="26"/>
  <c r="U20" i="26"/>
  <c r="K95" i="26" l="1"/>
  <c r="AM95" i="26"/>
  <c r="R20" i="26"/>
  <c r="G65" i="16" s="1"/>
  <c r="P20" i="26"/>
  <c r="G52" i="16" s="1"/>
  <c r="L20" i="26"/>
  <c r="G32" i="16" s="1"/>
  <c r="J20" i="26"/>
  <c r="G24" i="16" s="1"/>
  <c r="N20" i="26"/>
  <c r="G39" i="16" s="1"/>
  <c r="H20" i="26"/>
  <c r="G15" i="16" s="1"/>
  <c r="F20" i="26"/>
  <c r="G5" i="16" s="1"/>
  <c r="T4" i="26"/>
  <c r="T19" i="26"/>
  <c r="T6" i="26"/>
  <c r="T10" i="26"/>
  <c r="T14" i="26"/>
  <c r="T18" i="26"/>
  <c r="T5" i="26"/>
  <c r="T9" i="26"/>
  <c r="T13" i="26"/>
  <c r="T17" i="26"/>
  <c r="T8" i="26"/>
  <c r="T12" i="26"/>
  <c r="T16" i="26"/>
  <c r="T7" i="26"/>
  <c r="T11" i="26"/>
  <c r="T15" i="26"/>
  <c r="F68" i="16" l="1"/>
  <c r="E68" i="16" s="1"/>
  <c r="AB68" i="16" s="1"/>
  <c r="AC68" i="16" s="1"/>
  <c r="F66" i="16"/>
  <c r="E66" i="16" s="1"/>
  <c r="AB66" i="16" s="1"/>
  <c r="AC66" i="16" s="1"/>
  <c r="T20" i="26"/>
  <c r="F73" i="16"/>
  <c r="E73" i="16" s="1"/>
  <c r="F65" i="16"/>
  <c r="E65" i="16" s="1"/>
  <c r="F69" i="16"/>
  <c r="E69" i="16" s="1"/>
  <c r="F70" i="16"/>
  <c r="E70" i="16" s="1"/>
  <c r="F71" i="16"/>
  <c r="E71" i="16" s="1"/>
  <c r="F67" i="16"/>
  <c r="E67" i="16" s="1"/>
  <c r="F72" i="16"/>
  <c r="E72" i="16" s="1"/>
  <c r="F16" i="16"/>
  <c r="E16" i="16" s="1"/>
  <c r="F18" i="16"/>
  <c r="E18" i="16" s="1"/>
  <c r="F20" i="16"/>
  <c r="E20" i="16" s="1"/>
  <c r="F22" i="16"/>
  <c r="E22" i="16" s="1"/>
  <c r="F15" i="16"/>
  <c r="E15" i="16" s="1"/>
  <c r="F17" i="16"/>
  <c r="E17" i="16" s="1"/>
  <c r="F19" i="16"/>
  <c r="E19" i="16" s="1"/>
  <c r="F21" i="16"/>
  <c r="E21" i="16" s="1"/>
  <c r="F23" i="16"/>
  <c r="E23" i="16" s="1"/>
  <c r="F25" i="16"/>
  <c r="E25" i="16" s="1"/>
  <c r="F27" i="16"/>
  <c r="E27" i="16" s="1"/>
  <c r="F29" i="16"/>
  <c r="E29" i="16" s="1"/>
  <c r="F31" i="16"/>
  <c r="E31" i="16" s="1"/>
  <c r="F26" i="16"/>
  <c r="E26" i="16" s="1"/>
  <c r="F28" i="16"/>
  <c r="E28" i="16" s="1"/>
  <c r="F30" i="16"/>
  <c r="E30" i="16" s="1"/>
  <c r="F24" i="16"/>
  <c r="E24" i="16" s="1"/>
  <c r="F34" i="16"/>
  <c r="E34" i="16" s="1"/>
  <c r="F36" i="16"/>
  <c r="E36" i="16" s="1"/>
  <c r="F38" i="16"/>
  <c r="E38" i="16" s="1"/>
  <c r="F33" i="16"/>
  <c r="E33" i="16" s="1"/>
  <c r="F35" i="16"/>
  <c r="E35" i="16" s="1"/>
  <c r="F37" i="16"/>
  <c r="E37" i="16" s="1"/>
  <c r="F32" i="16"/>
  <c r="E32" i="16" s="1"/>
  <c r="F54" i="16"/>
  <c r="E54" i="16" s="1"/>
  <c r="F56" i="16"/>
  <c r="E56" i="16" s="1"/>
  <c r="F58" i="16"/>
  <c r="E58" i="16" s="1"/>
  <c r="F60" i="16"/>
  <c r="E60" i="16" s="1"/>
  <c r="F62" i="16"/>
  <c r="E62" i="16" s="1"/>
  <c r="F64" i="16"/>
  <c r="E64" i="16" s="1"/>
  <c r="F53" i="16"/>
  <c r="E53" i="16" s="1"/>
  <c r="F55" i="16"/>
  <c r="E55" i="16" s="1"/>
  <c r="F57" i="16"/>
  <c r="E57" i="16" s="1"/>
  <c r="F59" i="16"/>
  <c r="E59" i="16" s="1"/>
  <c r="F61" i="16"/>
  <c r="E61" i="16" s="1"/>
  <c r="F63" i="16"/>
  <c r="E63" i="16" s="1"/>
  <c r="F52" i="16"/>
  <c r="E52" i="16" s="1"/>
  <c r="F40" i="16"/>
  <c r="E40" i="16" s="1"/>
  <c r="F42" i="16"/>
  <c r="E42" i="16" s="1"/>
  <c r="F44" i="16"/>
  <c r="E44" i="16" s="1"/>
  <c r="F46" i="16"/>
  <c r="E46" i="16" s="1"/>
  <c r="F48" i="16"/>
  <c r="E48" i="16" s="1"/>
  <c r="F50" i="16"/>
  <c r="E50" i="16" s="1"/>
  <c r="F39" i="16"/>
  <c r="E39" i="16" s="1"/>
  <c r="F41" i="16"/>
  <c r="E41" i="16" s="1"/>
  <c r="F43" i="16"/>
  <c r="E43" i="16" s="1"/>
  <c r="F45" i="16"/>
  <c r="E45" i="16" s="1"/>
  <c r="F47" i="16"/>
  <c r="E47" i="16" s="1"/>
  <c r="F49" i="16"/>
  <c r="E49" i="16" s="1"/>
  <c r="F51" i="16"/>
  <c r="E51" i="16" s="1"/>
  <c r="F6" i="16"/>
  <c r="E6" i="16" s="1"/>
  <c r="F8" i="16"/>
  <c r="E8" i="16" s="1"/>
  <c r="F10" i="16"/>
  <c r="E10" i="16" s="1"/>
  <c r="F12" i="16"/>
  <c r="E12" i="16" s="1"/>
  <c r="F14" i="16"/>
  <c r="E14" i="16" s="1"/>
  <c r="F7" i="16"/>
  <c r="E7" i="16" s="1"/>
  <c r="F9" i="16"/>
  <c r="E9" i="16" s="1"/>
  <c r="F11" i="16"/>
  <c r="E11" i="16" s="1"/>
  <c r="F13" i="16"/>
  <c r="E13" i="16" s="1"/>
  <c r="F5" i="16"/>
  <c r="E5" i="16" s="1"/>
  <c r="G74" i="16"/>
  <c r="AB9" i="16" l="1"/>
  <c r="AC9" i="16" s="1"/>
  <c r="AB6" i="16"/>
  <c r="AC6" i="16" s="1"/>
  <c r="AB41" i="16"/>
  <c r="AC41" i="16" s="1"/>
  <c r="AB50" i="16"/>
  <c r="AC50" i="16" s="1"/>
  <c r="AB46" i="16"/>
  <c r="AC46" i="16" s="1"/>
  <c r="AB42" i="16"/>
  <c r="AC42" i="16" s="1"/>
  <c r="AB52" i="16"/>
  <c r="AC52" i="16" s="1"/>
  <c r="AB61" i="16"/>
  <c r="AC61" i="16" s="1"/>
  <c r="AB57" i="16"/>
  <c r="AC57" i="16" s="1"/>
  <c r="AB53" i="16"/>
  <c r="AC53" i="16" s="1"/>
  <c r="AB62" i="16"/>
  <c r="AC62" i="16" s="1"/>
  <c r="AB58" i="16"/>
  <c r="AC58" i="16" s="1"/>
  <c r="AB54" i="16"/>
  <c r="AC54" i="16" s="1"/>
  <c r="AB37" i="16"/>
  <c r="AC37" i="16" s="1"/>
  <c r="AB33" i="16"/>
  <c r="AC33" i="16" s="1"/>
  <c r="AB36" i="16"/>
  <c r="AC36" i="16" s="1"/>
  <c r="AB24" i="16"/>
  <c r="AC24" i="16" s="1"/>
  <c r="AB28" i="16"/>
  <c r="AC28" i="16" s="1"/>
  <c r="AB31" i="16"/>
  <c r="AC31" i="16" s="1"/>
  <c r="AB27" i="16"/>
  <c r="AC27" i="16" s="1"/>
  <c r="AB23" i="16"/>
  <c r="AC23" i="16" s="1"/>
  <c r="AB19" i="16"/>
  <c r="AC19" i="16" s="1"/>
  <c r="AB15" i="16"/>
  <c r="AC15" i="16" s="1"/>
  <c r="AB20" i="16"/>
  <c r="AC20" i="16" s="1"/>
  <c r="AB16" i="16"/>
  <c r="AC16" i="16" s="1"/>
  <c r="AB67" i="16"/>
  <c r="AC67" i="16" s="1"/>
  <c r="AB70" i="16"/>
  <c r="AC70" i="16" s="1"/>
  <c r="AB65" i="16"/>
  <c r="AC65" i="16" s="1"/>
  <c r="AB13" i="16"/>
  <c r="AC13" i="16" s="1"/>
  <c r="AB14" i="16"/>
  <c r="AC14" i="16" s="1"/>
  <c r="AB10" i="16"/>
  <c r="AC10" i="16" s="1"/>
  <c r="AB49" i="16"/>
  <c r="AC49" i="16" s="1"/>
  <c r="AB45" i="16"/>
  <c r="AC45" i="16" s="1"/>
  <c r="AB5" i="16"/>
  <c r="AB11" i="16"/>
  <c r="AC11" i="16" s="1"/>
  <c r="AB7" i="16"/>
  <c r="AC7" i="16" s="1"/>
  <c r="AB12" i="16"/>
  <c r="AC12" i="16" s="1"/>
  <c r="AB8" i="16"/>
  <c r="AC8" i="16" s="1"/>
  <c r="AB51" i="16"/>
  <c r="AC51" i="16" s="1"/>
  <c r="AB47" i="16"/>
  <c r="AC47" i="16" s="1"/>
  <c r="AB43" i="16"/>
  <c r="AC43" i="16" s="1"/>
  <c r="AB39" i="16"/>
  <c r="AC39" i="16" s="1"/>
  <c r="AB48" i="16"/>
  <c r="AC48" i="16" s="1"/>
  <c r="AB44" i="16"/>
  <c r="AC44" i="16" s="1"/>
  <c r="AB40" i="16"/>
  <c r="AC40" i="16" s="1"/>
  <c r="AB63" i="16"/>
  <c r="AC63" i="16" s="1"/>
  <c r="AB59" i="16"/>
  <c r="AC59" i="16" s="1"/>
  <c r="AB55" i="16"/>
  <c r="AC55" i="16" s="1"/>
  <c r="AB64" i="16"/>
  <c r="AC64" i="16" s="1"/>
  <c r="AB60" i="16"/>
  <c r="AC60" i="16" s="1"/>
  <c r="AB56" i="16"/>
  <c r="AC56" i="16" s="1"/>
  <c r="AB32" i="16"/>
  <c r="AC32" i="16" s="1"/>
  <c r="AB35" i="16"/>
  <c r="AC35" i="16" s="1"/>
  <c r="AB38" i="16"/>
  <c r="AC38" i="16" s="1"/>
  <c r="AB34" i="16"/>
  <c r="AC34" i="16" s="1"/>
  <c r="AB30" i="16"/>
  <c r="AC30" i="16" s="1"/>
  <c r="AB26" i="16"/>
  <c r="AC26" i="16" s="1"/>
  <c r="AB29" i="16"/>
  <c r="AC29" i="16" s="1"/>
  <c r="AB25" i="16"/>
  <c r="AC25" i="16" s="1"/>
  <c r="AB21" i="16"/>
  <c r="AC21" i="16" s="1"/>
  <c r="AB17" i="16"/>
  <c r="AC17" i="16" s="1"/>
  <c r="AB22" i="16"/>
  <c r="AC22" i="16" s="1"/>
  <c r="AB18" i="16"/>
  <c r="AC18" i="16" s="1"/>
  <c r="AB72" i="16"/>
  <c r="AC72" i="16" s="1"/>
  <c r="AB71" i="16"/>
  <c r="AC71" i="16" s="1"/>
  <c r="AB69" i="16"/>
  <c r="AC69" i="16" s="1"/>
  <c r="AB73" i="16"/>
  <c r="AC73" i="16" s="1"/>
  <c r="F74" i="16"/>
  <c r="F10" i="18"/>
  <c r="F11" i="18"/>
  <c r="F12" i="18"/>
  <c r="F13" i="18"/>
  <c r="F14" i="18"/>
  <c r="F15" i="18"/>
  <c r="F16" i="18"/>
  <c r="F17" i="18"/>
  <c r="F18" i="18"/>
  <c r="F19" i="18"/>
  <c r="F20" i="18"/>
  <c r="F21" i="18"/>
  <c r="F22" i="18"/>
  <c r="F23" i="18"/>
  <c r="F24" i="18"/>
  <c r="F25" i="18"/>
  <c r="D10" i="24"/>
  <c r="D11" i="24"/>
  <c r="D12" i="24"/>
  <c r="D13" i="24"/>
  <c r="D14" i="24"/>
  <c r="D15" i="24"/>
  <c r="D16" i="24"/>
  <c r="D17" i="24"/>
  <c r="D18" i="24"/>
  <c r="D19" i="24"/>
  <c r="D20" i="24"/>
  <c r="D21" i="24"/>
  <c r="D22" i="24"/>
  <c r="D23" i="24"/>
  <c r="D24" i="24"/>
  <c r="D25" i="24"/>
  <c r="C3" i="23"/>
  <c r="E3" i="16"/>
  <c r="F26" i="18" l="1"/>
  <c r="AD15" i="16"/>
  <c r="AE15" i="16" s="1"/>
  <c r="AD24" i="16"/>
  <c r="AE24" i="16" s="1"/>
  <c r="AD52" i="16"/>
  <c r="AE52" i="16" s="1"/>
  <c r="AD32" i="16"/>
  <c r="AE32" i="16" s="1"/>
  <c r="AD39" i="16"/>
  <c r="AE39" i="16" s="1"/>
  <c r="AD65" i="16"/>
  <c r="AE65" i="16" s="1"/>
  <c r="AB74" i="16"/>
  <c r="AC5" i="16"/>
  <c r="G16" i="4"/>
  <c r="G17" i="3"/>
  <c r="G9" i="12"/>
  <c r="G10" i="12"/>
  <c r="G11" i="12"/>
  <c r="G12" i="12"/>
  <c r="G13" i="12"/>
  <c r="G14" i="12"/>
  <c r="G15" i="12"/>
  <c r="G16" i="12"/>
  <c r="G9" i="11"/>
  <c r="G10" i="11"/>
  <c r="G11" i="11"/>
  <c r="G12" i="11"/>
  <c r="G13" i="11"/>
  <c r="G14" i="11"/>
  <c r="G15" i="11"/>
  <c r="G16" i="11"/>
  <c r="G17" i="11"/>
  <c r="G18" i="11"/>
  <c r="G19" i="11"/>
  <c r="G20" i="11"/>
  <c r="G8" i="11"/>
  <c r="G9" i="3"/>
  <c r="G10" i="3"/>
  <c r="G11" i="3"/>
  <c r="G12" i="3"/>
  <c r="G13" i="3"/>
  <c r="G14" i="3"/>
  <c r="G15" i="3"/>
  <c r="G16" i="3"/>
  <c r="G8" i="3"/>
  <c r="G9" i="2"/>
  <c r="G10" i="2"/>
  <c r="G11" i="2"/>
  <c r="G12" i="2"/>
  <c r="G13" i="2"/>
  <c r="G14" i="2"/>
  <c r="G15" i="2"/>
  <c r="G16" i="2"/>
  <c r="G17" i="2"/>
  <c r="G8" i="2"/>
  <c r="C13" i="23"/>
  <c r="D13" i="23"/>
  <c r="S21" i="23" s="1"/>
  <c r="BY9" i="24" s="1"/>
  <c r="C14" i="23"/>
  <c r="D14" i="23"/>
  <c r="T21" i="23" s="1"/>
  <c r="BZ9" i="24" s="1"/>
  <c r="C15" i="23"/>
  <c r="D15" i="23"/>
  <c r="U16" i="23" s="1"/>
  <c r="BK9" i="24" s="1"/>
  <c r="C16" i="23"/>
  <c r="D16" i="23"/>
  <c r="V21" i="23" s="1"/>
  <c r="CB9" i="24" s="1"/>
  <c r="C8" i="23"/>
  <c r="D8" i="23"/>
  <c r="C9" i="23"/>
  <c r="D9" i="23"/>
  <c r="C10" i="23"/>
  <c r="D10" i="23"/>
  <c r="C11" i="23"/>
  <c r="D11" i="23"/>
  <c r="D3" i="23"/>
  <c r="E3" i="23" s="1"/>
  <c r="C4" i="23"/>
  <c r="D4" i="23"/>
  <c r="C5" i="23"/>
  <c r="D5" i="23"/>
  <c r="C6" i="23"/>
  <c r="D6" i="23"/>
  <c r="AC74" i="16" l="1"/>
  <c r="AD5" i="16"/>
  <c r="E9" i="23"/>
  <c r="E10" i="23"/>
  <c r="U15" i="23"/>
  <c r="BK8" i="24" s="1"/>
  <c r="E15" i="23"/>
  <c r="V15" i="23"/>
  <c r="BL8" i="24" s="1"/>
  <c r="E16" i="23"/>
  <c r="T20" i="23"/>
  <c r="BZ8" i="24" s="1"/>
  <c r="E14" i="23"/>
  <c r="E11" i="23"/>
  <c r="S20" i="23"/>
  <c r="BY8" i="24" s="1"/>
  <c r="G5" i="23"/>
  <c r="Q8" i="24" s="1"/>
  <c r="E13" i="23"/>
  <c r="E8" i="23"/>
  <c r="E6" i="23"/>
  <c r="E5" i="23"/>
  <c r="E4" i="23"/>
  <c r="D27" i="24"/>
  <c r="D26" i="24"/>
  <c r="F6" i="23"/>
  <c r="Q4" i="24" s="1"/>
  <c r="G19" i="23"/>
  <c r="BM6" i="24" s="1"/>
  <c r="G6" i="23"/>
  <c r="Q9" i="24" s="1"/>
  <c r="G11" i="23"/>
  <c r="AG9" i="24" s="1"/>
  <c r="I20" i="23"/>
  <c r="BO8" i="24" s="1"/>
  <c r="K6" i="23"/>
  <c r="U9" i="24" s="1"/>
  <c r="K11" i="23"/>
  <c r="AK9" i="24" s="1"/>
  <c r="M20" i="23"/>
  <c r="BS8" i="24" s="1"/>
  <c r="O6" i="23"/>
  <c r="Y9" i="24" s="1"/>
  <c r="O11" i="23"/>
  <c r="AO9" i="24" s="1"/>
  <c r="O16" i="23"/>
  <c r="BE9" i="24" s="1"/>
  <c r="S6" i="23"/>
  <c r="AC9" i="24" s="1"/>
  <c r="U5" i="23"/>
  <c r="AE8" i="24" s="1"/>
  <c r="S11" i="23"/>
  <c r="AS9" i="24" s="1"/>
  <c r="U20" i="23"/>
  <c r="CA8" i="24" s="1"/>
  <c r="G4" i="23"/>
  <c r="Q6" i="24" s="1"/>
  <c r="I10" i="23"/>
  <c r="AI8" i="24" s="1"/>
  <c r="G16" i="23"/>
  <c r="AW9" i="24" s="1"/>
  <c r="G21" i="23"/>
  <c r="BM9" i="24" s="1"/>
  <c r="M10" i="23"/>
  <c r="AM8" i="24" s="1"/>
  <c r="K16" i="23"/>
  <c r="BA9" i="24" s="1"/>
  <c r="K21" i="23"/>
  <c r="BQ9" i="24" s="1"/>
  <c r="P5" i="23"/>
  <c r="Z8" i="24" s="1"/>
  <c r="Q15" i="23"/>
  <c r="BG8" i="24" s="1"/>
  <c r="O21" i="23"/>
  <c r="BU9" i="24" s="1"/>
  <c r="T5" i="23"/>
  <c r="AD8" i="24" s="1"/>
  <c r="U10" i="23"/>
  <c r="AU8" i="24" s="1"/>
  <c r="S16" i="23"/>
  <c r="BI9" i="24" s="1"/>
  <c r="J5" i="23"/>
  <c r="T8" i="24" s="1"/>
  <c r="J20" i="23"/>
  <c r="BP8" i="24" s="1"/>
  <c r="N5" i="23"/>
  <c r="X8" i="24" s="1"/>
  <c r="N20" i="23"/>
  <c r="BT8" i="24" s="1"/>
  <c r="R5" i="23"/>
  <c r="AB8" i="24" s="1"/>
  <c r="R15" i="23"/>
  <c r="BH8" i="24" s="1"/>
  <c r="R20" i="23"/>
  <c r="BX8" i="24" s="1"/>
  <c r="V20" i="23"/>
  <c r="CB8" i="24" s="1"/>
  <c r="J10" i="23"/>
  <c r="AJ8" i="24" s="1"/>
  <c r="J15" i="23"/>
  <c r="AZ8" i="24" s="1"/>
  <c r="N10" i="23"/>
  <c r="AN8" i="24" s="1"/>
  <c r="N15" i="23"/>
  <c r="BD8" i="24" s="1"/>
  <c r="R10" i="23"/>
  <c r="AR8" i="24" s="1"/>
  <c r="V5" i="23"/>
  <c r="AF8" i="24" s="1"/>
  <c r="V10" i="23"/>
  <c r="AV8" i="24" s="1"/>
  <c r="I5" i="23"/>
  <c r="S8" i="24" s="1"/>
  <c r="I15" i="23"/>
  <c r="AY8" i="24" s="1"/>
  <c r="M5" i="23"/>
  <c r="W8" i="24" s="1"/>
  <c r="M15" i="23"/>
  <c r="BC8" i="24" s="1"/>
  <c r="Q5" i="23"/>
  <c r="AA8" i="24" s="1"/>
  <c r="Q10" i="23"/>
  <c r="AQ8" i="24" s="1"/>
  <c r="Q20" i="23"/>
  <c r="BW8" i="24" s="1"/>
  <c r="H5" i="23"/>
  <c r="R8" i="24" s="1"/>
  <c r="H10" i="23"/>
  <c r="AH8" i="24" s="1"/>
  <c r="H15" i="23"/>
  <c r="AX8" i="24" s="1"/>
  <c r="H20" i="23"/>
  <c r="BN8" i="24" s="1"/>
  <c r="L5" i="23"/>
  <c r="V8" i="24" s="1"/>
  <c r="L10" i="23"/>
  <c r="AL8" i="24" s="1"/>
  <c r="L15" i="23"/>
  <c r="BB8" i="24" s="1"/>
  <c r="L20" i="23"/>
  <c r="BR8" i="24" s="1"/>
  <c r="P10" i="23"/>
  <c r="AP8" i="24" s="1"/>
  <c r="P15" i="23"/>
  <c r="BF8" i="24" s="1"/>
  <c r="P20" i="23"/>
  <c r="BV8" i="24" s="1"/>
  <c r="T10" i="23"/>
  <c r="AT8" i="24" s="1"/>
  <c r="T15" i="23"/>
  <c r="BJ8" i="24" s="1"/>
  <c r="G15" i="23"/>
  <c r="AW8" i="24" s="1"/>
  <c r="K5" i="23"/>
  <c r="U8" i="24" s="1"/>
  <c r="K15" i="23"/>
  <c r="BA8" i="24" s="1"/>
  <c r="O5" i="23"/>
  <c r="Y8" i="24" s="1"/>
  <c r="O15" i="23"/>
  <c r="BE8" i="24" s="1"/>
  <c r="S5" i="23"/>
  <c r="AC8" i="24" s="1"/>
  <c r="S15" i="23"/>
  <c r="BI8" i="24" s="1"/>
  <c r="G10" i="23"/>
  <c r="AG8" i="24" s="1"/>
  <c r="G20" i="23"/>
  <c r="BM8" i="24" s="1"/>
  <c r="K10" i="23"/>
  <c r="AK8" i="24" s="1"/>
  <c r="K20" i="23"/>
  <c r="BQ8" i="24" s="1"/>
  <c r="O10" i="23"/>
  <c r="AO8" i="24" s="1"/>
  <c r="O20" i="23"/>
  <c r="BU8" i="24" s="1"/>
  <c r="S10" i="23"/>
  <c r="AS8" i="24" s="1"/>
  <c r="S19" i="23"/>
  <c r="BY6" i="24" s="1"/>
  <c r="O19" i="23"/>
  <c r="BU6" i="24" s="1"/>
  <c r="K19" i="23"/>
  <c r="BQ6" i="24" s="1"/>
  <c r="G14" i="23"/>
  <c r="AW6" i="24" s="1"/>
  <c r="G9" i="23"/>
  <c r="AG6" i="24" s="1"/>
  <c r="J6" i="23"/>
  <c r="T9" i="24" s="1"/>
  <c r="J11" i="23"/>
  <c r="AJ9" i="24" s="1"/>
  <c r="J16" i="23"/>
  <c r="AZ9" i="24" s="1"/>
  <c r="J21" i="23"/>
  <c r="BP9" i="24" s="1"/>
  <c r="N6" i="23"/>
  <c r="X9" i="24" s="1"/>
  <c r="N11" i="23"/>
  <c r="AN9" i="24" s="1"/>
  <c r="N16" i="23"/>
  <c r="BD9" i="24" s="1"/>
  <c r="N21" i="23"/>
  <c r="BT9" i="24" s="1"/>
  <c r="R6" i="23"/>
  <c r="AB9" i="24" s="1"/>
  <c r="R11" i="23"/>
  <c r="AR9" i="24" s="1"/>
  <c r="R16" i="23"/>
  <c r="BH9" i="24" s="1"/>
  <c r="R21" i="23"/>
  <c r="BX9" i="24" s="1"/>
  <c r="V6" i="23"/>
  <c r="AF9" i="24" s="1"/>
  <c r="V11" i="23"/>
  <c r="AV9" i="24" s="1"/>
  <c r="V16" i="23"/>
  <c r="BL9" i="24" s="1"/>
  <c r="I11" i="23"/>
  <c r="AI9" i="24" s="1"/>
  <c r="I21" i="23"/>
  <c r="BO9" i="24" s="1"/>
  <c r="M11" i="23"/>
  <c r="AM9" i="24" s="1"/>
  <c r="M21" i="23"/>
  <c r="BS9" i="24" s="1"/>
  <c r="Q6" i="23"/>
  <c r="AA9" i="24" s="1"/>
  <c r="Q11" i="23"/>
  <c r="AQ9" i="24" s="1"/>
  <c r="Q21" i="23"/>
  <c r="BW9" i="24" s="1"/>
  <c r="U6" i="23"/>
  <c r="AE9" i="24" s="1"/>
  <c r="U11" i="23"/>
  <c r="AU9" i="24" s="1"/>
  <c r="U21" i="23"/>
  <c r="CA9" i="24" s="1"/>
  <c r="I6" i="23"/>
  <c r="S9" i="24" s="1"/>
  <c r="I16" i="23"/>
  <c r="AY9" i="24" s="1"/>
  <c r="M6" i="23"/>
  <c r="W9" i="24" s="1"/>
  <c r="M16" i="23"/>
  <c r="BC9" i="24" s="1"/>
  <c r="Q16" i="23"/>
  <c r="BG9" i="24" s="1"/>
  <c r="H6" i="23"/>
  <c r="R9" i="24" s="1"/>
  <c r="H11" i="23"/>
  <c r="AH9" i="24" s="1"/>
  <c r="H16" i="23"/>
  <c r="AX9" i="24" s="1"/>
  <c r="H21" i="23"/>
  <c r="BN9" i="24" s="1"/>
  <c r="L6" i="23"/>
  <c r="V9" i="24" s="1"/>
  <c r="L11" i="23"/>
  <c r="AL9" i="24" s="1"/>
  <c r="L16" i="23"/>
  <c r="BB9" i="24" s="1"/>
  <c r="L21" i="23"/>
  <c r="BR9" i="24" s="1"/>
  <c r="P6" i="23"/>
  <c r="Z9" i="24" s="1"/>
  <c r="P11" i="23"/>
  <c r="AP9" i="24" s="1"/>
  <c r="P16" i="23"/>
  <c r="BF9" i="24" s="1"/>
  <c r="P21" i="23"/>
  <c r="BV9" i="24" s="1"/>
  <c r="T6" i="23"/>
  <c r="AD9" i="24" s="1"/>
  <c r="T11" i="23"/>
  <c r="AT9" i="24" s="1"/>
  <c r="T16" i="23"/>
  <c r="BJ9" i="24" s="1"/>
  <c r="S4" i="23"/>
  <c r="AC6" i="24" s="1"/>
  <c r="S14" i="23"/>
  <c r="BI6" i="24" s="1"/>
  <c r="S9" i="23"/>
  <c r="AS6" i="24" s="1"/>
  <c r="O4" i="23"/>
  <c r="Y6" i="24" s="1"/>
  <c r="O14" i="23"/>
  <c r="BE6" i="24" s="1"/>
  <c r="O9" i="23"/>
  <c r="AO6" i="24" s="1"/>
  <c r="K4" i="23"/>
  <c r="U6" i="24" s="1"/>
  <c r="K14" i="23"/>
  <c r="BA6" i="24" s="1"/>
  <c r="K9" i="23"/>
  <c r="AK6" i="24" s="1"/>
  <c r="F21" i="23"/>
  <c r="BM4" i="24" s="1"/>
  <c r="F16" i="23"/>
  <c r="AW4" i="24" s="1"/>
  <c r="F11" i="23"/>
  <c r="AG4" i="24" s="1"/>
  <c r="AE5" i="16" l="1"/>
  <c r="AE74" i="16" s="1"/>
  <c r="AD74" i="16"/>
  <c r="U13" i="24"/>
  <c r="Z11" i="24"/>
  <c r="Z22" i="24"/>
  <c r="Z19" i="24"/>
  <c r="BF23" i="24"/>
  <c r="Z24" i="24"/>
  <c r="BX19" i="24"/>
  <c r="Z17" i="24"/>
  <c r="Z21" i="24"/>
  <c r="AV13" i="24"/>
  <c r="Z10" i="24"/>
  <c r="BE23" i="24"/>
  <c r="AX16" i="24"/>
  <c r="BA18" i="24"/>
  <c r="BW15" i="24"/>
  <c r="Q21" i="24"/>
  <c r="AK11" i="24"/>
  <c r="Y19" i="24"/>
  <c r="AW14" i="24"/>
  <c r="AZ20" i="24"/>
  <c r="AJ11" i="24"/>
  <c r="BQ13" i="24"/>
  <c r="BA16" i="24"/>
  <c r="AX18" i="24"/>
  <c r="BE21" i="24"/>
  <c r="BF20" i="24"/>
  <c r="T16" i="24"/>
  <c r="S15" i="24"/>
  <c r="U12" i="24"/>
  <c r="BE10" i="24"/>
  <c r="Z16" i="24"/>
  <c r="Z18" i="24"/>
  <c r="Z20" i="24"/>
  <c r="Z23" i="24"/>
  <c r="Z25" i="24"/>
  <c r="AA25" i="24"/>
  <c r="R11" i="24"/>
  <c r="BD10" i="24"/>
  <c r="V12" i="24"/>
  <c r="AF15" i="24"/>
  <c r="T10" i="24"/>
  <c r="AL13" i="24"/>
  <c r="AU15" i="24"/>
  <c r="BQ17" i="24"/>
  <c r="CB12" i="24"/>
  <c r="BM14" i="24"/>
  <c r="AQ13" i="24"/>
  <c r="AK15" i="24"/>
  <c r="W14" i="24"/>
  <c r="AU12" i="24"/>
  <c r="BG11" i="24"/>
  <c r="CA10" i="24"/>
  <c r="AK10" i="24"/>
  <c r="AX17" i="24"/>
  <c r="AX19" i="24"/>
  <c r="AZ23" i="24"/>
  <c r="BA17" i="24"/>
  <c r="BA19" i="24"/>
  <c r="BF25" i="24"/>
  <c r="AW22" i="24"/>
  <c r="AW25" i="24"/>
  <c r="X17" i="24"/>
  <c r="R18" i="24"/>
  <c r="T19" i="24"/>
  <c r="X20" i="24"/>
  <c r="U17" i="24"/>
  <c r="W23" i="24"/>
  <c r="AZ14" i="24"/>
  <c r="AA14" i="24"/>
  <c r="AG14" i="24"/>
  <c r="CA13" i="24"/>
  <c r="BU14" i="24"/>
  <c r="Y24" i="24"/>
  <c r="BV18" i="24"/>
  <c r="BX23" i="24"/>
  <c r="AB13" i="24"/>
  <c r="BM19" i="24"/>
  <c r="AN15" i="24"/>
  <c r="BA15" i="24"/>
  <c r="AA15" i="24"/>
  <c r="BE14" i="24"/>
  <c r="BE13" i="24"/>
  <c r="AE13" i="24"/>
  <c r="BO12" i="24"/>
  <c r="AE12" i="24"/>
  <c r="BO11" i="24"/>
  <c r="AU11" i="24"/>
  <c r="W11" i="24"/>
  <c r="BM10" i="24"/>
  <c r="AW10" i="24"/>
  <c r="W10" i="24"/>
  <c r="BF16" i="24"/>
  <c r="BF17" i="24"/>
  <c r="BF18" i="24"/>
  <c r="BF19" i="24"/>
  <c r="AZ25" i="24"/>
  <c r="BI16" i="24"/>
  <c r="BI17" i="24"/>
  <c r="BI18" i="24"/>
  <c r="BI19" i="24"/>
  <c r="BF21" i="24"/>
  <c r="BF22" i="24"/>
  <c r="BF24" i="24"/>
  <c r="BE20" i="24"/>
  <c r="BI22" i="24"/>
  <c r="BE24" i="24"/>
  <c r="V16" i="24"/>
  <c r="AD16" i="24"/>
  <c r="X21" i="24"/>
  <c r="AF23" i="24"/>
  <c r="W18" i="24"/>
  <c r="U22" i="24"/>
  <c r="BF15" i="24"/>
  <c r="V15" i="24"/>
  <c r="X14" i="24"/>
  <c r="BB11" i="24"/>
  <c r="BL10" i="24"/>
  <c r="AN21" i="24"/>
  <c r="AI24" i="24"/>
  <c r="BQ22" i="24"/>
  <c r="BY17" i="24"/>
  <c r="BU19" i="24"/>
  <c r="Y12" i="24"/>
  <c r="AR11" i="24"/>
  <c r="AB14" i="24"/>
  <c r="S25" i="24"/>
  <c r="AO10" i="24"/>
  <c r="BO16" i="24"/>
  <c r="BB12" i="24"/>
  <c r="AV10" i="24"/>
  <c r="AT16" i="24"/>
  <c r="AK18" i="24"/>
  <c r="Q16" i="24"/>
  <c r="BO15" i="24"/>
  <c r="AG15" i="24"/>
  <c r="W15" i="24"/>
  <c r="CA14" i="24"/>
  <c r="BQ14" i="24"/>
  <c r="BI14" i="24"/>
  <c r="BA14" i="24"/>
  <c r="AK14" i="24"/>
  <c r="S14" i="24"/>
  <c r="BU13" i="24"/>
  <c r="BM13" i="24"/>
  <c r="AW13" i="24"/>
  <c r="AI13" i="24"/>
  <c r="Y13" i="24"/>
  <c r="Q13" i="24"/>
  <c r="BC12" i="24"/>
  <c r="AI12" i="24"/>
  <c r="Q12" i="24"/>
  <c r="BK11" i="24"/>
  <c r="BA11" i="24"/>
  <c r="AO11" i="24"/>
  <c r="AG11" i="24"/>
  <c r="S11" i="24"/>
  <c r="BQ10" i="24"/>
  <c r="BI10" i="24"/>
  <c r="BA10" i="24"/>
  <c r="AG10" i="24"/>
  <c r="S10" i="24"/>
  <c r="BB16" i="24"/>
  <c r="BJ16" i="24"/>
  <c r="BB17" i="24"/>
  <c r="BJ17" i="24"/>
  <c r="BB18" i="24"/>
  <c r="BJ18" i="24"/>
  <c r="BB19" i="24"/>
  <c r="BJ19" i="24"/>
  <c r="AZ21" i="24"/>
  <c r="AZ22" i="24"/>
  <c r="AZ24" i="24"/>
  <c r="AW16" i="24"/>
  <c r="BE16" i="24"/>
  <c r="AW17" i="24"/>
  <c r="BE17" i="24"/>
  <c r="AW18" i="24"/>
  <c r="BE18" i="24"/>
  <c r="AW19" i="24"/>
  <c r="BE19" i="24"/>
  <c r="AX20" i="24"/>
  <c r="AX21" i="24"/>
  <c r="AX22" i="24"/>
  <c r="AX23" i="24"/>
  <c r="AX24" i="24"/>
  <c r="AX25" i="24"/>
  <c r="AW20" i="24"/>
  <c r="AW21" i="24"/>
  <c r="BI21" i="24"/>
  <c r="BE22" i="24"/>
  <c r="AW23" i="24"/>
  <c r="AW24" i="24"/>
  <c r="BI24" i="24"/>
  <c r="BE25" i="24"/>
  <c r="T17" i="24"/>
  <c r="V18" i="24"/>
  <c r="AD18" i="24"/>
  <c r="X19" i="24"/>
  <c r="R20" i="24"/>
  <c r="AF20" i="24"/>
  <c r="AF21" i="24"/>
  <c r="AF25" i="24"/>
  <c r="AE17" i="24"/>
  <c r="Q19" i="24"/>
  <c r="S20" i="24"/>
  <c r="V21" i="24"/>
  <c r="V22" i="24"/>
  <c r="R23" i="24"/>
  <c r="V24" i="24"/>
  <c r="R25" i="24"/>
  <c r="W20" i="24"/>
  <c r="AC22" i="24"/>
  <c r="Q24" i="24"/>
  <c r="BP15" i="24"/>
  <c r="AX15" i="24"/>
  <c r="BP14" i="24"/>
  <c r="BP13" i="24"/>
  <c r="X13" i="24"/>
  <c r="BR12" i="24"/>
  <c r="BT10" i="24"/>
  <c r="AJ10" i="24"/>
  <c r="BP17" i="24"/>
  <c r="BP19" i="24"/>
  <c r="AJ19" i="24"/>
  <c r="AJ23" i="24"/>
  <c r="AG23" i="24"/>
  <c r="BO25" i="24"/>
  <c r="BS20" i="24"/>
  <c r="AL16" i="24"/>
  <c r="AF12" i="24"/>
  <c r="BV25" i="24"/>
  <c r="BM21" i="24"/>
  <c r="BM24" i="24"/>
  <c r="CB13" i="24"/>
  <c r="BT22" i="24"/>
  <c r="BP25" i="24"/>
  <c r="BD13" i="24"/>
  <c r="BH14" i="24"/>
  <c r="AR17" i="24"/>
  <c r="AJ20" i="24"/>
  <c r="AG17" i="24"/>
  <c r="AP25" i="24"/>
  <c r="AO21" i="24"/>
  <c r="BH20" i="24"/>
  <c r="BH21" i="24"/>
  <c r="BH22" i="24"/>
  <c r="BH23" i="24"/>
  <c r="BH24" i="24"/>
  <c r="BH25" i="24"/>
  <c r="AF22" i="24"/>
  <c r="AF24" i="24"/>
  <c r="BY22" i="24"/>
  <c r="BU24" i="24"/>
  <c r="BS23" i="24"/>
  <c r="BW25" i="24"/>
  <c r="AY12" i="24"/>
  <c r="BG12" i="24"/>
  <c r="BL11" i="24"/>
  <c r="AR25" i="24"/>
  <c r="AO17" i="24"/>
  <c r="AP20" i="24"/>
  <c r="AG21" i="24"/>
  <c r="AG22" i="24"/>
  <c r="AM12" i="24"/>
  <c r="BS15" i="24"/>
  <c r="BG15" i="24"/>
  <c r="AM13" i="24"/>
  <c r="BS12" i="24"/>
  <c r="BS11" i="24"/>
  <c r="BS18" i="24"/>
  <c r="BK15" i="24"/>
  <c r="BI13" i="24"/>
  <c r="BK12" i="24"/>
  <c r="BI20" i="24"/>
  <c r="BI23" i="24"/>
  <c r="BI25" i="24"/>
  <c r="BJ12" i="24"/>
  <c r="AO15" i="24"/>
  <c r="AO14" i="24"/>
  <c r="BW12" i="24"/>
  <c r="BW11" i="24"/>
  <c r="AA11" i="24"/>
  <c r="BU10" i="24"/>
  <c r="AA10" i="24"/>
  <c r="AB17" i="24"/>
  <c r="AB19" i="24"/>
  <c r="AA16" i="24"/>
  <c r="Y21" i="24"/>
  <c r="BX15" i="24"/>
  <c r="Z15" i="24"/>
  <c r="BX14" i="24"/>
  <c r="AP14" i="24"/>
  <c r="Z14" i="24"/>
  <c r="Z13" i="24"/>
  <c r="AR12" i="24"/>
  <c r="Z12" i="24"/>
  <c r="BX11" i="24"/>
  <c r="BV16" i="24"/>
  <c r="BX17" i="24"/>
  <c r="BX20" i="24"/>
  <c r="BW16" i="24"/>
  <c r="BV20" i="24"/>
  <c r="BV23" i="24"/>
  <c r="BU21" i="24"/>
  <c r="AN18" i="24"/>
  <c r="AM19" i="24"/>
  <c r="AM20" i="24"/>
  <c r="AS18" i="24"/>
  <c r="AP23" i="24"/>
  <c r="AQ18" i="24"/>
  <c r="AN24" i="24"/>
  <c r="AM16" i="24"/>
  <c r="BL15" i="24"/>
  <c r="AX10" i="24"/>
  <c r="BB10" i="24"/>
  <c r="BF10" i="24"/>
  <c r="BJ10" i="24"/>
  <c r="AZ11" i="24"/>
  <c r="BD11" i="24"/>
  <c r="BJ11" i="24"/>
  <c r="AZ12" i="24"/>
  <c r="BD12" i="24"/>
  <c r="BH12" i="24"/>
  <c r="BL12" i="24"/>
  <c r="AX13" i="24"/>
  <c r="BB13" i="24"/>
  <c r="BH13" i="24"/>
  <c r="BL13" i="24"/>
  <c r="AX14" i="24"/>
  <c r="BB14" i="24"/>
  <c r="BF14" i="24"/>
  <c r="BJ14" i="24"/>
  <c r="AZ15" i="24"/>
  <c r="BD15" i="24"/>
  <c r="BH15" i="24"/>
  <c r="AK25" i="24"/>
  <c r="AK24" i="24"/>
  <c r="AM21" i="24"/>
  <c r="AK20" i="24"/>
  <c r="AL25" i="24"/>
  <c r="AL23" i="24"/>
  <c r="AL20" i="24"/>
  <c r="AK19" i="24"/>
  <c r="AM18" i="24"/>
  <c r="AM17" i="24"/>
  <c r="AK16" i="24"/>
  <c r="AN25" i="24"/>
  <c r="AN23" i="24"/>
  <c r="AN20" i="24"/>
  <c r="AN19" i="24"/>
  <c r="AL18" i="24"/>
  <c r="AN16" i="24"/>
  <c r="AN10" i="24"/>
  <c r="AL11" i="24"/>
  <c r="AN13" i="24"/>
  <c r="AN14" i="24"/>
  <c r="AL15" i="24"/>
  <c r="V10" i="24"/>
  <c r="X11" i="24"/>
  <c r="X12" i="24"/>
  <c r="V13" i="24"/>
  <c r="V14" i="24"/>
  <c r="X15" i="24"/>
  <c r="U25" i="24"/>
  <c r="W24" i="24"/>
  <c r="U23" i="24"/>
  <c r="W22" i="24"/>
  <c r="W21" i="24"/>
  <c r="U20" i="24"/>
  <c r="V25" i="24"/>
  <c r="V23" i="24"/>
  <c r="V20" i="24"/>
  <c r="W19" i="24"/>
  <c r="U18" i="24"/>
  <c r="W17" i="24"/>
  <c r="U16" i="24"/>
  <c r="AS21" i="24"/>
  <c r="AS20" i="24"/>
  <c r="AS17" i="24"/>
  <c r="AS16" i="24"/>
  <c r="AT18" i="24"/>
  <c r="AV11" i="24"/>
  <c r="AV12" i="24"/>
  <c r="AV15" i="24"/>
  <c r="AD10" i="24"/>
  <c r="AF10" i="24"/>
  <c r="AF13" i="24"/>
  <c r="AF14" i="24"/>
  <c r="AC25" i="24"/>
  <c r="AC23" i="24"/>
  <c r="AC20" i="24"/>
  <c r="AE18" i="24"/>
  <c r="AE16" i="24"/>
  <c r="BW24" i="24"/>
  <c r="BW22" i="24"/>
  <c r="BW21" i="24"/>
  <c r="BW19" i="24"/>
  <c r="BW17" i="24"/>
  <c r="AA24" i="24"/>
  <c r="AA22" i="24"/>
  <c r="AA21" i="24"/>
  <c r="AA19" i="24"/>
  <c r="AA17" i="24"/>
  <c r="AI25" i="24"/>
  <c r="AG24" i="24"/>
  <c r="AI23" i="24"/>
  <c r="AI22" i="24"/>
  <c r="AI21" i="24"/>
  <c r="AG20" i="24"/>
  <c r="AH24" i="24"/>
  <c r="AH22" i="24"/>
  <c r="AH21" i="24"/>
  <c r="AG19" i="24"/>
  <c r="AI18" i="24"/>
  <c r="AI17" i="24"/>
  <c r="AG16" i="24"/>
  <c r="AJ24" i="24"/>
  <c r="AJ22" i="24"/>
  <c r="AJ21" i="24"/>
  <c r="AH18" i="24"/>
  <c r="AJ17" i="24"/>
  <c r="AJ16" i="24"/>
  <c r="AH11" i="24"/>
  <c r="AJ12" i="24"/>
  <c r="AJ13" i="24"/>
  <c r="AH15" i="24"/>
  <c r="BQ25" i="24"/>
  <c r="BS24" i="24"/>
  <c r="BQ23" i="24"/>
  <c r="BS22" i="24"/>
  <c r="BS21" i="24"/>
  <c r="BQ20" i="24"/>
  <c r="BR24" i="24"/>
  <c r="BR22" i="24"/>
  <c r="BR21" i="24"/>
  <c r="BS19" i="24"/>
  <c r="BQ18" i="24"/>
  <c r="BS17" i="24"/>
  <c r="BQ16" i="24"/>
  <c r="BT25" i="24"/>
  <c r="BT23" i="24"/>
  <c r="BT20" i="24"/>
  <c r="BR19" i="24"/>
  <c r="BT18" i="24"/>
  <c r="BR17" i="24"/>
  <c r="BT16" i="24"/>
  <c r="BR10" i="24"/>
  <c r="BT12" i="24"/>
  <c r="BT13" i="24"/>
  <c r="BR14" i="24"/>
  <c r="BR15" i="24"/>
  <c r="BY25" i="24"/>
  <c r="BY23" i="24"/>
  <c r="BY20" i="24"/>
  <c r="BY18" i="24"/>
  <c r="BY16" i="24"/>
  <c r="BZ19" i="24"/>
  <c r="BZ17" i="24"/>
  <c r="CB10" i="24"/>
  <c r="CB11" i="24"/>
  <c r="CB14" i="24"/>
  <c r="BZ15" i="24"/>
  <c r="BU25" i="24"/>
  <c r="BU23" i="24"/>
  <c r="BU20" i="24"/>
  <c r="BU18" i="24"/>
  <c r="BU16" i="24"/>
  <c r="Y25" i="24"/>
  <c r="Y23" i="24"/>
  <c r="Y20" i="24"/>
  <c r="Y18" i="24"/>
  <c r="Y16" i="24"/>
  <c r="BV19" i="24"/>
  <c r="BV17" i="24"/>
  <c r="BV10" i="24"/>
  <c r="BV11" i="24"/>
  <c r="BV14" i="24"/>
  <c r="BV15" i="24"/>
  <c r="AP18" i="24"/>
  <c r="AP17" i="24"/>
  <c r="AP11" i="24"/>
  <c r="AP12" i="24"/>
  <c r="AP15" i="24"/>
  <c r="AR24" i="24"/>
  <c r="AR22" i="24"/>
  <c r="AR21" i="24"/>
  <c r="AR19" i="24"/>
  <c r="AR16" i="24"/>
  <c r="AR10" i="24"/>
  <c r="AR13" i="24"/>
  <c r="AR14" i="24"/>
  <c r="BX24" i="24"/>
  <c r="BX22" i="24"/>
  <c r="BX21" i="24"/>
  <c r="BX18" i="24"/>
  <c r="BX16" i="24"/>
  <c r="BX12" i="24"/>
  <c r="BX13" i="24"/>
  <c r="AB11" i="24"/>
  <c r="AB12" i="24"/>
  <c r="AB15" i="24"/>
  <c r="AB25" i="24"/>
  <c r="AB24" i="24"/>
  <c r="AB23" i="24"/>
  <c r="AB22" i="24"/>
  <c r="R10" i="24"/>
  <c r="T11" i="24"/>
  <c r="T12" i="24"/>
  <c r="R13" i="24"/>
  <c r="R14" i="24"/>
  <c r="T15" i="24"/>
  <c r="Q25" i="24"/>
  <c r="S24" i="24"/>
  <c r="Q23" i="24"/>
  <c r="S22" i="24"/>
  <c r="S21" i="24"/>
  <c r="R24" i="24"/>
  <c r="R22" i="24"/>
  <c r="R21" i="24"/>
  <c r="Q20" i="24"/>
  <c r="S19" i="24"/>
  <c r="Q18" i="24"/>
  <c r="S17" i="24"/>
  <c r="T25" i="24"/>
  <c r="T24" i="24"/>
  <c r="T23" i="24"/>
  <c r="T22" i="24"/>
  <c r="AO22" i="24"/>
  <c r="AO20" i="24"/>
  <c r="AO19" i="24"/>
  <c r="AO16" i="24"/>
  <c r="BM25" i="24"/>
  <c r="BO24" i="24"/>
  <c r="BM23" i="24"/>
  <c r="BO22" i="24"/>
  <c r="BO21" i="24"/>
  <c r="BM20" i="24"/>
  <c r="BN25" i="24"/>
  <c r="BN23" i="24"/>
  <c r="BN20" i="24"/>
  <c r="BO19" i="24"/>
  <c r="BM18" i="24"/>
  <c r="BO17" i="24"/>
  <c r="BM16" i="24"/>
  <c r="BP24" i="24"/>
  <c r="BP22" i="24"/>
  <c r="BP21" i="24"/>
  <c r="BN19" i="24"/>
  <c r="BN17" i="24"/>
  <c r="BN10" i="24"/>
  <c r="BP11" i="24"/>
  <c r="BP12" i="24"/>
  <c r="BN14" i="24"/>
  <c r="BN15" i="24"/>
  <c r="S16" i="24"/>
  <c r="CA15" i="24"/>
  <c r="BU15" i="24"/>
  <c r="BQ15" i="24"/>
  <c r="BM15" i="24"/>
  <c r="BI15" i="24"/>
  <c r="BE15" i="24"/>
  <c r="AW15" i="24"/>
  <c r="AQ15" i="24"/>
  <c r="AM15" i="24"/>
  <c r="AI15" i="24"/>
  <c r="AE15" i="24"/>
  <c r="Y15" i="24"/>
  <c r="U15" i="24"/>
  <c r="Q15" i="24"/>
  <c r="BW14" i="24"/>
  <c r="BS14" i="24"/>
  <c r="BO14" i="24"/>
  <c r="BK14" i="24"/>
  <c r="BG14" i="24"/>
  <c r="BC14" i="24"/>
  <c r="AY14" i="24"/>
  <c r="AU14" i="24"/>
  <c r="AM14" i="24"/>
  <c r="AI14" i="24"/>
  <c r="AE14" i="24"/>
  <c r="Y14" i="24"/>
  <c r="U14" i="24"/>
  <c r="Q14" i="24"/>
  <c r="BW13" i="24"/>
  <c r="BS13" i="24"/>
  <c r="BO13" i="24"/>
  <c r="BK13" i="24"/>
  <c r="BG13" i="24"/>
  <c r="BA13" i="24"/>
  <c r="AU13" i="24"/>
  <c r="AO13" i="24"/>
  <c r="AK13" i="24"/>
  <c r="AG13" i="24"/>
  <c r="AA13" i="24"/>
  <c r="W13" i="24"/>
  <c r="S13" i="24"/>
  <c r="CA12" i="24"/>
  <c r="BU12" i="24"/>
  <c r="BQ12" i="24"/>
  <c r="BM12" i="24"/>
  <c r="BI12" i="24"/>
  <c r="BE12" i="24"/>
  <c r="BA12" i="24"/>
  <c r="AW12" i="24"/>
  <c r="AO12" i="24"/>
  <c r="AK12" i="24"/>
  <c r="AG12" i="24"/>
  <c r="AA12" i="24"/>
  <c r="W12" i="24"/>
  <c r="S12" i="24"/>
  <c r="CA11" i="24"/>
  <c r="BU11" i="24"/>
  <c r="BQ11" i="24"/>
  <c r="BM11" i="24"/>
  <c r="BI11" i="24"/>
  <c r="BE11" i="24"/>
  <c r="AW11" i="24"/>
  <c r="AQ11" i="24"/>
  <c r="AM11" i="24"/>
  <c r="AI11" i="24"/>
  <c r="AE11" i="24"/>
  <c r="Y11" i="24"/>
  <c r="U11" i="24"/>
  <c r="Q11" i="24"/>
  <c r="BW10" i="24"/>
  <c r="BS10" i="24"/>
  <c r="BO10" i="24"/>
  <c r="BK10" i="24"/>
  <c r="BG10" i="24"/>
  <c r="BC10" i="24"/>
  <c r="AY10" i="24"/>
  <c r="AU10" i="24"/>
  <c r="AM10" i="24"/>
  <c r="AI10" i="24"/>
  <c r="AE10" i="24"/>
  <c r="Y10" i="24"/>
  <c r="U10" i="24"/>
  <c r="Q10" i="24"/>
  <c r="AZ16" i="24"/>
  <c r="BD16" i="24"/>
  <c r="BH16" i="24"/>
  <c r="BL16" i="24"/>
  <c r="AZ17" i="24"/>
  <c r="BD17" i="24"/>
  <c r="BH17" i="24"/>
  <c r="BL17" i="24"/>
  <c r="AZ18" i="24"/>
  <c r="BD18" i="24"/>
  <c r="BH18" i="24"/>
  <c r="BL18" i="24"/>
  <c r="AZ19" i="24"/>
  <c r="BD19" i="24"/>
  <c r="BH19" i="24"/>
  <c r="BL19" i="24"/>
  <c r="BD20" i="24"/>
  <c r="BL20" i="24"/>
  <c r="BD21" i="24"/>
  <c r="BL21" i="24"/>
  <c r="BD22" i="24"/>
  <c r="BL22" i="24"/>
  <c r="BD23" i="24"/>
  <c r="BL23" i="24"/>
  <c r="BD24" i="24"/>
  <c r="BL24" i="24"/>
  <c r="BD25" i="24"/>
  <c r="BL25" i="24"/>
  <c r="AY16" i="24"/>
  <c r="BC16" i="24"/>
  <c r="BG16" i="24"/>
  <c r="BK16" i="24"/>
  <c r="AY17" i="24"/>
  <c r="BC17" i="24"/>
  <c r="BG17" i="24"/>
  <c r="BK17" i="24"/>
  <c r="AY18" i="24"/>
  <c r="BC18" i="24"/>
  <c r="BG18" i="24"/>
  <c r="BK18" i="24"/>
  <c r="AY19" i="24"/>
  <c r="BC19" i="24"/>
  <c r="BG19" i="24"/>
  <c r="BK19" i="24"/>
  <c r="BB20" i="24"/>
  <c r="BJ20" i="24"/>
  <c r="BB21" i="24"/>
  <c r="BJ21" i="24"/>
  <c r="BB22" i="24"/>
  <c r="BJ22" i="24"/>
  <c r="BB23" i="24"/>
  <c r="BJ23" i="24"/>
  <c r="BB24" i="24"/>
  <c r="BJ24" i="24"/>
  <c r="BB25" i="24"/>
  <c r="BJ25" i="24"/>
  <c r="BA20" i="24"/>
  <c r="BG20" i="24"/>
  <c r="BK20" i="24"/>
  <c r="BA21" i="24"/>
  <c r="BG21" i="24"/>
  <c r="BK21" i="24"/>
  <c r="BA22" i="24"/>
  <c r="BG22" i="24"/>
  <c r="BK22" i="24"/>
  <c r="BA23" i="24"/>
  <c r="BG23" i="24"/>
  <c r="BK23" i="24"/>
  <c r="BA24" i="24"/>
  <c r="BG24" i="24"/>
  <c r="BK24" i="24"/>
  <c r="BA25" i="24"/>
  <c r="BG25" i="24"/>
  <c r="BK25" i="24"/>
  <c r="X16" i="24"/>
  <c r="AB16" i="24"/>
  <c r="R17" i="24"/>
  <c r="V17" i="24"/>
  <c r="AD17" i="24"/>
  <c r="T18" i="24"/>
  <c r="X18" i="24"/>
  <c r="AB18" i="24"/>
  <c r="R19" i="24"/>
  <c r="V19" i="24"/>
  <c r="AD19" i="24"/>
  <c r="T20" i="24"/>
  <c r="AB20" i="24"/>
  <c r="T21" i="24"/>
  <c r="AB21" i="24"/>
  <c r="X22" i="24"/>
  <c r="X23" i="24"/>
  <c r="X24" i="24"/>
  <c r="X25" i="24"/>
  <c r="W16" i="24"/>
  <c r="Q17" i="24"/>
  <c r="Y17" i="24"/>
  <c r="S18" i="24"/>
  <c r="AA18" i="24"/>
  <c r="U19" i="24"/>
  <c r="AE19" i="24"/>
  <c r="AA20" i="24"/>
  <c r="U21" i="24"/>
  <c r="AC21" i="24"/>
  <c r="Q22" i="24"/>
  <c r="Y22" i="24"/>
  <c r="S23" i="24"/>
  <c r="AA23" i="24"/>
  <c r="U24" i="24"/>
  <c r="AC24" i="24"/>
  <c r="W25" i="24"/>
  <c r="R16" i="24"/>
  <c r="BT15" i="24"/>
  <c r="BJ15" i="24"/>
  <c r="BB15" i="24"/>
  <c r="AR15" i="24"/>
  <c r="AJ15" i="24"/>
  <c r="R15" i="24"/>
  <c r="BT14" i="24"/>
  <c r="BL14" i="24"/>
  <c r="BD14" i="24"/>
  <c r="AV14" i="24"/>
  <c r="AJ14" i="24"/>
  <c r="T14" i="24"/>
  <c r="BV13" i="24"/>
  <c r="BJ13" i="24"/>
  <c r="AZ13" i="24"/>
  <c r="AP13" i="24"/>
  <c r="AH13" i="24"/>
  <c r="T13" i="24"/>
  <c r="BV12" i="24"/>
  <c r="BN12" i="24"/>
  <c r="BF12" i="24"/>
  <c r="AX12" i="24"/>
  <c r="AN12" i="24"/>
  <c r="R12" i="24"/>
  <c r="BT11" i="24"/>
  <c r="BH11" i="24"/>
  <c r="AX11" i="24"/>
  <c r="AN11" i="24"/>
  <c r="AF11" i="24"/>
  <c r="V11" i="24"/>
  <c r="BX10" i="24"/>
  <c r="BP10" i="24"/>
  <c r="BH10" i="24"/>
  <c r="AZ10" i="24"/>
  <c r="AP10" i="24"/>
  <c r="AB10" i="24"/>
  <c r="X10" i="24"/>
  <c r="BP16" i="24"/>
  <c r="BZ16" i="24"/>
  <c r="BT17" i="24"/>
  <c r="BP18" i="24"/>
  <c r="BZ18" i="24"/>
  <c r="BT19" i="24"/>
  <c r="BP20" i="24"/>
  <c r="BT21" i="24"/>
  <c r="BP23" i="24"/>
  <c r="BT24" i="24"/>
  <c r="BX25" i="24"/>
  <c r="BS16" i="24"/>
  <c r="BM17" i="24"/>
  <c r="BU17" i="24"/>
  <c r="BO18" i="24"/>
  <c r="BW18" i="24"/>
  <c r="BQ19" i="24"/>
  <c r="BY19" i="24"/>
  <c r="BV21" i="24"/>
  <c r="BV22" i="24"/>
  <c r="BV24" i="24"/>
  <c r="BO20" i="24"/>
  <c r="BW20" i="24"/>
  <c r="BQ21" i="24"/>
  <c r="BY21" i="24"/>
  <c r="BM22" i="24"/>
  <c r="BU22" i="24"/>
  <c r="BO23" i="24"/>
  <c r="BW23" i="24"/>
  <c r="BQ24" i="24"/>
  <c r="BY24" i="24"/>
  <c r="BS25" i="24"/>
  <c r="AH16" i="24"/>
  <c r="AP16" i="24"/>
  <c r="AN17" i="24"/>
  <c r="AJ18" i="24"/>
  <c r="AR18" i="24"/>
  <c r="AP19" i="24"/>
  <c r="AR20" i="24"/>
  <c r="AN22" i="24"/>
  <c r="AR23" i="24"/>
  <c r="AJ25" i="24"/>
  <c r="AI16" i="24"/>
  <c r="AQ16" i="24"/>
  <c r="AK17" i="24"/>
  <c r="AG18" i="24"/>
  <c r="AO18" i="24"/>
  <c r="AI19" i="24"/>
  <c r="AS19" i="24"/>
  <c r="AP21" i="24"/>
  <c r="AP22" i="24"/>
  <c r="AP24" i="24"/>
  <c r="AI20" i="24"/>
  <c r="AQ20" i="24"/>
  <c r="AK21" i="24"/>
  <c r="AM22" i="24"/>
  <c r="AM23" i="24"/>
  <c r="AG25" i="24"/>
  <c r="AS25" i="24"/>
  <c r="AS22" i="24"/>
  <c r="AS24" i="24"/>
  <c r="CA25" i="24"/>
  <c r="AQ24" i="24"/>
  <c r="BC25" i="24"/>
  <c r="AY25" i="24"/>
  <c r="AK22" i="24"/>
  <c r="AK23" i="24"/>
  <c r="AU23" i="24"/>
  <c r="AM24" i="24"/>
  <c r="AO24" i="24"/>
  <c r="AT19" i="24"/>
  <c r="BF11" i="24"/>
  <c r="BR25" i="24"/>
  <c r="AL24" i="24"/>
  <c r="BN24" i="24"/>
  <c r="AH25" i="24"/>
  <c r="BC15" i="24"/>
  <c r="AY15" i="24"/>
  <c r="AQ14" i="24"/>
  <c r="BC13" i="24"/>
  <c r="AY13" i="24"/>
  <c r="AQ12" i="24"/>
  <c r="BC11" i="24"/>
  <c r="AY11" i="24"/>
  <c r="AQ10" i="24"/>
  <c r="AY20" i="24"/>
  <c r="BC20" i="24"/>
  <c r="AY21" i="24"/>
  <c r="BC21" i="24"/>
  <c r="AY22" i="24"/>
  <c r="BC22" i="24"/>
  <c r="AY23" i="24"/>
  <c r="BC23" i="24"/>
  <c r="AY24" i="24"/>
  <c r="BC24" i="24"/>
  <c r="AQ17" i="24"/>
  <c r="AQ19" i="24"/>
  <c r="AQ21" i="24"/>
  <c r="AQ22" i="24"/>
  <c r="AQ23" i="24"/>
  <c r="AL14" i="24"/>
  <c r="AH14" i="24"/>
  <c r="BR13" i="24"/>
  <c r="BN13" i="24"/>
  <c r="BF13" i="24"/>
  <c r="AL12" i="24"/>
  <c r="AH12" i="24"/>
  <c r="BR11" i="24"/>
  <c r="BN11" i="24"/>
  <c r="AL10" i="24"/>
  <c r="AH10" i="24"/>
  <c r="BN16" i="24"/>
  <c r="BR16" i="24"/>
  <c r="BN18" i="24"/>
  <c r="BR18" i="24"/>
  <c r="BR20" i="24"/>
  <c r="BN21" i="24"/>
  <c r="BN22" i="24"/>
  <c r="BR23" i="24"/>
  <c r="AH17" i="24"/>
  <c r="AL17" i="24"/>
  <c r="AT17" i="24"/>
  <c r="AH19" i="24"/>
  <c r="AL19" i="24"/>
  <c r="AH20" i="24"/>
  <c r="AL21" i="24"/>
  <c r="AL22" i="24"/>
  <c r="AH23" i="24"/>
  <c r="BY15" i="24"/>
  <c r="AS15" i="24"/>
  <c r="AC15" i="24"/>
  <c r="BY14" i="24"/>
  <c r="AS14" i="24"/>
  <c r="AC14" i="24"/>
  <c r="BY13" i="24"/>
  <c r="AS13" i="24"/>
  <c r="AC13" i="24"/>
  <c r="BY12" i="24"/>
  <c r="AS12" i="24"/>
  <c r="AC12" i="24"/>
  <c r="BY11" i="24"/>
  <c r="AS11" i="24"/>
  <c r="AC11" i="24"/>
  <c r="BY10" i="24"/>
  <c r="AS10" i="24"/>
  <c r="AC10" i="24"/>
  <c r="AF16" i="24"/>
  <c r="AF17" i="24"/>
  <c r="AF18" i="24"/>
  <c r="AF19" i="24"/>
  <c r="AC16" i="24"/>
  <c r="AC17" i="24"/>
  <c r="AC18" i="24"/>
  <c r="AC19" i="24"/>
  <c r="AD20" i="24"/>
  <c r="AD21" i="24"/>
  <c r="AD22" i="24"/>
  <c r="AD23" i="24"/>
  <c r="AD24" i="24"/>
  <c r="AD25" i="24"/>
  <c r="AE20" i="24"/>
  <c r="AE21" i="24"/>
  <c r="AE22" i="24"/>
  <c r="AE23" i="24"/>
  <c r="AE24" i="24"/>
  <c r="AE25" i="24"/>
  <c r="CB15" i="24"/>
  <c r="AT15" i="24"/>
  <c r="AD15" i="24"/>
  <c r="BZ14" i="24"/>
  <c r="AT14" i="24"/>
  <c r="AD14" i="24"/>
  <c r="BZ13" i="24"/>
  <c r="AT13" i="24"/>
  <c r="AD13" i="24"/>
  <c r="BZ12" i="24"/>
  <c r="AT12" i="24"/>
  <c r="AD12" i="24"/>
  <c r="BZ11" i="24"/>
  <c r="AT11" i="24"/>
  <c r="AD11" i="24"/>
  <c r="BZ10" i="24"/>
  <c r="AT10" i="24"/>
  <c r="CB16" i="24"/>
  <c r="CB17" i="24"/>
  <c r="CB18" i="24"/>
  <c r="CB19" i="24"/>
  <c r="CB20" i="24"/>
  <c r="CB21" i="24"/>
  <c r="CB22" i="24"/>
  <c r="CB23" i="24"/>
  <c r="CB24" i="24"/>
  <c r="CB25" i="24"/>
  <c r="CA16" i="24"/>
  <c r="CA17" i="24"/>
  <c r="CA18" i="24"/>
  <c r="CA19" i="24"/>
  <c r="BZ20" i="24"/>
  <c r="BZ21" i="24"/>
  <c r="BZ22" i="24"/>
  <c r="BZ23" i="24"/>
  <c r="BZ24" i="24"/>
  <c r="BZ25" i="24"/>
  <c r="CA20" i="24"/>
  <c r="CA21" i="24"/>
  <c r="CA22" i="24"/>
  <c r="CA23" i="24"/>
  <c r="CA24" i="24"/>
  <c r="AV16" i="24"/>
  <c r="AV17" i="24"/>
  <c r="AV18" i="24"/>
  <c r="AV19" i="24"/>
  <c r="AV20" i="24"/>
  <c r="AV21" i="24"/>
  <c r="AV22" i="24"/>
  <c r="AV23" i="24"/>
  <c r="AV24" i="24"/>
  <c r="AV25" i="24"/>
  <c r="AU16" i="24"/>
  <c r="AU17" i="24"/>
  <c r="AU18" i="24"/>
  <c r="AU19" i="24"/>
  <c r="AT20" i="24"/>
  <c r="AT21" i="24"/>
  <c r="AT22" i="24"/>
  <c r="AT23" i="24"/>
  <c r="AT24" i="24"/>
  <c r="AT25" i="24"/>
  <c r="AU20" i="24"/>
  <c r="AU21" i="24"/>
  <c r="AU22" i="24"/>
  <c r="AS23" i="24"/>
  <c r="AU24" i="24"/>
  <c r="AU25" i="24"/>
  <c r="AO23" i="24"/>
  <c r="AO25" i="24"/>
  <c r="AM25" i="24"/>
  <c r="AQ25" i="24"/>
  <c r="X65" i="16"/>
  <c r="E86" i="26" s="1"/>
  <c r="X66" i="16"/>
  <c r="E87" i="26" s="1"/>
  <c r="X67" i="16"/>
  <c r="E88" i="26" s="1"/>
  <c r="X68" i="16"/>
  <c r="E89" i="26" s="1"/>
  <c r="X69" i="16"/>
  <c r="E90" i="26" s="1"/>
  <c r="X70" i="16"/>
  <c r="E91" i="26" s="1"/>
  <c r="X71" i="16"/>
  <c r="E92" i="26" s="1"/>
  <c r="X72" i="16"/>
  <c r="E93" i="26" s="1"/>
  <c r="X73" i="16"/>
  <c r="E94" i="26" s="1"/>
  <c r="X52" i="16"/>
  <c r="X53" i="16"/>
  <c r="X54" i="16"/>
  <c r="X55" i="16"/>
  <c r="X56" i="16"/>
  <c r="X57" i="16"/>
  <c r="X58" i="16"/>
  <c r="X59" i="16"/>
  <c r="X60" i="16"/>
  <c r="X61" i="16"/>
  <c r="X62" i="16"/>
  <c r="X63" i="16"/>
  <c r="X64" i="16"/>
  <c r="X39" i="16"/>
  <c r="X40" i="16"/>
  <c r="X41" i="16"/>
  <c r="X42" i="16"/>
  <c r="X43" i="16"/>
  <c r="X44" i="16"/>
  <c r="X45" i="16"/>
  <c r="X46" i="16"/>
  <c r="X47" i="16"/>
  <c r="X48" i="16"/>
  <c r="X49" i="16"/>
  <c r="X50" i="16"/>
  <c r="X51" i="16"/>
  <c r="X32" i="16"/>
  <c r="X33" i="16"/>
  <c r="X34" i="16"/>
  <c r="X35" i="16"/>
  <c r="X36" i="16"/>
  <c r="X37" i="16"/>
  <c r="X38" i="16"/>
  <c r="X24" i="16"/>
  <c r="X25" i="16"/>
  <c r="X26" i="16"/>
  <c r="X27" i="16"/>
  <c r="X28" i="16"/>
  <c r="X29" i="16"/>
  <c r="X30" i="16"/>
  <c r="X31" i="16"/>
  <c r="X15" i="16"/>
  <c r="X16" i="16"/>
  <c r="X17" i="16"/>
  <c r="X18" i="16"/>
  <c r="X19" i="16"/>
  <c r="X20" i="16"/>
  <c r="X21" i="16"/>
  <c r="X22" i="16"/>
  <c r="X23" i="16"/>
  <c r="X5" i="16"/>
  <c r="X6" i="16"/>
  <c r="X7" i="16"/>
  <c r="X8" i="16"/>
  <c r="X9" i="16"/>
  <c r="X10" i="16"/>
  <c r="X11" i="16"/>
  <c r="X12" i="16"/>
  <c r="X13" i="16"/>
  <c r="X14" i="16"/>
  <c r="G8" i="12"/>
  <c r="H7" i="11"/>
  <c r="F8" i="11"/>
  <c r="E7" i="4"/>
  <c r="E8" i="4" s="1"/>
  <c r="E12" i="13" s="1"/>
  <c r="H8" i="5"/>
  <c r="H9" i="5"/>
  <c r="H10" i="5"/>
  <c r="H11" i="5"/>
  <c r="H12" i="5"/>
  <c r="H13" i="5"/>
  <c r="H14" i="5"/>
  <c r="H8" i="6"/>
  <c r="H9" i="6"/>
  <c r="H10" i="6"/>
  <c r="H11" i="6"/>
  <c r="H12" i="6"/>
  <c r="H13" i="6"/>
  <c r="H14" i="6"/>
  <c r="H15" i="6"/>
  <c r="H16" i="6"/>
  <c r="H17" i="6"/>
  <c r="H18" i="6"/>
  <c r="H19" i="6"/>
  <c r="H20" i="6"/>
  <c r="E7" i="2"/>
  <c r="E8" i="2" s="1"/>
  <c r="E10" i="13" s="1"/>
  <c r="D16" i="12"/>
  <c r="D15" i="12"/>
  <c r="D14" i="12"/>
  <c r="D13" i="12"/>
  <c r="D12" i="12"/>
  <c r="D11" i="12"/>
  <c r="D10" i="12"/>
  <c r="D9" i="12"/>
  <c r="D8" i="12"/>
  <c r="E7" i="12"/>
  <c r="E8" i="12" s="1"/>
  <c r="E16" i="13" s="1"/>
  <c r="F20" i="11"/>
  <c r="D20" i="11"/>
  <c r="F19" i="11"/>
  <c r="D19" i="11"/>
  <c r="F18" i="11"/>
  <c r="D18" i="11"/>
  <c r="F17" i="11"/>
  <c r="D17" i="11"/>
  <c r="F16" i="11"/>
  <c r="D16" i="11"/>
  <c r="F15" i="11"/>
  <c r="D15" i="11"/>
  <c r="F14" i="11"/>
  <c r="D14" i="11"/>
  <c r="F13" i="11"/>
  <c r="D13" i="11"/>
  <c r="F12" i="11"/>
  <c r="D12" i="11"/>
  <c r="F11" i="11"/>
  <c r="D11" i="11"/>
  <c r="F10" i="11"/>
  <c r="D10" i="11"/>
  <c r="F9" i="11"/>
  <c r="D9" i="11"/>
  <c r="D8" i="11"/>
  <c r="E7" i="11"/>
  <c r="E8" i="11" s="1"/>
  <c r="E15" i="13" s="1"/>
  <c r="E7" i="6"/>
  <c r="E8" i="6" s="1"/>
  <c r="E14" i="13" s="1"/>
  <c r="D20" i="6"/>
  <c r="D19" i="6"/>
  <c r="D18" i="6"/>
  <c r="D17" i="6"/>
  <c r="D16" i="6"/>
  <c r="D15" i="6"/>
  <c r="D14" i="6"/>
  <c r="D13" i="6"/>
  <c r="D12" i="6"/>
  <c r="D11" i="6"/>
  <c r="D10" i="6"/>
  <c r="D9" i="6"/>
  <c r="D8" i="6"/>
  <c r="D14" i="5"/>
  <c r="D13" i="5"/>
  <c r="D12" i="5"/>
  <c r="D11" i="5"/>
  <c r="D10" i="5"/>
  <c r="D9" i="5"/>
  <c r="D8" i="5"/>
  <c r="E7" i="5"/>
  <c r="E8" i="5" s="1"/>
  <c r="E13" i="13" s="1"/>
  <c r="D15" i="4"/>
  <c r="D14" i="4"/>
  <c r="D13" i="4"/>
  <c r="D12" i="4"/>
  <c r="D11" i="4"/>
  <c r="D10" i="4"/>
  <c r="D9" i="4"/>
  <c r="D8" i="4"/>
  <c r="D16" i="3"/>
  <c r="D15" i="3"/>
  <c r="D14" i="3"/>
  <c r="D13" i="3"/>
  <c r="D12" i="3"/>
  <c r="D11" i="3"/>
  <c r="D10" i="3"/>
  <c r="D9" i="3"/>
  <c r="D8" i="3"/>
  <c r="E7" i="3"/>
  <c r="E8" i="3" s="1"/>
  <c r="E11" i="13" s="1"/>
  <c r="D18" i="18" l="1"/>
  <c r="E34" i="26"/>
  <c r="D16" i="18"/>
  <c r="E32" i="26"/>
  <c r="D14" i="18"/>
  <c r="E30" i="26"/>
  <c r="D12" i="18"/>
  <c r="E28" i="26"/>
  <c r="D10" i="18"/>
  <c r="E26" i="26"/>
  <c r="D27" i="18"/>
  <c r="E43" i="26"/>
  <c r="D25" i="18"/>
  <c r="E41" i="26"/>
  <c r="D23" i="18"/>
  <c r="E39" i="26"/>
  <c r="D21" i="18"/>
  <c r="E37" i="26"/>
  <c r="D36" i="18"/>
  <c r="E52" i="26"/>
  <c r="D34" i="18"/>
  <c r="E50" i="26"/>
  <c r="D32" i="18"/>
  <c r="E48" i="26"/>
  <c r="D30" i="18"/>
  <c r="E46" i="26"/>
  <c r="D43" i="18"/>
  <c r="E59" i="26"/>
  <c r="D41" i="18"/>
  <c r="E57" i="26"/>
  <c r="D39" i="18"/>
  <c r="E55" i="26"/>
  <c r="D37" i="18"/>
  <c r="E53" i="26"/>
  <c r="D55" i="18"/>
  <c r="E71" i="26"/>
  <c r="D53" i="18"/>
  <c r="E69" i="26"/>
  <c r="D51" i="18"/>
  <c r="E67" i="26"/>
  <c r="D49" i="18"/>
  <c r="E65" i="26"/>
  <c r="D47" i="18"/>
  <c r="E63" i="26"/>
  <c r="D45" i="18"/>
  <c r="E61" i="26"/>
  <c r="D69" i="18"/>
  <c r="E85" i="26"/>
  <c r="D67" i="18"/>
  <c r="E83" i="26"/>
  <c r="D65" i="18"/>
  <c r="E81" i="26"/>
  <c r="D63" i="18"/>
  <c r="E79" i="26"/>
  <c r="D61" i="18"/>
  <c r="E77" i="26"/>
  <c r="D59" i="18"/>
  <c r="E75" i="26"/>
  <c r="D57" i="18"/>
  <c r="E73" i="26"/>
  <c r="V93" i="26"/>
  <c r="P72" i="16" s="1"/>
  <c r="X93" i="26"/>
  <c r="Q72" i="16" s="1"/>
  <c r="F93" i="26"/>
  <c r="AH93" i="26"/>
  <c r="V72" i="16" s="1"/>
  <c r="AF93" i="26"/>
  <c r="U72" i="16" s="1"/>
  <c r="L93" i="26"/>
  <c r="K72" i="16" s="1"/>
  <c r="AB93" i="26"/>
  <c r="S72" i="16" s="1"/>
  <c r="J93" i="26"/>
  <c r="J72" i="16" s="1"/>
  <c r="N93" i="26"/>
  <c r="L72" i="16" s="1"/>
  <c r="H93" i="26"/>
  <c r="I72" i="16" s="1"/>
  <c r="P93" i="26"/>
  <c r="M72" i="16" s="1"/>
  <c r="R93" i="26"/>
  <c r="N72" i="16" s="1"/>
  <c r="T93" i="26"/>
  <c r="O72" i="16" s="1"/>
  <c r="AJ93" i="26"/>
  <c r="W72" i="16" s="1"/>
  <c r="Z93" i="26"/>
  <c r="R72" i="16" s="1"/>
  <c r="AD93" i="26"/>
  <c r="T72" i="16" s="1"/>
  <c r="AH91" i="26"/>
  <c r="V70" i="16" s="1"/>
  <c r="R91" i="26"/>
  <c r="N70" i="16" s="1"/>
  <c r="AD91" i="26"/>
  <c r="T70" i="16" s="1"/>
  <c r="N91" i="26"/>
  <c r="L70" i="16" s="1"/>
  <c r="Z91" i="26"/>
  <c r="R70" i="16" s="1"/>
  <c r="J91" i="26"/>
  <c r="J70" i="16" s="1"/>
  <c r="V91" i="26"/>
  <c r="P70" i="16" s="1"/>
  <c r="AF91" i="26"/>
  <c r="U70" i="16" s="1"/>
  <c r="X91" i="26"/>
  <c r="Q70" i="16" s="1"/>
  <c r="P91" i="26"/>
  <c r="M70" i="16" s="1"/>
  <c r="H91" i="26"/>
  <c r="I70" i="16" s="1"/>
  <c r="AJ91" i="26"/>
  <c r="W70" i="16" s="1"/>
  <c r="AB91" i="26"/>
  <c r="S70" i="16" s="1"/>
  <c r="T91" i="26"/>
  <c r="O70" i="16" s="1"/>
  <c r="L91" i="26"/>
  <c r="K70" i="16" s="1"/>
  <c r="F91" i="26"/>
  <c r="AD89" i="26"/>
  <c r="T68" i="16" s="1"/>
  <c r="AH89" i="26"/>
  <c r="V68" i="16" s="1"/>
  <c r="N89" i="26"/>
  <c r="L68" i="16" s="1"/>
  <c r="R89" i="26"/>
  <c r="N68" i="16" s="1"/>
  <c r="X89" i="26"/>
  <c r="Q68" i="16" s="1"/>
  <c r="H89" i="26"/>
  <c r="I68" i="16" s="1"/>
  <c r="AF89" i="26"/>
  <c r="U68" i="16" s="1"/>
  <c r="P89" i="26"/>
  <c r="M68" i="16" s="1"/>
  <c r="L89" i="26"/>
  <c r="K68" i="16" s="1"/>
  <c r="AB89" i="26"/>
  <c r="S68" i="16" s="1"/>
  <c r="J89" i="26"/>
  <c r="J68" i="16" s="1"/>
  <c r="V89" i="26"/>
  <c r="P68" i="16" s="1"/>
  <c r="F89" i="26"/>
  <c r="T89" i="26"/>
  <c r="O68" i="16" s="1"/>
  <c r="AJ89" i="26"/>
  <c r="W68" i="16" s="1"/>
  <c r="Z89" i="26"/>
  <c r="R68" i="16" s="1"/>
  <c r="Z87" i="26"/>
  <c r="R66" i="16" s="1"/>
  <c r="J87" i="26"/>
  <c r="J66" i="16" s="1"/>
  <c r="V87" i="26"/>
  <c r="P66" i="16" s="1"/>
  <c r="X87" i="26"/>
  <c r="Q66" i="16" s="1"/>
  <c r="H87" i="26"/>
  <c r="I66" i="16" s="1"/>
  <c r="AF87" i="26"/>
  <c r="U66" i="16" s="1"/>
  <c r="P87" i="26"/>
  <c r="M66" i="16" s="1"/>
  <c r="F87" i="26"/>
  <c r="L87" i="26"/>
  <c r="K66" i="16" s="1"/>
  <c r="AB87" i="26"/>
  <c r="S66" i="16" s="1"/>
  <c r="N87" i="26"/>
  <c r="L66" i="16" s="1"/>
  <c r="R87" i="26"/>
  <c r="N66" i="16" s="1"/>
  <c r="T87" i="26"/>
  <c r="O66" i="16" s="1"/>
  <c r="AJ87" i="26"/>
  <c r="W66" i="16" s="1"/>
  <c r="AD87" i="26"/>
  <c r="T66" i="16" s="1"/>
  <c r="AH87" i="26"/>
  <c r="V66" i="16" s="1"/>
  <c r="D19" i="18"/>
  <c r="E35" i="26"/>
  <c r="D17" i="18"/>
  <c r="E33" i="26"/>
  <c r="D15" i="18"/>
  <c r="E31" i="26"/>
  <c r="D13" i="18"/>
  <c r="E29" i="26"/>
  <c r="D11" i="18"/>
  <c r="E27" i="26"/>
  <c r="D28" i="18"/>
  <c r="E44" i="26"/>
  <c r="D26" i="18"/>
  <c r="E42" i="26"/>
  <c r="D24" i="18"/>
  <c r="E40" i="26"/>
  <c r="D22" i="18"/>
  <c r="E38" i="26"/>
  <c r="D20" i="18"/>
  <c r="E36" i="26"/>
  <c r="D35" i="18"/>
  <c r="E51" i="26"/>
  <c r="D33" i="18"/>
  <c r="E49" i="26"/>
  <c r="D31" i="18"/>
  <c r="E47" i="26"/>
  <c r="D29" i="18"/>
  <c r="E45" i="26"/>
  <c r="D42" i="18"/>
  <c r="E58" i="26"/>
  <c r="D40" i="18"/>
  <c r="E56" i="26"/>
  <c r="D38" i="18"/>
  <c r="E54" i="26"/>
  <c r="D56" i="18"/>
  <c r="E72" i="26"/>
  <c r="D54" i="18"/>
  <c r="E70" i="26"/>
  <c r="D52" i="18"/>
  <c r="E68" i="26"/>
  <c r="D50" i="18"/>
  <c r="E66" i="26"/>
  <c r="D48" i="18"/>
  <c r="E64" i="26"/>
  <c r="D46" i="18"/>
  <c r="E62" i="26"/>
  <c r="D44" i="18"/>
  <c r="E60" i="26"/>
  <c r="D68" i="18"/>
  <c r="E84" i="26"/>
  <c r="D66" i="18"/>
  <c r="E82" i="26"/>
  <c r="D64" i="18"/>
  <c r="E80" i="26"/>
  <c r="D62" i="18"/>
  <c r="E78" i="26"/>
  <c r="D60" i="18"/>
  <c r="E76" i="26"/>
  <c r="D58" i="18"/>
  <c r="E74" i="26"/>
  <c r="P94" i="26"/>
  <c r="M73" i="16" s="1"/>
  <c r="H94" i="26"/>
  <c r="I73" i="16" s="1"/>
  <c r="AF94" i="26"/>
  <c r="U73" i="16" s="1"/>
  <c r="J94" i="26"/>
  <c r="J73" i="16" s="1"/>
  <c r="R94" i="26"/>
  <c r="N73" i="16" s="1"/>
  <c r="Z94" i="26"/>
  <c r="R73" i="16" s="1"/>
  <c r="AH94" i="26"/>
  <c r="V73" i="16" s="1"/>
  <c r="AJ94" i="26"/>
  <c r="W73" i="16" s="1"/>
  <c r="T94" i="26"/>
  <c r="O73" i="16" s="1"/>
  <c r="X94" i="26"/>
  <c r="Q73" i="16" s="1"/>
  <c r="N94" i="26"/>
  <c r="L73" i="16" s="1"/>
  <c r="V94" i="26"/>
  <c r="P73" i="16" s="1"/>
  <c r="AD94" i="26"/>
  <c r="T73" i="16" s="1"/>
  <c r="F94" i="26"/>
  <c r="AB94" i="26"/>
  <c r="S73" i="16" s="1"/>
  <c r="L94" i="26"/>
  <c r="K73" i="16" s="1"/>
  <c r="L92" i="26"/>
  <c r="K71" i="16" s="1"/>
  <c r="F92" i="26"/>
  <c r="AJ92" i="26"/>
  <c r="W71" i="16" s="1"/>
  <c r="J92" i="26"/>
  <c r="J71" i="16" s="1"/>
  <c r="R92" i="26"/>
  <c r="N71" i="16" s="1"/>
  <c r="Z92" i="26"/>
  <c r="R71" i="16" s="1"/>
  <c r="AH92" i="26"/>
  <c r="V71" i="16" s="1"/>
  <c r="AF92" i="26"/>
  <c r="U71" i="16" s="1"/>
  <c r="P92" i="26"/>
  <c r="M71" i="16" s="1"/>
  <c r="T92" i="26"/>
  <c r="O71" i="16" s="1"/>
  <c r="AB92" i="26"/>
  <c r="S71" i="16" s="1"/>
  <c r="N92" i="26"/>
  <c r="L71" i="16" s="1"/>
  <c r="V92" i="26"/>
  <c r="P71" i="16" s="1"/>
  <c r="AD92" i="26"/>
  <c r="T71" i="16" s="1"/>
  <c r="X92" i="26"/>
  <c r="Q71" i="16" s="1"/>
  <c r="H92" i="26"/>
  <c r="I71" i="16" s="1"/>
  <c r="X90" i="26"/>
  <c r="Q69" i="16" s="1"/>
  <c r="N90" i="26"/>
  <c r="L69" i="16" s="1"/>
  <c r="V90" i="26"/>
  <c r="P69" i="16" s="1"/>
  <c r="AD90" i="26"/>
  <c r="T69" i="16" s="1"/>
  <c r="F90" i="26"/>
  <c r="AJ90" i="26"/>
  <c r="W69" i="16" s="1"/>
  <c r="T90" i="26"/>
  <c r="O69" i="16" s="1"/>
  <c r="P90" i="26"/>
  <c r="M69" i="16" s="1"/>
  <c r="H90" i="26"/>
  <c r="I69" i="16" s="1"/>
  <c r="AF90" i="26"/>
  <c r="U69" i="16" s="1"/>
  <c r="J90" i="26"/>
  <c r="J69" i="16" s="1"/>
  <c r="R90" i="26"/>
  <c r="N69" i="16" s="1"/>
  <c r="Z90" i="26"/>
  <c r="R69" i="16" s="1"/>
  <c r="AH90" i="26"/>
  <c r="V69" i="16" s="1"/>
  <c r="AB90" i="26"/>
  <c r="S69" i="16" s="1"/>
  <c r="L90" i="26"/>
  <c r="K69" i="16" s="1"/>
  <c r="L88" i="26"/>
  <c r="K67" i="16" s="1"/>
  <c r="AJ88" i="26"/>
  <c r="W67" i="16" s="1"/>
  <c r="AB88" i="26"/>
  <c r="S67" i="16" s="1"/>
  <c r="N88" i="26"/>
  <c r="L67" i="16" s="1"/>
  <c r="V88" i="26"/>
  <c r="P67" i="16" s="1"/>
  <c r="AD88" i="26"/>
  <c r="T67" i="16" s="1"/>
  <c r="AF88" i="26"/>
  <c r="U67" i="16" s="1"/>
  <c r="P88" i="26"/>
  <c r="M67" i="16" s="1"/>
  <c r="F88" i="26"/>
  <c r="T88" i="26"/>
  <c r="O67" i="16" s="1"/>
  <c r="J88" i="26"/>
  <c r="J67" i="16" s="1"/>
  <c r="R88" i="26"/>
  <c r="N67" i="16" s="1"/>
  <c r="Z88" i="26"/>
  <c r="R67" i="16" s="1"/>
  <c r="AH88" i="26"/>
  <c r="V67" i="16" s="1"/>
  <c r="X88" i="26"/>
  <c r="Q67" i="16" s="1"/>
  <c r="H88" i="26"/>
  <c r="I67" i="16" s="1"/>
  <c r="X86" i="26"/>
  <c r="Q65" i="16" s="1"/>
  <c r="AF86" i="26"/>
  <c r="U65" i="16" s="1"/>
  <c r="J86" i="26"/>
  <c r="J65" i="16" s="1"/>
  <c r="R86" i="26"/>
  <c r="N65" i="16" s="1"/>
  <c r="Z86" i="26"/>
  <c r="R65" i="16" s="1"/>
  <c r="AH86" i="26"/>
  <c r="V65" i="16" s="1"/>
  <c r="AJ86" i="26"/>
  <c r="W65" i="16" s="1"/>
  <c r="T86" i="26"/>
  <c r="O65" i="16" s="1"/>
  <c r="P86" i="26"/>
  <c r="M65" i="16" s="1"/>
  <c r="H86" i="26"/>
  <c r="I65" i="16" s="1"/>
  <c r="N86" i="26"/>
  <c r="L65" i="16" s="1"/>
  <c r="V86" i="26"/>
  <c r="P65" i="16" s="1"/>
  <c r="AD86" i="26"/>
  <c r="T65" i="16" s="1"/>
  <c r="F86" i="26"/>
  <c r="AB86" i="26"/>
  <c r="S65" i="16" s="1"/>
  <c r="L86" i="26"/>
  <c r="K65" i="16" s="1"/>
  <c r="D78" i="18"/>
  <c r="D76" i="18"/>
  <c r="D74" i="18"/>
  <c r="D72" i="18"/>
  <c r="D77" i="18"/>
  <c r="D75" i="18"/>
  <c r="D73" i="18"/>
  <c r="D71" i="18"/>
  <c r="D70" i="18"/>
  <c r="Q27" i="24"/>
  <c r="W3" i="23" s="1"/>
  <c r="E17" i="13"/>
  <c r="X3" i="16" s="1"/>
  <c r="X26" i="24"/>
  <c r="BX26" i="24"/>
  <c r="AL26" i="24"/>
  <c r="Z26" i="24"/>
  <c r="AU26" i="24"/>
  <c r="BK26" i="24"/>
  <c r="BS26" i="24"/>
  <c r="AQ26" i="24"/>
  <c r="AB26" i="24"/>
  <c r="AT26" i="24"/>
  <c r="AZ26" i="24"/>
  <c r="AM26" i="24"/>
  <c r="BG26" i="24"/>
  <c r="BW26" i="24"/>
  <c r="AR26" i="24"/>
  <c r="CB26" i="24"/>
  <c r="AP26" i="24"/>
  <c r="BJ26" i="24"/>
  <c r="BB26" i="24"/>
  <c r="BV26" i="24"/>
  <c r="BZ26" i="24"/>
  <c r="BY26" i="24"/>
  <c r="BH26" i="24"/>
  <c r="BC26" i="24"/>
  <c r="BF26" i="24"/>
  <c r="BT26" i="24"/>
  <c r="AV26" i="24"/>
  <c r="CA26" i="24"/>
  <c r="BD26" i="24"/>
  <c r="BR26" i="24"/>
  <c r="AN26" i="24"/>
  <c r="BL26" i="24"/>
  <c r="BI26" i="24"/>
  <c r="BE26" i="24"/>
  <c r="AS26" i="24"/>
  <c r="BU26" i="24"/>
  <c r="BA26" i="24"/>
  <c r="BQ26" i="24"/>
  <c r="AO26" i="24"/>
  <c r="AK26" i="24"/>
  <c r="AG27" i="24"/>
  <c r="W8" i="23" s="1"/>
  <c r="AG26" i="24"/>
  <c r="AW26" i="24"/>
  <c r="AW27" i="24"/>
  <c r="W13" i="23" s="1"/>
  <c r="AI26" i="24"/>
  <c r="BN26" i="24"/>
  <c r="AX26" i="24"/>
  <c r="BM26" i="24"/>
  <c r="BM27" i="24"/>
  <c r="W18" i="23" s="1"/>
  <c r="AH26" i="24"/>
  <c r="BP26" i="24"/>
  <c r="AY26" i="24"/>
  <c r="BO26" i="24"/>
  <c r="AJ26" i="24"/>
  <c r="U26" i="24"/>
  <c r="AE26" i="24"/>
  <c r="AD26" i="24"/>
  <c r="S26" i="24"/>
  <c r="W26" i="24"/>
  <c r="T26" i="24"/>
  <c r="Q26" i="24"/>
  <c r="AC26" i="24"/>
  <c r="Y26" i="24"/>
  <c r="R26" i="24"/>
  <c r="AF26" i="24"/>
  <c r="V26" i="24"/>
  <c r="AA26" i="24"/>
  <c r="H12" i="13"/>
  <c r="X74" i="16"/>
  <c r="E95" i="26" s="1"/>
  <c r="H15" i="13"/>
  <c r="H11" i="13"/>
  <c r="H14" i="13"/>
  <c r="H13" i="13"/>
  <c r="F15" i="13"/>
  <c r="D17" i="2"/>
  <c r="D16" i="2"/>
  <c r="D15" i="2"/>
  <c r="D14" i="2"/>
  <c r="D13" i="2"/>
  <c r="D12" i="2"/>
  <c r="D11" i="2"/>
  <c r="D10" i="2"/>
  <c r="D9" i="2"/>
  <c r="D8" i="2"/>
  <c r="H65" i="16" l="1"/>
  <c r="AL86" i="26"/>
  <c r="Y65" i="16" s="1"/>
  <c r="H71" i="16"/>
  <c r="AL92" i="26"/>
  <c r="Y71" i="16" s="1"/>
  <c r="H73" i="16"/>
  <c r="AL94" i="26"/>
  <c r="Y73" i="16" s="1"/>
  <c r="H74" i="26"/>
  <c r="I53" i="16" s="1"/>
  <c r="N74" i="26"/>
  <c r="L53" i="16" s="1"/>
  <c r="V74" i="26"/>
  <c r="P53" i="16" s="1"/>
  <c r="AD74" i="26"/>
  <c r="T53" i="16" s="1"/>
  <c r="F74" i="26"/>
  <c r="AJ74" i="26"/>
  <c r="W53" i="16" s="1"/>
  <c r="T74" i="26"/>
  <c r="O53" i="16" s="1"/>
  <c r="P74" i="26"/>
  <c r="M53" i="16" s="1"/>
  <c r="X74" i="26"/>
  <c r="Q53" i="16" s="1"/>
  <c r="AF74" i="26"/>
  <c r="U53" i="16" s="1"/>
  <c r="J74" i="26"/>
  <c r="J53" i="16" s="1"/>
  <c r="R74" i="26"/>
  <c r="N53" i="16" s="1"/>
  <c r="Z74" i="26"/>
  <c r="R53" i="16" s="1"/>
  <c r="AH74" i="26"/>
  <c r="V53" i="16" s="1"/>
  <c r="AB74" i="26"/>
  <c r="S53" i="16" s="1"/>
  <c r="L74" i="26"/>
  <c r="K53" i="16" s="1"/>
  <c r="L76" i="26"/>
  <c r="K55" i="16" s="1"/>
  <c r="F76" i="26"/>
  <c r="AJ76" i="26"/>
  <c r="W55" i="16" s="1"/>
  <c r="J76" i="26"/>
  <c r="J55" i="16" s="1"/>
  <c r="R76" i="26"/>
  <c r="N55" i="16" s="1"/>
  <c r="Z76" i="26"/>
  <c r="R55" i="16" s="1"/>
  <c r="AH76" i="26"/>
  <c r="V55" i="16" s="1"/>
  <c r="AF76" i="26"/>
  <c r="U55" i="16" s="1"/>
  <c r="P76" i="26"/>
  <c r="M55" i="16" s="1"/>
  <c r="T76" i="26"/>
  <c r="O55" i="16" s="1"/>
  <c r="AB76" i="26"/>
  <c r="S55" i="16" s="1"/>
  <c r="N76" i="26"/>
  <c r="L55" i="16" s="1"/>
  <c r="V76" i="26"/>
  <c r="P55" i="16" s="1"/>
  <c r="AD76" i="26"/>
  <c r="T55" i="16" s="1"/>
  <c r="X76" i="26"/>
  <c r="Q55" i="16" s="1"/>
  <c r="H76" i="26"/>
  <c r="I55" i="16" s="1"/>
  <c r="X78" i="26"/>
  <c r="Q57" i="16" s="1"/>
  <c r="J78" i="26"/>
  <c r="J57" i="16" s="1"/>
  <c r="R78" i="26"/>
  <c r="N57" i="16" s="1"/>
  <c r="Z78" i="26"/>
  <c r="R57" i="16" s="1"/>
  <c r="AH78" i="26"/>
  <c r="V57" i="16" s="1"/>
  <c r="AJ78" i="26"/>
  <c r="W57" i="16" s="1"/>
  <c r="T78" i="26"/>
  <c r="O57" i="16" s="1"/>
  <c r="P78" i="26"/>
  <c r="M57" i="16" s="1"/>
  <c r="H78" i="26"/>
  <c r="I57" i="16" s="1"/>
  <c r="AF78" i="26"/>
  <c r="U57" i="16" s="1"/>
  <c r="N78" i="26"/>
  <c r="L57" i="16" s="1"/>
  <c r="V78" i="26"/>
  <c r="P57" i="16" s="1"/>
  <c r="AD78" i="26"/>
  <c r="T57" i="16" s="1"/>
  <c r="F78" i="26"/>
  <c r="AB78" i="26"/>
  <c r="S57" i="16" s="1"/>
  <c r="L78" i="26"/>
  <c r="K57" i="16" s="1"/>
  <c r="L80" i="26"/>
  <c r="K59" i="16" s="1"/>
  <c r="F80" i="26"/>
  <c r="T80" i="26"/>
  <c r="O59" i="16" s="1"/>
  <c r="N80" i="26"/>
  <c r="L59" i="16" s="1"/>
  <c r="V80" i="26"/>
  <c r="P59" i="16" s="1"/>
  <c r="AD80" i="26"/>
  <c r="T59" i="16" s="1"/>
  <c r="AF80" i="26"/>
  <c r="U59" i="16" s="1"/>
  <c r="P80" i="26"/>
  <c r="M59" i="16" s="1"/>
  <c r="AJ80" i="26"/>
  <c r="W59" i="16" s="1"/>
  <c r="AB80" i="26"/>
  <c r="S59" i="16" s="1"/>
  <c r="J80" i="26"/>
  <c r="J59" i="16" s="1"/>
  <c r="R80" i="26"/>
  <c r="N59" i="16" s="1"/>
  <c r="Z80" i="26"/>
  <c r="R59" i="16" s="1"/>
  <c r="AH80" i="26"/>
  <c r="V59" i="16" s="1"/>
  <c r="X80" i="26"/>
  <c r="Q59" i="16" s="1"/>
  <c r="H80" i="26"/>
  <c r="I59" i="16" s="1"/>
  <c r="H82" i="26"/>
  <c r="I61" i="16" s="1"/>
  <c r="N82" i="26"/>
  <c r="L61" i="16" s="1"/>
  <c r="V82" i="26"/>
  <c r="P61" i="16" s="1"/>
  <c r="AD82" i="26"/>
  <c r="T61" i="16" s="1"/>
  <c r="F82" i="26"/>
  <c r="AJ82" i="26"/>
  <c r="W61" i="16" s="1"/>
  <c r="T82" i="26"/>
  <c r="O61" i="16" s="1"/>
  <c r="P82" i="26"/>
  <c r="M61" i="16" s="1"/>
  <c r="X82" i="26"/>
  <c r="Q61" i="16" s="1"/>
  <c r="AF82" i="26"/>
  <c r="U61" i="16" s="1"/>
  <c r="J82" i="26"/>
  <c r="J61" i="16" s="1"/>
  <c r="R82" i="26"/>
  <c r="N61" i="16" s="1"/>
  <c r="Z82" i="26"/>
  <c r="R61" i="16" s="1"/>
  <c r="AH82" i="26"/>
  <c r="V61" i="16" s="1"/>
  <c r="AB82" i="26"/>
  <c r="S61" i="16" s="1"/>
  <c r="L82" i="26"/>
  <c r="K61" i="16" s="1"/>
  <c r="L84" i="26"/>
  <c r="K63" i="16" s="1"/>
  <c r="AJ84" i="26"/>
  <c r="W63" i="16" s="1"/>
  <c r="J84" i="26"/>
  <c r="J63" i="16" s="1"/>
  <c r="R84" i="26"/>
  <c r="N63" i="16" s="1"/>
  <c r="Z84" i="26"/>
  <c r="R63" i="16" s="1"/>
  <c r="AH84" i="26"/>
  <c r="V63" i="16" s="1"/>
  <c r="AF84" i="26"/>
  <c r="U63" i="16" s="1"/>
  <c r="P84" i="26"/>
  <c r="M63" i="16" s="1"/>
  <c r="F84" i="26"/>
  <c r="T84" i="26"/>
  <c r="O63" i="16" s="1"/>
  <c r="AB84" i="26"/>
  <c r="S63" i="16" s="1"/>
  <c r="N84" i="26"/>
  <c r="L63" i="16" s="1"/>
  <c r="V84" i="26"/>
  <c r="P63" i="16" s="1"/>
  <c r="AD84" i="26"/>
  <c r="T63" i="16" s="1"/>
  <c r="X84" i="26"/>
  <c r="Q63" i="16" s="1"/>
  <c r="H84" i="26"/>
  <c r="I63" i="16" s="1"/>
  <c r="N60" i="26"/>
  <c r="L39" i="16" s="1"/>
  <c r="V60" i="26"/>
  <c r="P39" i="16" s="1"/>
  <c r="AD60" i="26"/>
  <c r="T39" i="16" s="1"/>
  <c r="L60" i="26"/>
  <c r="K39" i="16" s="1"/>
  <c r="AB60" i="26"/>
  <c r="S39" i="16" s="1"/>
  <c r="F60" i="26"/>
  <c r="P60" i="26"/>
  <c r="M39" i="16" s="1"/>
  <c r="AF60" i="26"/>
  <c r="U39" i="16" s="1"/>
  <c r="J60" i="26"/>
  <c r="J39" i="16" s="1"/>
  <c r="R60" i="26"/>
  <c r="N39" i="16" s="1"/>
  <c r="Z60" i="26"/>
  <c r="R39" i="16" s="1"/>
  <c r="AH60" i="26"/>
  <c r="V39" i="16" s="1"/>
  <c r="T60" i="26"/>
  <c r="O39" i="16" s="1"/>
  <c r="AJ60" i="26"/>
  <c r="W39" i="16" s="1"/>
  <c r="H60" i="26"/>
  <c r="I39" i="16" s="1"/>
  <c r="X60" i="26"/>
  <c r="Q39" i="16" s="1"/>
  <c r="V62" i="26"/>
  <c r="P41" i="16" s="1"/>
  <c r="F62" i="26"/>
  <c r="T62" i="26"/>
  <c r="O41" i="16" s="1"/>
  <c r="AJ62" i="26"/>
  <c r="W41" i="16" s="1"/>
  <c r="N62" i="26"/>
  <c r="L41" i="16" s="1"/>
  <c r="AD62" i="26"/>
  <c r="T41" i="16" s="1"/>
  <c r="L62" i="26"/>
  <c r="K41" i="16" s="1"/>
  <c r="AB62" i="26"/>
  <c r="S41" i="16" s="1"/>
  <c r="J62" i="26"/>
  <c r="J41" i="16" s="1"/>
  <c r="AF62" i="26"/>
  <c r="U41" i="16" s="1"/>
  <c r="P62" i="26"/>
  <c r="M41" i="16" s="1"/>
  <c r="AH62" i="26"/>
  <c r="V41" i="16" s="1"/>
  <c r="R62" i="26"/>
  <c r="N41" i="16" s="1"/>
  <c r="X62" i="26"/>
  <c r="Q41" i="16" s="1"/>
  <c r="H62" i="26"/>
  <c r="I41" i="16" s="1"/>
  <c r="Z62" i="26"/>
  <c r="R41" i="16" s="1"/>
  <c r="AH64" i="26"/>
  <c r="V43" i="16" s="1"/>
  <c r="AJ64" i="26"/>
  <c r="W43" i="16" s="1"/>
  <c r="Z64" i="26"/>
  <c r="R43" i="16" s="1"/>
  <c r="AF64" i="26"/>
  <c r="U43" i="16" s="1"/>
  <c r="H64" i="26"/>
  <c r="I43" i="16" s="1"/>
  <c r="V64" i="26"/>
  <c r="P43" i="16" s="1"/>
  <c r="T64" i="26"/>
  <c r="O43" i="16" s="1"/>
  <c r="AB64" i="26"/>
  <c r="S43" i="16" s="1"/>
  <c r="X64" i="26"/>
  <c r="Q43" i="16" s="1"/>
  <c r="R64" i="26"/>
  <c r="N43" i="16" s="1"/>
  <c r="L64" i="26"/>
  <c r="K43" i="16" s="1"/>
  <c r="J64" i="26"/>
  <c r="J43" i="16" s="1"/>
  <c r="P64" i="26"/>
  <c r="M43" i="16" s="1"/>
  <c r="AD64" i="26"/>
  <c r="T43" i="16" s="1"/>
  <c r="N64" i="26"/>
  <c r="L43" i="16" s="1"/>
  <c r="F64" i="26"/>
  <c r="X66" i="26"/>
  <c r="Q45" i="16" s="1"/>
  <c r="AF66" i="26"/>
  <c r="U45" i="16" s="1"/>
  <c r="V66" i="26"/>
  <c r="P45" i="16" s="1"/>
  <c r="F66" i="26"/>
  <c r="N66" i="26"/>
  <c r="L45" i="16" s="1"/>
  <c r="AD66" i="26"/>
  <c r="T45" i="16" s="1"/>
  <c r="L66" i="26"/>
  <c r="K45" i="16" s="1"/>
  <c r="AB66" i="26"/>
  <c r="S45" i="16" s="1"/>
  <c r="T66" i="26"/>
  <c r="O45" i="16" s="1"/>
  <c r="Z66" i="26"/>
  <c r="R45" i="16" s="1"/>
  <c r="J66" i="26"/>
  <c r="J45" i="16" s="1"/>
  <c r="P66" i="26"/>
  <c r="M45" i="16" s="1"/>
  <c r="AJ66" i="26"/>
  <c r="W45" i="16" s="1"/>
  <c r="AH66" i="26"/>
  <c r="V45" i="16" s="1"/>
  <c r="R66" i="26"/>
  <c r="N45" i="16" s="1"/>
  <c r="H66" i="26"/>
  <c r="I45" i="16" s="1"/>
  <c r="L68" i="26"/>
  <c r="K47" i="16" s="1"/>
  <c r="N68" i="26"/>
  <c r="L47" i="16" s="1"/>
  <c r="V68" i="26"/>
  <c r="P47" i="16" s="1"/>
  <c r="AF68" i="26"/>
  <c r="U47" i="16" s="1"/>
  <c r="AH68" i="26"/>
  <c r="V47" i="16" s="1"/>
  <c r="R68" i="26"/>
  <c r="N47" i="16" s="1"/>
  <c r="X68" i="26"/>
  <c r="Q47" i="16" s="1"/>
  <c r="T68" i="26"/>
  <c r="O47" i="16" s="1"/>
  <c r="AD68" i="26"/>
  <c r="T47" i="16" s="1"/>
  <c r="AB68" i="26"/>
  <c r="S47" i="16" s="1"/>
  <c r="H68" i="26"/>
  <c r="I47" i="16" s="1"/>
  <c r="P68" i="26"/>
  <c r="M47" i="16" s="1"/>
  <c r="Z68" i="26"/>
  <c r="R47" i="16" s="1"/>
  <c r="J68" i="26"/>
  <c r="J47" i="16" s="1"/>
  <c r="AJ68" i="26"/>
  <c r="W47" i="16" s="1"/>
  <c r="F68" i="26"/>
  <c r="V70" i="26"/>
  <c r="P49" i="16" s="1"/>
  <c r="F70" i="26"/>
  <c r="X70" i="26"/>
  <c r="Q49" i="16" s="1"/>
  <c r="N70" i="26"/>
  <c r="L49" i="16" s="1"/>
  <c r="AD70" i="26"/>
  <c r="T49" i="16" s="1"/>
  <c r="T70" i="26"/>
  <c r="O49" i="16" s="1"/>
  <c r="AJ70" i="26"/>
  <c r="W49" i="16" s="1"/>
  <c r="P70" i="26"/>
  <c r="M49" i="16" s="1"/>
  <c r="L70" i="26"/>
  <c r="K49" i="16" s="1"/>
  <c r="Z70" i="26"/>
  <c r="R49" i="16" s="1"/>
  <c r="J70" i="26"/>
  <c r="J49" i="16" s="1"/>
  <c r="AF70" i="26"/>
  <c r="U49" i="16" s="1"/>
  <c r="AB70" i="26"/>
  <c r="S49" i="16" s="1"/>
  <c r="AH70" i="26"/>
  <c r="V49" i="16" s="1"/>
  <c r="R70" i="26"/>
  <c r="N49" i="16" s="1"/>
  <c r="H70" i="26"/>
  <c r="I49" i="16" s="1"/>
  <c r="AJ72" i="26"/>
  <c r="W51" i="16" s="1"/>
  <c r="X72" i="26"/>
  <c r="Q51" i="16" s="1"/>
  <c r="H72" i="26"/>
  <c r="I51" i="16" s="1"/>
  <c r="R72" i="26"/>
  <c r="N51" i="16" s="1"/>
  <c r="AF72" i="26"/>
  <c r="U51" i="16" s="1"/>
  <c r="AD72" i="26"/>
  <c r="T51" i="16" s="1"/>
  <c r="N72" i="26"/>
  <c r="L51" i="16" s="1"/>
  <c r="T72" i="26"/>
  <c r="O51" i="16" s="1"/>
  <c r="F72" i="26"/>
  <c r="L72" i="26"/>
  <c r="K51" i="16" s="1"/>
  <c r="Z72" i="26"/>
  <c r="R51" i="16" s="1"/>
  <c r="J72" i="26"/>
  <c r="J51" i="16" s="1"/>
  <c r="AH72" i="26"/>
  <c r="V51" i="16" s="1"/>
  <c r="P72" i="26"/>
  <c r="M51" i="16" s="1"/>
  <c r="V72" i="26"/>
  <c r="P51" i="16" s="1"/>
  <c r="AB72" i="26"/>
  <c r="S51" i="16" s="1"/>
  <c r="J54" i="26"/>
  <c r="J33" i="16" s="1"/>
  <c r="R54" i="26"/>
  <c r="N33" i="16" s="1"/>
  <c r="Z54" i="26"/>
  <c r="R33" i="16" s="1"/>
  <c r="AH54" i="26"/>
  <c r="V33" i="16" s="1"/>
  <c r="P54" i="26"/>
  <c r="M33" i="16" s="1"/>
  <c r="AF54" i="26"/>
  <c r="U33" i="16" s="1"/>
  <c r="T54" i="26"/>
  <c r="O33" i="16" s="1"/>
  <c r="AJ54" i="26"/>
  <c r="W33" i="16" s="1"/>
  <c r="N54" i="26"/>
  <c r="L33" i="16" s="1"/>
  <c r="V54" i="26"/>
  <c r="P33" i="16" s="1"/>
  <c r="AD54" i="26"/>
  <c r="T33" i="16" s="1"/>
  <c r="H54" i="26"/>
  <c r="I33" i="16" s="1"/>
  <c r="X54" i="26"/>
  <c r="Q33" i="16" s="1"/>
  <c r="L54" i="26"/>
  <c r="K33" i="16" s="1"/>
  <c r="AB54" i="26"/>
  <c r="S33" i="16" s="1"/>
  <c r="F54" i="26"/>
  <c r="V56" i="26"/>
  <c r="P35" i="16" s="1"/>
  <c r="F56" i="26"/>
  <c r="L56" i="26"/>
  <c r="K35" i="16" s="1"/>
  <c r="AF56" i="26"/>
  <c r="U35" i="16" s="1"/>
  <c r="AB56" i="26"/>
  <c r="S35" i="16" s="1"/>
  <c r="N56" i="26"/>
  <c r="L35" i="16" s="1"/>
  <c r="H56" i="26"/>
  <c r="I35" i="16" s="1"/>
  <c r="T56" i="26"/>
  <c r="O35" i="16" s="1"/>
  <c r="Z56" i="26"/>
  <c r="R35" i="16" s="1"/>
  <c r="J56" i="26"/>
  <c r="J35" i="16" s="1"/>
  <c r="P56" i="26"/>
  <c r="M35" i="16" s="1"/>
  <c r="AD56" i="26"/>
  <c r="T35" i="16" s="1"/>
  <c r="X56" i="26"/>
  <c r="Q35" i="16" s="1"/>
  <c r="AJ56" i="26"/>
  <c r="W35" i="16" s="1"/>
  <c r="AH56" i="26"/>
  <c r="V35" i="16" s="1"/>
  <c r="R56" i="26"/>
  <c r="N35" i="16" s="1"/>
  <c r="N58" i="26"/>
  <c r="L37" i="16" s="1"/>
  <c r="V58" i="26"/>
  <c r="P37" i="16" s="1"/>
  <c r="AD58" i="26"/>
  <c r="T37" i="16" s="1"/>
  <c r="H58" i="26"/>
  <c r="I37" i="16" s="1"/>
  <c r="X58" i="26"/>
  <c r="Q37" i="16" s="1"/>
  <c r="L58" i="26"/>
  <c r="K37" i="16" s="1"/>
  <c r="AB58" i="26"/>
  <c r="S37" i="16" s="1"/>
  <c r="J58" i="26"/>
  <c r="J37" i="16" s="1"/>
  <c r="R58" i="26"/>
  <c r="N37" i="16" s="1"/>
  <c r="Z58" i="26"/>
  <c r="R37" i="16" s="1"/>
  <c r="AH58" i="26"/>
  <c r="V37" i="16" s="1"/>
  <c r="P58" i="26"/>
  <c r="M37" i="16" s="1"/>
  <c r="AF58" i="26"/>
  <c r="U37" i="16" s="1"/>
  <c r="T58" i="26"/>
  <c r="O37" i="16" s="1"/>
  <c r="AJ58" i="26"/>
  <c r="W37" i="16" s="1"/>
  <c r="F58" i="26"/>
  <c r="J45" i="26"/>
  <c r="J24" i="16" s="1"/>
  <c r="H45" i="26"/>
  <c r="I24" i="16" s="1"/>
  <c r="X45" i="26"/>
  <c r="Q24" i="16" s="1"/>
  <c r="P45" i="26"/>
  <c r="M24" i="16" s="1"/>
  <c r="N45" i="26"/>
  <c r="L24" i="16" s="1"/>
  <c r="AF45" i="26"/>
  <c r="U24" i="16" s="1"/>
  <c r="AD45" i="26"/>
  <c r="T24" i="16" s="1"/>
  <c r="R45" i="26"/>
  <c r="N24" i="16" s="1"/>
  <c r="AJ45" i="26"/>
  <c r="W24" i="16" s="1"/>
  <c r="T45" i="26"/>
  <c r="O24" i="16" s="1"/>
  <c r="AH45" i="26"/>
  <c r="V24" i="16" s="1"/>
  <c r="V45" i="26"/>
  <c r="P24" i="16" s="1"/>
  <c r="AB45" i="26"/>
  <c r="S24" i="16" s="1"/>
  <c r="L45" i="26"/>
  <c r="K24" i="16" s="1"/>
  <c r="Z45" i="26"/>
  <c r="R24" i="16" s="1"/>
  <c r="F45" i="26"/>
  <c r="N47" i="26"/>
  <c r="L26" i="16" s="1"/>
  <c r="V47" i="26"/>
  <c r="P26" i="16" s="1"/>
  <c r="F47" i="26"/>
  <c r="AD47" i="26"/>
  <c r="T26" i="16" s="1"/>
  <c r="H47" i="26"/>
  <c r="I26" i="16" s="1"/>
  <c r="P47" i="26"/>
  <c r="M26" i="16" s="1"/>
  <c r="X47" i="26"/>
  <c r="Q26" i="16" s="1"/>
  <c r="AF47" i="26"/>
  <c r="U26" i="16" s="1"/>
  <c r="L47" i="26"/>
  <c r="K26" i="16" s="1"/>
  <c r="AB47" i="26"/>
  <c r="S26" i="16" s="1"/>
  <c r="Z47" i="26"/>
  <c r="R26" i="16" s="1"/>
  <c r="J47" i="26"/>
  <c r="J26" i="16" s="1"/>
  <c r="T47" i="26"/>
  <c r="O26" i="16" s="1"/>
  <c r="AJ47" i="26"/>
  <c r="W26" i="16" s="1"/>
  <c r="AH47" i="26"/>
  <c r="V26" i="16" s="1"/>
  <c r="R47" i="26"/>
  <c r="N26" i="16" s="1"/>
  <c r="J49" i="26"/>
  <c r="J28" i="16" s="1"/>
  <c r="R49" i="26"/>
  <c r="N28" i="16" s="1"/>
  <c r="F49" i="26"/>
  <c r="AH49" i="26"/>
  <c r="V28" i="16" s="1"/>
  <c r="Z49" i="26"/>
  <c r="R28" i="16" s="1"/>
  <c r="H49" i="26"/>
  <c r="I28" i="16" s="1"/>
  <c r="P49" i="26"/>
  <c r="M28" i="16" s="1"/>
  <c r="X49" i="26"/>
  <c r="Q28" i="16" s="1"/>
  <c r="AF49" i="26"/>
  <c r="U28" i="16" s="1"/>
  <c r="L49" i="26"/>
  <c r="K28" i="16" s="1"/>
  <c r="AB49" i="26"/>
  <c r="S28" i="16" s="1"/>
  <c r="AD49" i="26"/>
  <c r="T28" i="16" s="1"/>
  <c r="N49" i="26"/>
  <c r="L28" i="16" s="1"/>
  <c r="T49" i="26"/>
  <c r="O28" i="16" s="1"/>
  <c r="AJ49" i="26"/>
  <c r="W28" i="16" s="1"/>
  <c r="V49" i="26"/>
  <c r="P28" i="16" s="1"/>
  <c r="N51" i="26"/>
  <c r="L30" i="16" s="1"/>
  <c r="V51" i="26"/>
  <c r="P30" i="16" s="1"/>
  <c r="AD51" i="26"/>
  <c r="T30" i="16" s="1"/>
  <c r="F51" i="26"/>
  <c r="H51" i="26"/>
  <c r="I30" i="16" s="1"/>
  <c r="P51" i="26"/>
  <c r="M30" i="16" s="1"/>
  <c r="X51" i="26"/>
  <c r="Q30" i="16" s="1"/>
  <c r="AF51" i="26"/>
  <c r="U30" i="16" s="1"/>
  <c r="L51" i="26"/>
  <c r="K30" i="16" s="1"/>
  <c r="AB51" i="26"/>
  <c r="S30" i="16" s="1"/>
  <c r="AH51" i="26"/>
  <c r="V30" i="16" s="1"/>
  <c r="R51" i="26"/>
  <c r="N30" i="16" s="1"/>
  <c r="T51" i="26"/>
  <c r="O30" i="16" s="1"/>
  <c r="AJ51" i="26"/>
  <c r="W30" i="16" s="1"/>
  <c r="Z51" i="26"/>
  <c r="R30" i="16" s="1"/>
  <c r="J51" i="26"/>
  <c r="J30" i="16" s="1"/>
  <c r="J36" i="26"/>
  <c r="J15" i="16" s="1"/>
  <c r="R36" i="26"/>
  <c r="N15" i="16" s="1"/>
  <c r="Z36" i="26"/>
  <c r="R15" i="16" s="1"/>
  <c r="AH36" i="26"/>
  <c r="V15" i="16" s="1"/>
  <c r="T36" i="26"/>
  <c r="O15" i="16" s="1"/>
  <c r="AJ36" i="26"/>
  <c r="W15" i="16" s="1"/>
  <c r="H36" i="26"/>
  <c r="I15" i="16" s="1"/>
  <c r="X36" i="26"/>
  <c r="Q15" i="16" s="1"/>
  <c r="N36" i="26"/>
  <c r="L15" i="16" s="1"/>
  <c r="V36" i="26"/>
  <c r="P15" i="16" s="1"/>
  <c r="AD36" i="26"/>
  <c r="T15" i="16" s="1"/>
  <c r="L36" i="26"/>
  <c r="K15" i="16" s="1"/>
  <c r="AB36" i="26"/>
  <c r="S15" i="16" s="1"/>
  <c r="F36" i="26"/>
  <c r="P36" i="26"/>
  <c r="M15" i="16" s="1"/>
  <c r="AF36" i="26"/>
  <c r="U15" i="16" s="1"/>
  <c r="F38" i="26"/>
  <c r="N38" i="26"/>
  <c r="L17" i="16" s="1"/>
  <c r="V38" i="26"/>
  <c r="P17" i="16" s="1"/>
  <c r="AD38" i="26"/>
  <c r="T17" i="16" s="1"/>
  <c r="H38" i="26"/>
  <c r="I17" i="16" s="1"/>
  <c r="X38" i="26"/>
  <c r="Q17" i="16" s="1"/>
  <c r="L38" i="26"/>
  <c r="K17" i="16" s="1"/>
  <c r="AB38" i="26"/>
  <c r="S17" i="16" s="1"/>
  <c r="J38" i="26"/>
  <c r="J17" i="16" s="1"/>
  <c r="R38" i="26"/>
  <c r="N17" i="16" s="1"/>
  <c r="Z38" i="26"/>
  <c r="R17" i="16" s="1"/>
  <c r="AH38" i="26"/>
  <c r="V17" i="16" s="1"/>
  <c r="P38" i="26"/>
  <c r="M17" i="16" s="1"/>
  <c r="AF38" i="26"/>
  <c r="U17" i="16" s="1"/>
  <c r="T38" i="26"/>
  <c r="O17" i="16" s="1"/>
  <c r="AJ38" i="26"/>
  <c r="W17" i="16" s="1"/>
  <c r="L40" i="26"/>
  <c r="K19" i="16" s="1"/>
  <c r="AF40" i="26"/>
  <c r="U19" i="16" s="1"/>
  <c r="V40" i="26"/>
  <c r="P19" i="16" s="1"/>
  <c r="F40" i="26"/>
  <c r="J40" i="26"/>
  <c r="J19" i="16" s="1"/>
  <c r="P40" i="26"/>
  <c r="M19" i="16" s="1"/>
  <c r="AD40" i="26"/>
  <c r="T19" i="16" s="1"/>
  <c r="X40" i="26"/>
  <c r="Q19" i="16" s="1"/>
  <c r="AJ40" i="26"/>
  <c r="W19" i="16" s="1"/>
  <c r="AH40" i="26"/>
  <c r="V19" i="16" s="1"/>
  <c r="R40" i="26"/>
  <c r="N19" i="16" s="1"/>
  <c r="AB40" i="26"/>
  <c r="S19" i="16" s="1"/>
  <c r="N40" i="26"/>
  <c r="L19" i="16" s="1"/>
  <c r="H40" i="26"/>
  <c r="I19" i="16" s="1"/>
  <c r="T40" i="26"/>
  <c r="O19" i="16" s="1"/>
  <c r="Z40" i="26"/>
  <c r="R19" i="16" s="1"/>
  <c r="AH42" i="26"/>
  <c r="V21" i="16" s="1"/>
  <c r="AJ42" i="26"/>
  <c r="W21" i="16" s="1"/>
  <c r="R42" i="26"/>
  <c r="N21" i="16" s="1"/>
  <c r="AF42" i="26"/>
  <c r="U21" i="16" s="1"/>
  <c r="T42" i="26"/>
  <c r="O21" i="16" s="1"/>
  <c r="Z42" i="26"/>
  <c r="R21" i="16" s="1"/>
  <c r="L42" i="26"/>
  <c r="K21" i="16" s="1"/>
  <c r="H42" i="26"/>
  <c r="I21" i="16" s="1"/>
  <c r="V42" i="26"/>
  <c r="P21" i="16" s="1"/>
  <c r="F42" i="26"/>
  <c r="P42" i="26"/>
  <c r="M21" i="16" s="1"/>
  <c r="J42" i="26"/>
  <c r="J21" i="16" s="1"/>
  <c r="AB42" i="26"/>
  <c r="S21" i="16" s="1"/>
  <c r="X42" i="26"/>
  <c r="Q21" i="16" s="1"/>
  <c r="AD42" i="26"/>
  <c r="T21" i="16" s="1"/>
  <c r="N42" i="26"/>
  <c r="L21" i="16" s="1"/>
  <c r="R44" i="26"/>
  <c r="N23" i="16" s="1"/>
  <c r="AH44" i="26"/>
  <c r="V23" i="16" s="1"/>
  <c r="AJ44" i="26"/>
  <c r="W23" i="16" s="1"/>
  <c r="X44" i="26"/>
  <c r="Q23" i="16" s="1"/>
  <c r="J44" i="26"/>
  <c r="J23" i="16" s="1"/>
  <c r="Z44" i="26"/>
  <c r="R23" i="16" s="1"/>
  <c r="T44" i="26"/>
  <c r="O23" i="16" s="1"/>
  <c r="H44" i="26"/>
  <c r="I23" i="16" s="1"/>
  <c r="AF44" i="26"/>
  <c r="U23" i="16" s="1"/>
  <c r="F44" i="26"/>
  <c r="L44" i="26"/>
  <c r="K23" i="16" s="1"/>
  <c r="V44" i="26"/>
  <c r="P23" i="16" s="1"/>
  <c r="N44" i="26"/>
  <c r="L23" i="16" s="1"/>
  <c r="P44" i="26"/>
  <c r="M23" i="16" s="1"/>
  <c r="AB44" i="26"/>
  <c r="S23" i="16" s="1"/>
  <c r="AD44" i="26"/>
  <c r="T23" i="16" s="1"/>
  <c r="AJ27" i="26"/>
  <c r="W6" i="16" s="1"/>
  <c r="AH27" i="26"/>
  <c r="V6" i="16" s="1"/>
  <c r="T27" i="26"/>
  <c r="O6" i="16" s="1"/>
  <c r="R27" i="26"/>
  <c r="N6" i="16" s="1"/>
  <c r="L27" i="26"/>
  <c r="K6" i="16" s="1"/>
  <c r="J27" i="26"/>
  <c r="J6" i="16" s="1"/>
  <c r="AF27" i="26"/>
  <c r="U6" i="16" s="1"/>
  <c r="P27" i="26"/>
  <c r="M6" i="16" s="1"/>
  <c r="V27" i="26"/>
  <c r="P6" i="16" s="1"/>
  <c r="N27" i="26"/>
  <c r="L6" i="16" s="1"/>
  <c r="X27" i="26"/>
  <c r="Q6" i="16" s="1"/>
  <c r="AB27" i="26"/>
  <c r="S6" i="16" s="1"/>
  <c r="Z27" i="26"/>
  <c r="R6" i="16" s="1"/>
  <c r="H27" i="26"/>
  <c r="I6" i="16" s="1"/>
  <c r="AD27" i="26"/>
  <c r="T6" i="16" s="1"/>
  <c r="F27" i="26"/>
  <c r="Z29" i="26"/>
  <c r="R8" i="16" s="1"/>
  <c r="R29" i="26"/>
  <c r="N8" i="16" s="1"/>
  <c r="F29" i="26"/>
  <c r="J29" i="26"/>
  <c r="J8" i="16" s="1"/>
  <c r="AH29" i="26"/>
  <c r="V8" i="16" s="1"/>
  <c r="L29" i="26"/>
  <c r="K8" i="16" s="1"/>
  <c r="T29" i="26"/>
  <c r="O8" i="16" s="1"/>
  <c r="AB29" i="26"/>
  <c r="S8" i="16" s="1"/>
  <c r="AJ29" i="26"/>
  <c r="W8" i="16" s="1"/>
  <c r="AD29" i="26"/>
  <c r="T8" i="16" s="1"/>
  <c r="N29" i="26"/>
  <c r="L8" i="16" s="1"/>
  <c r="H29" i="26"/>
  <c r="I8" i="16" s="1"/>
  <c r="P29" i="26"/>
  <c r="M8" i="16" s="1"/>
  <c r="X29" i="26"/>
  <c r="Q8" i="16" s="1"/>
  <c r="AF29" i="26"/>
  <c r="U8" i="16" s="1"/>
  <c r="V29" i="26"/>
  <c r="P8" i="16" s="1"/>
  <c r="V31" i="26"/>
  <c r="P10" i="16" s="1"/>
  <c r="AD31" i="26"/>
  <c r="T10" i="16" s="1"/>
  <c r="F31" i="26"/>
  <c r="N31" i="26"/>
  <c r="L10" i="16" s="1"/>
  <c r="L31" i="26"/>
  <c r="K10" i="16" s="1"/>
  <c r="T31" i="26"/>
  <c r="O10" i="16" s="1"/>
  <c r="AB31" i="26"/>
  <c r="S10" i="16" s="1"/>
  <c r="AJ31" i="26"/>
  <c r="W10" i="16" s="1"/>
  <c r="AH31" i="26"/>
  <c r="V10" i="16" s="1"/>
  <c r="R31" i="26"/>
  <c r="N10" i="16" s="1"/>
  <c r="H31" i="26"/>
  <c r="I10" i="16" s="1"/>
  <c r="P31" i="26"/>
  <c r="M10" i="16" s="1"/>
  <c r="X31" i="26"/>
  <c r="Q10" i="16" s="1"/>
  <c r="AF31" i="26"/>
  <c r="U10" i="16" s="1"/>
  <c r="Z31" i="26"/>
  <c r="R10" i="16" s="1"/>
  <c r="J31" i="26"/>
  <c r="J10" i="16" s="1"/>
  <c r="F33" i="26"/>
  <c r="AH33" i="26"/>
  <c r="V12" i="16" s="1"/>
  <c r="Z33" i="26"/>
  <c r="R12" i="16" s="1"/>
  <c r="J33" i="26"/>
  <c r="J12" i="16" s="1"/>
  <c r="R33" i="26"/>
  <c r="N12" i="16" s="1"/>
  <c r="L33" i="26"/>
  <c r="K12" i="16" s="1"/>
  <c r="T33" i="26"/>
  <c r="O12" i="16" s="1"/>
  <c r="AB33" i="26"/>
  <c r="S12" i="16" s="1"/>
  <c r="AJ33" i="26"/>
  <c r="W12" i="16" s="1"/>
  <c r="V33" i="26"/>
  <c r="P12" i="16" s="1"/>
  <c r="H33" i="26"/>
  <c r="I12" i="16" s="1"/>
  <c r="P33" i="26"/>
  <c r="M12" i="16" s="1"/>
  <c r="X33" i="26"/>
  <c r="Q12" i="16" s="1"/>
  <c r="AF33" i="26"/>
  <c r="U12" i="16" s="1"/>
  <c r="AD33" i="26"/>
  <c r="T12" i="16" s="1"/>
  <c r="N33" i="26"/>
  <c r="L12" i="16" s="1"/>
  <c r="N35" i="26"/>
  <c r="L14" i="16" s="1"/>
  <c r="F35" i="26"/>
  <c r="V35" i="26"/>
  <c r="P14" i="16" s="1"/>
  <c r="AD35" i="26"/>
  <c r="T14" i="16" s="1"/>
  <c r="L35" i="26"/>
  <c r="K14" i="16" s="1"/>
  <c r="T35" i="26"/>
  <c r="O14" i="16" s="1"/>
  <c r="AB35" i="26"/>
  <c r="S14" i="16" s="1"/>
  <c r="AJ35" i="26"/>
  <c r="W14" i="16" s="1"/>
  <c r="Z35" i="26"/>
  <c r="R14" i="16" s="1"/>
  <c r="J35" i="26"/>
  <c r="J14" i="16" s="1"/>
  <c r="H35" i="26"/>
  <c r="I14" i="16" s="1"/>
  <c r="P35" i="26"/>
  <c r="M14" i="16" s="1"/>
  <c r="X35" i="26"/>
  <c r="Q14" i="16" s="1"/>
  <c r="AF35" i="26"/>
  <c r="U14" i="16" s="1"/>
  <c r="AH35" i="26"/>
  <c r="V14" i="16" s="1"/>
  <c r="R35" i="26"/>
  <c r="N14" i="16" s="1"/>
  <c r="H66" i="16"/>
  <c r="AL87" i="26"/>
  <c r="Y66" i="16" s="1"/>
  <c r="H70" i="16"/>
  <c r="AL91" i="26"/>
  <c r="Y70" i="16" s="1"/>
  <c r="F73" i="26"/>
  <c r="V73" i="26"/>
  <c r="P52" i="16" s="1"/>
  <c r="AH73" i="26"/>
  <c r="V52" i="16" s="1"/>
  <c r="R73" i="26"/>
  <c r="N52" i="16" s="1"/>
  <c r="AD73" i="26"/>
  <c r="T52" i="16" s="1"/>
  <c r="N73" i="26"/>
  <c r="L52" i="16" s="1"/>
  <c r="Z73" i="26"/>
  <c r="R52" i="16" s="1"/>
  <c r="J73" i="26"/>
  <c r="J52" i="16" s="1"/>
  <c r="AJ73" i="26"/>
  <c r="W52" i="16" s="1"/>
  <c r="AB73" i="26"/>
  <c r="S52" i="16" s="1"/>
  <c r="T73" i="26"/>
  <c r="O52" i="16" s="1"/>
  <c r="L73" i="26"/>
  <c r="K52" i="16" s="1"/>
  <c r="AF73" i="26"/>
  <c r="U52" i="16" s="1"/>
  <c r="X73" i="26"/>
  <c r="Q52" i="16" s="1"/>
  <c r="P73" i="26"/>
  <c r="M52" i="16" s="1"/>
  <c r="H73" i="26"/>
  <c r="I52" i="16" s="1"/>
  <c r="Z75" i="26"/>
  <c r="R54" i="16" s="1"/>
  <c r="N75" i="26"/>
  <c r="L54" i="16" s="1"/>
  <c r="L75" i="26"/>
  <c r="K54" i="16" s="1"/>
  <c r="AB75" i="26"/>
  <c r="S54" i="16" s="1"/>
  <c r="AJ75" i="26"/>
  <c r="W54" i="16" s="1"/>
  <c r="H75" i="26"/>
  <c r="I54" i="16" s="1"/>
  <c r="X75" i="26"/>
  <c r="Q54" i="16" s="1"/>
  <c r="V75" i="26"/>
  <c r="P54" i="16" s="1"/>
  <c r="AH75" i="26"/>
  <c r="V54" i="16" s="1"/>
  <c r="F75" i="26"/>
  <c r="T75" i="26"/>
  <c r="O54" i="16" s="1"/>
  <c r="AD75" i="26"/>
  <c r="T54" i="16" s="1"/>
  <c r="J75" i="26"/>
  <c r="J54" i="16" s="1"/>
  <c r="P75" i="26"/>
  <c r="M54" i="16" s="1"/>
  <c r="AF75" i="26"/>
  <c r="U54" i="16" s="1"/>
  <c r="R75" i="26"/>
  <c r="N54" i="16" s="1"/>
  <c r="Z77" i="26"/>
  <c r="R56" i="16" s="1"/>
  <c r="L77" i="26"/>
  <c r="K56" i="16" s="1"/>
  <c r="AJ77" i="26"/>
  <c r="W56" i="16" s="1"/>
  <c r="J77" i="26"/>
  <c r="J56" i="16" s="1"/>
  <c r="N77" i="26"/>
  <c r="L56" i="16" s="1"/>
  <c r="H77" i="26"/>
  <c r="I56" i="16" s="1"/>
  <c r="X77" i="26"/>
  <c r="Q56" i="16" s="1"/>
  <c r="AH77" i="26"/>
  <c r="V56" i="16" s="1"/>
  <c r="F77" i="26"/>
  <c r="AB77" i="26"/>
  <c r="S56" i="16" s="1"/>
  <c r="AD77" i="26"/>
  <c r="T56" i="16" s="1"/>
  <c r="T77" i="26"/>
  <c r="O56" i="16" s="1"/>
  <c r="P77" i="26"/>
  <c r="M56" i="16" s="1"/>
  <c r="AF77" i="26"/>
  <c r="U56" i="16" s="1"/>
  <c r="R77" i="26"/>
  <c r="N56" i="16" s="1"/>
  <c r="V77" i="26"/>
  <c r="P56" i="16" s="1"/>
  <c r="N79" i="26"/>
  <c r="L58" i="16" s="1"/>
  <c r="R79" i="26"/>
  <c r="N58" i="16" s="1"/>
  <c r="X79" i="26"/>
  <c r="Q58" i="16" s="1"/>
  <c r="H79" i="26"/>
  <c r="I58" i="16" s="1"/>
  <c r="P79" i="26"/>
  <c r="M58" i="16" s="1"/>
  <c r="AH79" i="26"/>
  <c r="V58" i="16" s="1"/>
  <c r="T79" i="26"/>
  <c r="O58" i="16" s="1"/>
  <c r="AJ79" i="26"/>
  <c r="W58" i="16" s="1"/>
  <c r="Z79" i="26"/>
  <c r="R58" i="16" s="1"/>
  <c r="F79" i="26"/>
  <c r="AF79" i="26"/>
  <c r="U58" i="16" s="1"/>
  <c r="AD79" i="26"/>
  <c r="T58" i="16" s="1"/>
  <c r="L79" i="26"/>
  <c r="K58" i="16" s="1"/>
  <c r="AB79" i="26"/>
  <c r="S58" i="16" s="1"/>
  <c r="V79" i="26"/>
  <c r="P58" i="16" s="1"/>
  <c r="J79" i="26"/>
  <c r="J58" i="16" s="1"/>
  <c r="R81" i="26"/>
  <c r="N60" i="16" s="1"/>
  <c r="X81" i="26"/>
  <c r="Q60" i="16" s="1"/>
  <c r="H81" i="26"/>
  <c r="I60" i="16" s="1"/>
  <c r="AF81" i="26"/>
  <c r="U60" i="16" s="1"/>
  <c r="L81" i="26"/>
  <c r="K60" i="16" s="1"/>
  <c r="AB81" i="26"/>
  <c r="S60" i="16" s="1"/>
  <c r="J81" i="26"/>
  <c r="J60" i="16" s="1"/>
  <c r="AD81" i="26"/>
  <c r="T60" i="16" s="1"/>
  <c r="F81" i="26"/>
  <c r="P81" i="26"/>
  <c r="M60" i="16" s="1"/>
  <c r="AH81" i="26"/>
  <c r="V60" i="16" s="1"/>
  <c r="V81" i="26"/>
  <c r="P60" i="16" s="1"/>
  <c r="T81" i="26"/>
  <c r="O60" i="16" s="1"/>
  <c r="AJ81" i="26"/>
  <c r="W60" i="16" s="1"/>
  <c r="Z81" i="26"/>
  <c r="R60" i="16" s="1"/>
  <c r="N81" i="26"/>
  <c r="L60" i="16" s="1"/>
  <c r="J83" i="26"/>
  <c r="J62" i="16" s="1"/>
  <c r="AD83" i="26"/>
  <c r="T62" i="16" s="1"/>
  <c r="X83" i="26"/>
  <c r="Q62" i="16" s="1"/>
  <c r="H83" i="26"/>
  <c r="I62" i="16" s="1"/>
  <c r="F83" i="26"/>
  <c r="AF83" i="26"/>
  <c r="U62" i="16" s="1"/>
  <c r="N83" i="26"/>
  <c r="L62" i="16" s="1"/>
  <c r="Z83" i="26"/>
  <c r="R62" i="16" s="1"/>
  <c r="L83" i="26"/>
  <c r="K62" i="16" s="1"/>
  <c r="AB83" i="26"/>
  <c r="S62" i="16" s="1"/>
  <c r="V83" i="26"/>
  <c r="P62" i="16" s="1"/>
  <c r="AH83" i="26"/>
  <c r="V62" i="16" s="1"/>
  <c r="P83" i="26"/>
  <c r="M62" i="16" s="1"/>
  <c r="T83" i="26"/>
  <c r="O62" i="16" s="1"/>
  <c r="AJ83" i="26"/>
  <c r="W62" i="16" s="1"/>
  <c r="R83" i="26"/>
  <c r="N62" i="16" s="1"/>
  <c r="L85" i="26"/>
  <c r="K64" i="16" s="1"/>
  <c r="F85" i="26"/>
  <c r="AB85" i="26"/>
  <c r="S64" i="16" s="1"/>
  <c r="R85" i="26"/>
  <c r="N64" i="16" s="1"/>
  <c r="AJ85" i="26"/>
  <c r="W64" i="16" s="1"/>
  <c r="AH85" i="26"/>
  <c r="V64" i="16" s="1"/>
  <c r="H85" i="26"/>
  <c r="I64" i="16" s="1"/>
  <c r="X85" i="26"/>
  <c r="Q64" i="16" s="1"/>
  <c r="Z85" i="26"/>
  <c r="R64" i="16" s="1"/>
  <c r="V85" i="26"/>
  <c r="P64" i="16" s="1"/>
  <c r="N85" i="26"/>
  <c r="L64" i="16" s="1"/>
  <c r="T85" i="26"/>
  <c r="O64" i="16" s="1"/>
  <c r="AD85" i="26"/>
  <c r="T64" i="16" s="1"/>
  <c r="P85" i="26"/>
  <c r="M64" i="16" s="1"/>
  <c r="AF85" i="26"/>
  <c r="U64" i="16" s="1"/>
  <c r="J85" i="26"/>
  <c r="J64" i="16" s="1"/>
  <c r="R61" i="26"/>
  <c r="N40" i="16" s="1"/>
  <c r="AH61" i="26"/>
  <c r="V40" i="16" s="1"/>
  <c r="AD61" i="26"/>
  <c r="T40" i="16" s="1"/>
  <c r="F61" i="26"/>
  <c r="X61" i="26"/>
  <c r="Q40" i="16" s="1"/>
  <c r="AF61" i="26"/>
  <c r="U40" i="16" s="1"/>
  <c r="P61" i="26"/>
  <c r="M40" i="16" s="1"/>
  <c r="T61" i="26"/>
  <c r="O40" i="16" s="1"/>
  <c r="AJ61" i="26"/>
  <c r="W40" i="16" s="1"/>
  <c r="Z61" i="26"/>
  <c r="R40" i="16" s="1"/>
  <c r="N61" i="26"/>
  <c r="L40" i="16" s="1"/>
  <c r="L61" i="26"/>
  <c r="K40" i="16" s="1"/>
  <c r="AB61" i="26"/>
  <c r="S40" i="16" s="1"/>
  <c r="H61" i="26"/>
  <c r="I40" i="16" s="1"/>
  <c r="V61" i="26"/>
  <c r="P40" i="16" s="1"/>
  <c r="J61" i="26"/>
  <c r="J40" i="16" s="1"/>
  <c r="F63" i="26"/>
  <c r="T63" i="26"/>
  <c r="O42" i="16" s="1"/>
  <c r="L63" i="26"/>
  <c r="K42" i="16" s="1"/>
  <c r="R63" i="26"/>
  <c r="N42" i="16" s="1"/>
  <c r="V63" i="26"/>
  <c r="P42" i="16" s="1"/>
  <c r="H63" i="26"/>
  <c r="I42" i="16" s="1"/>
  <c r="X63" i="26"/>
  <c r="Q42" i="16" s="1"/>
  <c r="J63" i="26"/>
  <c r="J42" i="16" s="1"/>
  <c r="AD63" i="26"/>
  <c r="T42" i="16" s="1"/>
  <c r="AJ63" i="26"/>
  <c r="W42" i="16" s="1"/>
  <c r="AH63" i="26"/>
  <c r="V42" i="16" s="1"/>
  <c r="AB63" i="26"/>
  <c r="S42" i="16" s="1"/>
  <c r="P63" i="26"/>
  <c r="M42" i="16" s="1"/>
  <c r="AF63" i="26"/>
  <c r="U42" i="16" s="1"/>
  <c r="Z63" i="26"/>
  <c r="R42" i="16" s="1"/>
  <c r="N63" i="26"/>
  <c r="L42" i="16" s="1"/>
  <c r="F65" i="26"/>
  <c r="AJ65" i="26"/>
  <c r="W44" i="16" s="1"/>
  <c r="T65" i="26"/>
  <c r="O44" i="16" s="1"/>
  <c r="J65" i="26"/>
  <c r="J44" i="16" s="1"/>
  <c r="AB65" i="26"/>
  <c r="S44" i="16" s="1"/>
  <c r="V65" i="26"/>
  <c r="P44" i="16" s="1"/>
  <c r="H65" i="26"/>
  <c r="I44" i="16" s="1"/>
  <c r="X65" i="26"/>
  <c r="Q44" i="16" s="1"/>
  <c r="AH65" i="26"/>
  <c r="V44" i="16" s="1"/>
  <c r="AD65" i="26"/>
  <c r="T44" i="16" s="1"/>
  <c r="L65" i="26"/>
  <c r="K44" i="16" s="1"/>
  <c r="Z65" i="26"/>
  <c r="R44" i="16" s="1"/>
  <c r="P65" i="26"/>
  <c r="M44" i="16" s="1"/>
  <c r="AF65" i="26"/>
  <c r="U44" i="16" s="1"/>
  <c r="R65" i="26"/>
  <c r="N44" i="16" s="1"/>
  <c r="N65" i="26"/>
  <c r="L44" i="16" s="1"/>
  <c r="AH67" i="26"/>
  <c r="V46" i="16" s="1"/>
  <c r="R67" i="26"/>
  <c r="N46" i="16" s="1"/>
  <c r="V67" i="26"/>
  <c r="P46" i="16" s="1"/>
  <c r="Z67" i="26"/>
  <c r="R46" i="16" s="1"/>
  <c r="J67" i="26"/>
  <c r="J46" i="16" s="1"/>
  <c r="AD67" i="26"/>
  <c r="T46" i="16" s="1"/>
  <c r="N67" i="26"/>
  <c r="L46" i="16" s="1"/>
  <c r="AF67" i="26"/>
  <c r="U46" i="16" s="1"/>
  <c r="X67" i="26"/>
  <c r="Q46" i="16" s="1"/>
  <c r="P67" i="26"/>
  <c r="M46" i="16" s="1"/>
  <c r="H67" i="26"/>
  <c r="I46" i="16" s="1"/>
  <c r="AJ67" i="26"/>
  <c r="W46" i="16" s="1"/>
  <c r="AB67" i="26"/>
  <c r="S46" i="16" s="1"/>
  <c r="T67" i="26"/>
  <c r="O46" i="16" s="1"/>
  <c r="L67" i="26"/>
  <c r="K46" i="16" s="1"/>
  <c r="F67" i="26"/>
  <c r="AD69" i="26"/>
  <c r="T48" i="16" s="1"/>
  <c r="R69" i="26"/>
  <c r="N48" i="16" s="1"/>
  <c r="N69" i="26"/>
  <c r="L48" i="16" s="1"/>
  <c r="AH69" i="26"/>
  <c r="V48" i="16" s="1"/>
  <c r="X69" i="26"/>
  <c r="Q48" i="16" s="1"/>
  <c r="H69" i="26"/>
  <c r="I48" i="16" s="1"/>
  <c r="AF69" i="26"/>
  <c r="U48" i="16" s="1"/>
  <c r="P69" i="26"/>
  <c r="M48" i="16" s="1"/>
  <c r="F69" i="26"/>
  <c r="T69" i="26"/>
  <c r="O48" i="16" s="1"/>
  <c r="AJ69" i="26"/>
  <c r="W48" i="16" s="1"/>
  <c r="J69" i="26"/>
  <c r="J48" i="16" s="1"/>
  <c r="V69" i="26"/>
  <c r="P48" i="16" s="1"/>
  <c r="L69" i="26"/>
  <c r="K48" i="16" s="1"/>
  <c r="AB69" i="26"/>
  <c r="S48" i="16" s="1"/>
  <c r="Z69" i="26"/>
  <c r="R48" i="16" s="1"/>
  <c r="V71" i="26"/>
  <c r="P50" i="16" s="1"/>
  <c r="L71" i="26"/>
  <c r="K50" i="16" s="1"/>
  <c r="F71" i="26"/>
  <c r="AB71" i="26"/>
  <c r="S50" i="16" s="1"/>
  <c r="J71" i="26"/>
  <c r="J50" i="16" s="1"/>
  <c r="AJ71" i="26"/>
  <c r="W50" i="16" s="1"/>
  <c r="P71" i="26"/>
  <c r="M50" i="16" s="1"/>
  <c r="AF71" i="26"/>
  <c r="U50" i="16" s="1"/>
  <c r="AD71" i="26"/>
  <c r="T50" i="16" s="1"/>
  <c r="AH71" i="26"/>
  <c r="V50" i="16" s="1"/>
  <c r="T71" i="26"/>
  <c r="O50" i="16" s="1"/>
  <c r="Z71" i="26"/>
  <c r="R50" i="16" s="1"/>
  <c r="H71" i="26"/>
  <c r="I50" i="16" s="1"/>
  <c r="X71" i="26"/>
  <c r="Q50" i="16" s="1"/>
  <c r="N71" i="26"/>
  <c r="L50" i="16" s="1"/>
  <c r="R71" i="26"/>
  <c r="N50" i="16" s="1"/>
  <c r="Z53" i="26"/>
  <c r="R32" i="16" s="1"/>
  <c r="H53" i="26"/>
  <c r="I32" i="16" s="1"/>
  <c r="X53" i="26"/>
  <c r="Q32" i="16" s="1"/>
  <c r="F53" i="26"/>
  <c r="AF53" i="26"/>
  <c r="U32" i="16" s="1"/>
  <c r="AD53" i="26"/>
  <c r="T32" i="16" s="1"/>
  <c r="AB53" i="26"/>
  <c r="S32" i="16" s="1"/>
  <c r="L53" i="26"/>
  <c r="K32" i="16" s="1"/>
  <c r="J53" i="26"/>
  <c r="J32" i="16" s="1"/>
  <c r="R53" i="26"/>
  <c r="N32" i="16" s="1"/>
  <c r="V53" i="26"/>
  <c r="P32" i="16" s="1"/>
  <c r="P53" i="26"/>
  <c r="M32" i="16" s="1"/>
  <c r="N53" i="26"/>
  <c r="L32" i="16" s="1"/>
  <c r="AJ53" i="26"/>
  <c r="W32" i="16" s="1"/>
  <c r="T53" i="26"/>
  <c r="O32" i="16" s="1"/>
  <c r="AH53" i="26"/>
  <c r="V32" i="16" s="1"/>
  <c r="F55" i="26"/>
  <c r="N55" i="26"/>
  <c r="L34" i="16" s="1"/>
  <c r="V55" i="26"/>
  <c r="P34" i="16" s="1"/>
  <c r="AD55" i="26"/>
  <c r="T34" i="16" s="1"/>
  <c r="H55" i="26"/>
  <c r="I34" i="16" s="1"/>
  <c r="P55" i="26"/>
  <c r="M34" i="16" s="1"/>
  <c r="X55" i="26"/>
  <c r="Q34" i="16" s="1"/>
  <c r="AF55" i="26"/>
  <c r="U34" i="16" s="1"/>
  <c r="T55" i="26"/>
  <c r="O34" i="16" s="1"/>
  <c r="AJ55" i="26"/>
  <c r="W34" i="16" s="1"/>
  <c r="AH55" i="26"/>
  <c r="V34" i="16" s="1"/>
  <c r="R55" i="26"/>
  <c r="N34" i="16" s="1"/>
  <c r="L55" i="26"/>
  <c r="K34" i="16" s="1"/>
  <c r="AB55" i="26"/>
  <c r="S34" i="16" s="1"/>
  <c r="Z55" i="26"/>
  <c r="R34" i="16" s="1"/>
  <c r="J55" i="26"/>
  <c r="J34" i="16" s="1"/>
  <c r="AH57" i="26"/>
  <c r="V36" i="16" s="1"/>
  <c r="L57" i="26"/>
  <c r="K36" i="16" s="1"/>
  <c r="AB57" i="26"/>
  <c r="S36" i="16" s="1"/>
  <c r="V57" i="26"/>
  <c r="P36" i="16" s="1"/>
  <c r="R57" i="26"/>
  <c r="N36" i="16" s="1"/>
  <c r="P57" i="26"/>
  <c r="M36" i="16" s="1"/>
  <c r="AF57" i="26"/>
  <c r="U36" i="16" s="1"/>
  <c r="N57" i="26"/>
  <c r="L36" i="16" s="1"/>
  <c r="J57" i="26"/>
  <c r="J36" i="16" s="1"/>
  <c r="Z57" i="26"/>
  <c r="R36" i="16" s="1"/>
  <c r="T57" i="26"/>
  <c r="O36" i="16" s="1"/>
  <c r="AJ57" i="26"/>
  <c r="W36" i="16" s="1"/>
  <c r="F57" i="26"/>
  <c r="H57" i="26"/>
  <c r="I36" i="16" s="1"/>
  <c r="X57" i="26"/>
  <c r="Q36" i="16" s="1"/>
  <c r="AD57" i="26"/>
  <c r="T36" i="16" s="1"/>
  <c r="H59" i="26"/>
  <c r="I38" i="16" s="1"/>
  <c r="X59" i="26"/>
  <c r="Q38" i="16" s="1"/>
  <c r="AF59" i="26"/>
  <c r="U38" i="16" s="1"/>
  <c r="AH59" i="26"/>
  <c r="V38" i="16" s="1"/>
  <c r="P59" i="26"/>
  <c r="M38" i="16" s="1"/>
  <c r="R59" i="26"/>
  <c r="N38" i="16" s="1"/>
  <c r="N59" i="26"/>
  <c r="L38" i="16" s="1"/>
  <c r="Z59" i="26"/>
  <c r="R38" i="16" s="1"/>
  <c r="AB59" i="26"/>
  <c r="S38" i="16" s="1"/>
  <c r="L59" i="26"/>
  <c r="K38" i="16" s="1"/>
  <c r="V59" i="26"/>
  <c r="P38" i="16" s="1"/>
  <c r="J59" i="26"/>
  <c r="J38" i="16" s="1"/>
  <c r="AJ59" i="26"/>
  <c r="W38" i="16" s="1"/>
  <c r="T59" i="26"/>
  <c r="O38" i="16" s="1"/>
  <c r="AD59" i="26"/>
  <c r="T38" i="16" s="1"/>
  <c r="F59" i="26"/>
  <c r="V46" i="26"/>
  <c r="P25" i="16" s="1"/>
  <c r="L46" i="26"/>
  <c r="K25" i="16" s="1"/>
  <c r="H46" i="26"/>
  <c r="I25" i="16" s="1"/>
  <c r="X46" i="26"/>
  <c r="Q25" i="16" s="1"/>
  <c r="N46" i="26"/>
  <c r="L25" i="16" s="1"/>
  <c r="AJ46" i="26"/>
  <c r="W25" i="16" s="1"/>
  <c r="AF46" i="26"/>
  <c r="U25" i="16" s="1"/>
  <c r="AH46" i="26"/>
  <c r="V25" i="16" s="1"/>
  <c r="R46" i="26"/>
  <c r="N25" i="16" s="1"/>
  <c r="F46" i="26"/>
  <c r="AB46" i="26"/>
  <c r="S25" i="16" s="1"/>
  <c r="AD46" i="26"/>
  <c r="T25" i="16" s="1"/>
  <c r="T46" i="26"/>
  <c r="O25" i="16" s="1"/>
  <c r="P46" i="26"/>
  <c r="M25" i="16" s="1"/>
  <c r="Z46" i="26"/>
  <c r="R25" i="16" s="1"/>
  <c r="J46" i="26"/>
  <c r="J25" i="16" s="1"/>
  <c r="V48" i="26"/>
  <c r="P27" i="16" s="1"/>
  <c r="J48" i="26"/>
  <c r="J27" i="16" s="1"/>
  <c r="F48" i="26"/>
  <c r="L48" i="26"/>
  <c r="K27" i="16" s="1"/>
  <c r="P48" i="26"/>
  <c r="M27" i="16" s="1"/>
  <c r="AD48" i="26"/>
  <c r="T27" i="16" s="1"/>
  <c r="X48" i="26"/>
  <c r="Q27" i="16" s="1"/>
  <c r="AJ48" i="26"/>
  <c r="W27" i="16" s="1"/>
  <c r="AH48" i="26"/>
  <c r="V27" i="16" s="1"/>
  <c r="R48" i="26"/>
  <c r="N27" i="16" s="1"/>
  <c r="AF48" i="26"/>
  <c r="U27" i="16" s="1"/>
  <c r="AB48" i="26"/>
  <c r="S27" i="16" s="1"/>
  <c r="N48" i="26"/>
  <c r="L27" i="16" s="1"/>
  <c r="H48" i="26"/>
  <c r="I27" i="16" s="1"/>
  <c r="T48" i="26"/>
  <c r="O27" i="16" s="1"/>
  <c r="Z48" i="26"/>
  <c r="R27" i="16" s="1"/>
  <c r="AH50" i="26"/>
  <c r="V29" i="16" s="1"/>
  <c r="AJ50" i="26"/>
  <c r="W29" i="16" s="1"/>
  <c r="R50" i="26"/>
  <c r="N29" i="16" s="1"/>
  <c r="AF50" i="26"/>
  <c r="U29" i="16" s="1"/>
  <c r="F50" i="26"/>
  <c r="P50" i="26"/>
  <c r="M29" i="16" s="1"/>
  <c r="J50" i="26"/>
  <c r="J29" i="16" s="1"/>
  <c r="AB50" i="26"/>
  <c r="S29" i="16" s="1"/>
  <c r="X50" i="26"/>
  <c r="Q29" i="16" s="1"/>
  <c r="AD50" i="26"/>
  <c r="T29" i="16" s="1"/>
  <c r="N50" i="26"/>
  <c r="L29" i="16" s="1"/>
  <c r="T50" i="26"/>
  <c r="O29" i="16" s="1"/>
  <c r="Z50" i="26"/>
  <c r="R29" i="16" s="1"/>
  <c r="L50" i="26"/>
  <c r="K29" i="16" s="1"/>
  <c r="H50" i="26"/>
  <c r="I29" i="16" s="1"/>
  <c r="V50" i="26"/>
  <c r="P29" i="16" s="1"/>
  <c r="AB52" i="26"/>
  <c r="S31" i="16" s="1"/>
  <c r="N52" i="26"/>
  <c r="L31" i="16" s="1"/>
  <c r="AD52" i="26"/>
  <c r="T31" i="16" s="1"/>
  <c r="F52" i="26"/>
  <c r="V52" i="26"/>
  <c r="P31" i="16" s="1"/>
  <c r="X52" i="26"/>
  <c r="Q31" i="16" s="1"/>
  <c r="AJ52" i="26"/>
  <c r="W31" i="16" s="1"/>
  <c r="AH52" i="26"/>
  <c r="V31" i="16" s="1"/>
  <c r="R52" i="26"/>
  <c r="N31" i="16" s="1"/>
  <c r="J52" i="26"/>
  <c r="J31" i="16" s="1"/>
  <c r="P52" i="26"/>
  <c r="M31" i="16" s="1"/>
  <c r="AF52" i="26"/>
  <c r="U31" i="16" s="1"/>
  <c r="L52" i="26"/>
  <c r="K31" i="16" s="1"/>
  <c r="H52" i="26"/>
  <c r="I31" i="16" s="1"/>
  <c r="T52" i="26"/>
  <c r="O31" i="16" s="1"/>
  <c r="Z52" i="26"/>
  <c r="R31" i="16" s="1"/>
  <c r="J37" i="26"/>
  <c r="J16" i="16" s="1"/>
  <c r="AH37" i="26"/>
  <c r="V16" i="16" s="1"/>
  <c r="R37" i="26"/>
  <c r="N16" i="16" s="1"/>
  <c r="F37" i="26"/>
  <c r="Z37" i="26"/>
  <c r="R16" i="16" s="1"/>
  <c r="L37" i="26"/>
  <c r="K16" i="16" s="1"/>
  <c r="T37" i="26"/>
  <c r="O16" i="16" s="1"/>
  <c r="AB37" i="26"/>
  <c r="S16" i="16" s="1"/>
  <c r="AJ37" i="26"/>
  <c r="W16" i="16" s="1"/>
  <c r="AD37" i="26"/>
  <c r="T16" i="16" s="1"/>
  <c r="N37" i="26"/>
  <c r="L16" i="16" s="1"/>
  <c r="H37" i="26"/>
  <c r="I16" i="16" s="1"/>
  <c r="P37" i="26"/>
  <c r="M16" i="16" s="1"/>
  <c r="X37" i="26"/>
  <c r="Q16" i="16" s="1"/>
  <c r="AF37" i="26"/>
  <c r="U16" i="16" s="1"/>
  <c r="V37" i="26"/>
  <c r="P16" i="16" s="1"/>
  <c r="N39" i="26"/>
  <c r="L18" i="16" s="1"/>
  <c r="V39" i="26"/>
  <c r="P18" i="16" s="1"/>
  <c r="F39" i="26"/>
  <c r="AD39" i="26"/>
  <c r="T18" i="16" s="1"/>
  <c r="L39" i="26"/>
  <c r="K18" i="16" s="1"/>
  <c r="T39" i="26"/>
  <c r="O18" i="16" s="1"/>
  <c r="AB39" i="26"/>
  <c r="S18" i="16" s="1"/>
  <c r="AJ39" i="26"/>
  <c r="W18" i="16" s="1"/>
  <c r="AH39" i="26"/>
  <c r="V18" i="16" s="1"/>
  <c r="R39" i="26"/>
  <c r="N18" i="16" s="1"/>
  <c r="H39" i="26"/>
  <c r="I18" i="16" s="1"/>
  <c r="P39" i="26"/>
  <c r="M18" i="16" s="1"/>
  <c r="X39" i="26"/>
  <c r="Q18" i="16" s="1"/>
  <c r="AF39" i="26"/>
  <c r="U18" i="16" s="1"/>
  <c r="Z39" i="26"/>
  <c r="R18" i="16" s="1"/>
  <c r="J39" i="26"/>
  <c r="J18" i="16" s="1"/>
  <c r="F41" i="26"/>
  <c r="R41" i="26"/>
  <c r="N20" i="16" s="1"/>
  <c r="J41" i="26"/>
  <c r="J20" i="16" s="1"/>
  <c r="AH41" i="26"/>
  <c r="V20" i="16" s="1"/>
  <c r="Z41" i="26"/>
  <c r="R20" i="16" s="1"/>
  <c r="H41" i="26"/>
  <c r="I20" i="16" s="1"/>
  <c r="P41" i="26"/>
  <c r="M20" i="16" s="1"/>
  <c r="X41" i="26"/>
  <c r="Q20" i="16" s="1"/>
  <c r="L41" i="26"/>
  <c r="K20" i="16" s="1"/>
  <c r="AB41" i="26"/>
  <c r="S20" i="16" s="1"/>
  <c r="AJ41" i="26"/>
  <c r="W20" i="16" s="1"/>
  <c r="V41" i="26"/>
  <c r="P20" i="16" s="1"/>
  <c r="T41" i="26"/>
  <c r="O20" i="16" s="1"/>
  <c r="AF41" i="26"/>
  <c r="U20" i="16" s="1"/>
  <c r="AD41" i="26"/>
  <c r="T20" i="16" s="1"/>
  <c r="N41" i="26"/>
  <c r="L20" i="16" s="1"/>
  <c r="F43" i="26"/>
  <c r="V43" i="26"/>
  <c r="P22" i="16" s="1"/>
  <c r="AD43" i="26"/>
  <c r="T22" i="16" s="1"/>
  <c r="N43" i="26"/>
  <c r="L22" i="16" s="1"/>
  <c r="H43" i="26"/>
  <c r="I22" i="16" s="1"/>
  <c r="P43" i="26"/>
  <c r="M22" i="16" s="1"/>
  <c r="X43" i="26"/>
  <c r="Q22" i="16" s="1"/>
  <c r="AF43" i="26"/>
  <c r="U22" i="16" s="1"/>
  <c r="L43" i="26"/>
  <c r="K22" i="16" s="1"/>
  <c r="AB43" i="26"/>
  <c r="S22" i="16" s="1"/>
  <c r="Z43" i="26"/>
  <c r="R22" i="16" s="1"/>
  <c r="J43" i="26"/>
  <c r="J22" i="16" s="1"/>
  <c r="T43" i="26"/>
  <c r="O22" i="16" s="1"/>
  <c r="AJ43" i="26"/>
  <c r="W22" i="16" s="1"/>
  <c r="AH43" i="26"/>
  <c r="V22" i="16" s="1"/>
  <c r="R43" i="26"/>
  <c r="N22" i="16" s="1"/>
  <c r="N26" i="26"/>
  <c r="AD26" i="26"/>
  <c r="V26" i="26"/>
  <c r="AJ26" i="26"/>
  <c r="T26" i="26"/>
  <c r="AB26" i="26"/>
  <c r="AH26" i="26"/>
  <c r="R26" i="26"/>
  <c r="AF26" i="26"/>
  <c r="P26" i="26"/>
  <c r="F26" i="26"/>
  <c r="L26" i="26"/>
  <c r="J26" i="26"/>
  <c r="H26" i="26"/>
  <c r="Z26" i="26"/>
  <c r="X26" i="26"/>
  <c r="J28" i="26"/>
  <c r="J7" i="16" s="1"/>
  <c r="H28" i="26"/>
  <c r="I7" i="16" s="1"/>
  <c r="X28" i="26"/>
  <c r="Q7" i="16" s="1"/>
  <c r="AH28" i="26"/>
  <c r="V7" i="16" s="1"/>
  <c r="P28" i="26"/>
  <c r="M7" i="16" s="1"/>
  <c r="AB28" i="26"/>
  <c r="S7" i="16" s="1"/>
  <c r="AD28" i="26"/>
  <c r="T7" i="16" s="1"/>
  <c r="N28" i="26"/>
  <c r="L7" i="16" s="1"/>
  <c r="R28" i="26"/>
  <c r="N7" i="16" s="1"/>
  <c r="T28" i="26"/>
  <c r="O7" i="16" s="1"/>
  <c r="Z28" i="26"/>
  <c r="R7" i="16" s="1"/>
  <c r="AJ28" i="26"/>
  <c r="W7" i="16" s="1"/>
  <c r="AF28" i="26"/>
  <c r="U7" i="16" s="1"/>
  <c r="L28" i="26"/>
  <c r="K7" i="16" s="1"/>
  <c r="F28" i="26"/>
  <c r="V28" i="26"/>
  <c r="P7" i="16" s="1"/>
  <c r="F30" i="26"/>
  <c r="L30" i="26"/>
  <c r="K9" i="16" s="1"/>
  <c r="AB30" i="26"/>
  <c r="S9" i="16" s="1"/>
  <c r="AD30" i="26"/>
  <c r="T9" i="16" s="1"/>
  <c r="T30" i="26"/>
  <c r="O9" i="16" s="1"/>
  <c r="P30" i="26"/>
  <c r="M9" i="16" s="1"/>
  <c r="Z30" i="26"/>
  <c r="R9" i="16" s="1"/>
  <c r="J30" i="26"/>
  <c r="J9" i="16" s="1"/>
  <c r="H30" i="26"/>
  <c r="I9" i="16" s="1"/>
  <c r="V30" i="26"/>
  <c r="P9" i="16" s="1"/>
  <c r="X30" i="26"/>
  <c r="Q9" i="16" s="1"/>
  <c r="N30" i="26"/>
  <c r="L9" i="16" s="1"/>
  <c r="AJ30" i="26"/>
  <c r="W9" i="16" s="1"/>
  <c r="AF30" i="26"/>
  <c r="U9" i="16" s="1"/>
  <c r="AH30" i="26"/>
  <c r="V9" i="16" s="1"/>
  <c r="R30" i="26"/>
  <c r="N9" i="16" s="1"/>
  <c r="L32" i="26"/>
  <c r="K11" i="16" s="1"/>
  <c r="J32" i="26"/>
  <c r="J11" i="16" s="1"/>
  <c r="V32" i="26"/>
  <c r="P11" i="16" s="1"/>
  <c r="AB32" i="26"/>
  <c r="S11" i="16" s="1"/>
  <c r="N32" i="26"/>
  <c r="L11" i="16" s="1"/>
  <c r="X32" i="26"/>
  <c r="Q11" i="16" s="1"/>
  <c r="AJ32" i="26"/>
  <c r="W11" i="16" s="1"/>
  <c r="AH32" i="26"/>
  <c r="V11" i="16" s="1"/>
  <c r="R32" i="26"/>
  <c r="N11" i="16" s="1"/>
  <c r="AF32" i="26"/>
  <c r="U11" i="16" s="1"/>
  <c r="F32" i="26"/>
  <c r="P32" i="26"/>
  <c r="M11" i="16" s="1"/>
  <c r="AD32" i="26"/>
  <c r="T11" i="16" s="1"/>
  <c r="T32" i="26"/>
  <c r="O11" i="16" s="1"/>
  <c r="H32" i="26"/>
  <c r="I11" i="16" s="1"/>
  <c r="Z32" i="26"/>
  <c r="R11" i="16" s="1"/>
  <c r="P34" i="26"/>
  <c r="M13" i="16" s="1"/>
  <c r="T34" i="26"/>
  <c r="O13" i="16" s="1"/>
  <c r="AJ34" i="26"/>
  <c r="W13" i="16" s="1"/>
  <c r="AH34" i="26"/>
  <c r="V13" i="16" s="1"/>
  <c r="L34" i="26"/>
  <c r="K13" i="16" s="1"/>
  <c r="H34" i="26"/>
  <c r="I13" i="16" s="1"/>
  <c r="V34" i="26"/>
  <c r="P13" i="16" s="1"/>
  <c r="F34" i="26"/>
  <c r="Z34" i="26"/>
  <c r="R13" i="16" s="1"/>
  <c r="AF34" i="26"/>
  <c r="U13" i="16" s="1"/>
  <c r="R34" i="26"/>
  <c r="N13" i="16" s="1"/>
  <c r="J34" i="26"/>
  <c r="J13" i="16" s="1"/>
  <c r="X34" i="26"/>
  <c r="Q13" i="16" s="1"/>
  <c r="N34" i="26"/>
  <c r="L13" i="16" s="1"/>
  <c r="AB34" i="26"/>
  <c r="S13" i="16" s="1"/>
  <c r="AD34" i="26"/>
  <c r="T13" i="16" s="1"/>
  <c r="H67" i="16"/>
  <c r="AL88" i="26"/>
  <c r="Y67" i="16" s="1"/>
  <c r="H69" i="16"/>
  <c r="AL90" i="26"/>
  <c r="Y69" i="16" s="1"/>
  <c r="H68" i="16"/>
  <c r="AL89" i="26"/>
  <c r="Y68" i="16" s="1"/>
  <c r="H72" i="16"/>
  <c r="AL93" i="26"/>
  <c r="Y72" i="16" s="1"/>
  <c r="Z52" i="16"/>
  <c r="AA52" i="16" s="1"/>
  <c r="Z32" i="16"/>
  <c r="AA32" i="16" s="1"/>
  <c r="Z15" i="16"/>
  <c r="AA15" i="16" s="1"/>
  <c r="Z65" i="16"/>
  <c r="AA65" i="16" s="1"/>
  <c r="Z39" i="16"/>
  <c r="AA39" i="16" s="1"/>
  <c r="Z24" i="16"/>
  <c r="AA24" i="16" s="1"/>
  <c r="Z5" i="16"/>
  <c r="AA5" i="16" s="1"/>
  <c r="D79" i="18"/>
  <c r="F12" i="13"/>
  <c r="F11" i="13"/>
  <c r="H16" i="13"/>
  <c r="F16" i="13"/>
  <c r="F14" i="13"/>
  <c r="F13" i="13"/>
  <c r="AA74" i="16" l="1"/>
  <c r="AN91" i="26"/>
  <c r="AN87" i="26"/>
  <c r="AN92" i="26"/>
  <c r="AN88" i="26"/>
  <c r="AN93" i="26"/>
  <c r="AN89" i="26"/>
  <c r="AN94" i="26"/>
  <c r="AN90" i="26"/>
  <c r="AN86" i="26"/>
  <c r="H11" i="16"/>
  <c r="AL32" i="26"/>
  <c r="H9" i="16"/>
  <c r="AL30" i="26"/>
  <c r="H7" i="16"/>
  <c r="AL28" i="26"/>
  <c r="R5" i="16"/>
  <c r="Z95" i="26"/>
  <c r="J5" i="16"/>
  <c r="J95" i="26"/>
  <c r="H5" i="16"/>
  <c r="F95" i="26"/>
  <c r="U5" i="16"/>
  <c r="AF95" i="26"/>
  <c r="V5" i="16"/>
  <c r="AH95" i="26"/>
  <c r="O5" i="16"/>
  <c r="T95" i="26"/>
  <c r="P5" i="16"/>
  <c r="V95" i="26"/>
  <c r="L5" i="16"/>
  <c r="N95" i="26"/>
  <c r="H22" i="16"/>
  <c r="AL43" i="26"/>
  <c r="H20" i="16"/>
  <c r="AL41" i="26"/>
  <c r="H18" i="16"/>
  <c r="AL39" i="26"/>
  <c r="H29" i="16"/>
  <c r="AL50" i="26"/>
  <c r="H27" i="16"/>
  <c r="AL48" i="26"/>
  <c r="H36" i="16"/>
  <c r="AL57" i="26"/>
  <c r="H34" i="16"/>
  <c r="AL55" i="26"/>
  <c r="H50" i="16"/>
  <c r="AL71" i="26"/>
  <c r="H48" i="16"/>
  <c r="AL69" i="26"/>
  <c r="H44" i="16"/>
  <c r="AL65" i="26"/>
  <c r="H42" i="16"/>
  <c r="AL63" i="26"/>
  <c r="H62" i="16"/>
  <c r="AL83" i="26"/>
  <c r="H60" i="16"/>
  <c r="AL81" i="26"/>
  <c r="H56" i="16"/>
  <c r="AL77" i="26"/>
  <c r="H52" i="16"/>
  <c r="AL73" i="26"/>
  <c r="H12" i="16"/>
  <c r="AL33" i="26"/>
  <c r="H10" i="16"/>
  <c r="AL31" i="26"/>
  <c r="H8" i="16"/>
  <c r="AL29" i="26"/>
  <c r="H17" i="16"/>
  <c r="AL38" i="26"/>
  <c r="H28" i="16"/>
  <c r="AL49" i="26"/>
  <c r="H26" i="16"/>
  <c r="AL47" i="26"/>
  <c r="H51" i="16"/>
  <c r="AL72" i="26"/>
  <c r="H63" i="16"/>
  <c r="AL84" i="26"/>
  <c r="H61" i="16"/>
  <c r="AL82" i="26"/>
  <c r="H53" i="16"/>
  <c r="AL74" i="26"/>
  <c r="H13" i="16"/>
  <c r="AL34" i="26"/>
  <c r="Q5" i="16"/>
  <c r="X95" i="26"/>
  <c r="I5" i="16"/>
  <c r="H95" i="26"/>
  <c r="K5" i="16"/>
  <c r="L95" i="26"/>
  <c r="M5" i="16"/>
  <c r="P95" i="26"/>
  <c r="N5" i="16"/>
  <c r="R95" i="26"/>
  <c r="S5" i="16"/>
  <c r="AB95" i="26"/>
  <c r="W5" i="16"/>
  <c r="AJ95" i="26"/>
  <c r="T5" i="16"/>
  <c r="AD95" i="26"/>
  <c r="H16" i="16"/>
  <c r="AL37" i="26"/>
  <c r="H31" i="16"/>
  <c r="AL52" i="26"/>
  <c r="H25" i="16"/>
  <c r="AL46" i="26"/>
  <c r="H38" i="16"/>
  <c r="AL59" i="26"/>
  <c r="H32" i="16"/>
  <c r="AL53" i="26"/>
  <c r="H46" i="16"/>
  <c r="AL67" i="26"/>
  <c r="H40" i="16"/>
  <c r="AL61" i="26"/>
  <c r="H64" i="16"/>
  <c r="AL85" i="26"/>
  <c r="H58" i="16"/>
  <c r="AL79" i="26"/>
  <c r="H54" i="16"/>
  <c r="AL75" i="26"/>
  <c r="H14" i="16"/>
  <c r="AL35" i="26"/>
  <c r="H6" i="16"/>
  <c r="AL27" i="26"/>
  <c r="H23" i="16"/>
  <c r="AL44" i="26"/>
  <c r="H21" i="16"/>
  <c r="AL42" i="26"/>
  <c r="H19" i="16"/>
  <c r="AL40" i="26"/>
  <c r="H15" i="16"/>
  <c r="AL36" i="26"/>
  <c r="H30" i="16"/>
  <c r="AL51" i="26"/>
  <c r="H24" i="16"/>
  <c r="AL45" i="26"/>
  <c r="H37" i="16"/>
  <c r="AL58" i="26"/>
  <c r="H35" i="16"/>
  <c r="AL56" i="26"/>
  <c r="H33" i="16"/>
  <c r="AL54" i="26"/>
  <c r="H49" i="16"/>
  <c r="AL70" i="26"/>
  <c r="H47" i="16"/>
  <c r="AL68" i="26"/>
  <c r="H45" i="16"/>
  <c r="AL66" i="26"/>
  <c r="H43" i="16"/>
  <c r="AL64" i="26"/>
  <c r="H41" i="16"/>
  <c r="AL62" i="26"/>
  <c r="H39" i="16"/>
  <c r="AL60" i="26"/>
  <c r="H59" i="16"/>
  <c r="AL80" i="26"/>
  <c r="H57" i="16"/>
  <c r="AL78" i="26"/>
  <c r="H55" i="16"/>
  <c r="AL76" i="26"/>
  <c r="H10" i="13"/>
  <c r="F10" i="13"/>
  <c r="Y55" i="16" l="1"/>
  <c r="AN76" i="26"/>
  <c r="Y59" i="16"/>
  <c r="AN80" i="26"/>
  <c r="Y41" i="16"/>
  <c r="AN62" i="26"/>
  <c r="Y45" i="16"/>
  <c r="AN66" i="26"/>
  <c r="Y33" i="16"/>
  <c r="AN54" i="26"/>
  <c r="Y37" i="16"/>
  <c r="AN58" i="26"/>
  <c r="Y30" i="16"/>
  <c r="AN51" i="26"/>
  <c r="Y19" i="16"/>
  <c r="AN40" i="26"/>
  <c r="Y23" i="16"/>
  <c r="AN44" i="26"/>
  <c r="Y54" i="16"/>
  <c r="AN75" i="26"/>
  <c r="Y64" i="16"/>
  <c r="AN85" i="26"/>
  <c r="Y46" i="16"/>
  <c r="AN67" i="26"/>
  <c r="Y38" i="16"/>
  <c r="AN59" i="26"/>
  <c r="Y31" i="16"/>
  <c r="AN52" i="26"/>
  <c r="T74" i="16"/>
  <c r="AD96" i="26"/>
  <c r="V16" i="26" s="1"/>
  <c r="W74" i="16"/>
  <c r="AJ96" i="26"/>
  <c r="V19" i="26" s="1"/>
  <c r="S74" i="16"/>
  <c r="AB96" i="26"/>
  <c r="V15" i="26" s="1"/>
  <c r="N74" i="16"/>
  <c r="R96" i="26"/>
  <c r="V10" i="26" s="1"/>
  <c r="M74" i="16"/>
  <c r="P96" i="26"/>
  <c r="V9" i="26" s="1"/>
  <c r="K74" i="16"/>
  <c r="L96" i="26"/>
  <c r="V7" i="26" s="1"/>
  <c r="I74" i="16"/>
  <c r="H96" i="26"/>
  <c r="V5" i="26" s="1"/>
  <c r="Q74" i="16"/>
  <c r="X96" i="26"/>
  <c r="V13" i="26" s="1"/>
  <c r="Y13" i="16"/>
  <c r="AN34" i="26"/>
  <c r="Y53" i="16"/>
  <c r="AN74" i="26"/>
  <c r="Y61" i="16"/>
  <c r="AN82" i="26"/>
  <c r="Y63" i="16"/>
  <c r="AN84" i="26"/>
  <c r="Y51" i="16"/>
  <c r="AN72" i="26"/>
  <c r="Y26" i="16"/>
  <c r="AN47" i="26"/>
  <c r="Y28" i="16"/>
  <c r="AN49" i="26"/>
  <c r="Y17" i="16"/>
  <c r="AN38" i="26"/>
  <c r="Y8" i="16"/>
  <c r="AN29" i="26"/>
  <c r="Y10" i="16"/>
  <c r="AN31" i="26"/>
  <c r="Y12" i="16"/>
  <c r="AN33" i="26"/>
  <c r="Y52" i="16"/>
  <c r="AN73" i="26"/>
  <c r="Y56" i="16"/>
  <c r="AN77" i="26"/>
  <c r="Y60" i="16"/>
  <c r="AN81" i="26"/>
  <c r="Y62" i="16"/>
  <c r="AN83" i="26"/>
  <c r="Y42" i="16"/>
  <c r="AN63" i="26"/>
  <c r="Y44" i="16"/>
  <c r="AN65" i="26"/>
  <c r="Y48" i="16"/>
  <c r="AN69" i="26"/>
  <c r="Y50" i="16"/>
  <c r="AN71" i="26"/>
  <c r="Y34" i="16"/>
  <c r="AN55" i="26"/>
  <c r="Y36" i="16"/>
  <c r="AN57" i="26"/>
  <c r="Y27" i="16"/>
  <c r="AN48" i="26"/>
  <c r="Y29" i="16"/>
  <c r="AN50" i="26"/>
  <c r="Y18" i="16"/>
  <c r="AN39" i="26"/>
  <c r="Y20" i="16"/>
  <c r="AN41" i="26"/>
  <c r="Y22" i="16"/>
  <c r="AN43" i="26"/>
  <c r="L74" i="16"/>
  <c r="N96" i="26"/>
  <c r="V8" i="26" s="1"/>
  <c r="P74" i="16"/>
  <c r="V96" i="26"/>
  <c r="V12" i="26" s="1"/>
  <c r="O74" i="16"/>
  <c r="T96" i="26"/>
  <c r="V11" i="26" s="1"/>
  <c r="V74" i="16"/>
  <c r="AH96" i="26"/>
  <c r="V18" i="26" s="1"/>
  <c r="U74" i="16"/>
  <c r="AF96" i="26"/>
  <c r="V17" i="26" s="1"/>
  <c r="H74" i="16"/>
  <c r="F96" i="26"/>
  <c r="J74" i="16"/>
  <c r="J96" i="26"/>
  <c r="V6" i="26" s="1"/>
  <c r="R74" i="16"/>
  <c r="Z96" i="26"/>
  <c r="V14" i="26" s="1"/>
  <c r="Y7" i="16"/>
  <c r="AN28" i="26"/>
  <c r="Y9" i="16"/>
  <c r="AN30" i="26"/>
  <c r="Y11" i="16"/>
  <c r="AN32" i="26"/>
  <c r="AO86" i="26"/>
  <c r="Y57" i="16"/>
  <c r="AN78" i="26"/>
  <c r="Y39" i="16"/>
  <c r="AN60" i="26"/>
  <c r="Y43" i="16"/>
  <c r="AN64" i="26"/>
  <c r="Y47" i="16"/>
  <c r="AN68" i="26"/>
  <c r="Y49" i="16"/>
  <c r="AN70" i="26"/>
  <c r="Y35" i="16"/>
  <c r="AN56" i="26"/>
  <c r="Y24" i="16"/>
  <c r="AN45" i="26"/>
  <c r="Y15" i="16"/>
  <c r="AN36" i="26"/>
  <c r="Y21" i="16"/>
  <c r="AN42" i="26"/>
  <c r="Y6" i="16"/>
  <c r="AN27" i="26"/>
  <c r="Y14" i="16"/>
  <c r="AN35" i="26"/>
  <c r="Y58" i="16"/>
  <c r="AN79" i="26"/>
  <c r="Y40" i="16"/>
  <c r="AN61" i="26"/>
  <c r="Y32" i="16"/>
  <c r="AN53" i="26"/>
  <c r="Y25" i="16"/>
  <c r="AN46" i="26"/>
  <c r="Y16" i="16"/>
  <c r="AN37" i="26"/>
  <c r="AA14" i="26" l="1"/>
  <c r="X14" i="26"/>
  <c r="Y14" i="26" s="1"/>
  <c r="X11" i="26"/>
  <c r="Y11" i="26" s="1"/>
  <c r="AA11" i="26"/>
  <c r="AA6" i="26"/>
  <c r="X6" i="26"/>
  <c r="Y6" i="26" s="1"/>
  <c r="X17" i="26"/>
  <c r="Y17" i="26" s="1"/>
  <c r="AA17" i="26"/>
  <c r="AA18" i="26"/>
  <c r="X18" i="26"/>
  <c r="Y18" i="26" s="1"/>
  <c r="AA12" i="26"/>
  <c r="X12" i="26"/>
  <c r="Y12" i="26" s="1"/>
  <c r="AA8" i="26"/>
  <c r="X8" i="26"/>
  <c r="Y8" i="26" s="1"/>
  <c r="X13" i="26"/>
  <c r="Y13" i="26" s="1"/>
  <c r="AA13" i="26"/>
  <c r="X5" i="26"/>
  <c r="Y5" i="26" s="1"/>
  <c r="AA5" i="26"/>
  <c r="X7" i="26"/>
  <c r="Y7" i="26" s="1"/>
  <c r="AA7" i="26"/>
  <c r="X9" i="26"/>
  <c r="Y9" i="26" s="1"/>
  <c r="AA9" i="26"/>
  <c r="AA10" i="26"/>
  <c r="X10" i="26"/>
  <c r="Y10" i="26" s="1"/>
  <c r="X15" i="26"/>
  <c r="Y15" i="26" s="1"/>
  <c r="AA15" i="26"/>
  <c r="X19" i="26"/>
  <c r="Y19" i="26" s="1"/>
  <c r="AA19" i="26"/>
  <c r="AA16" i="26"/>
  <c r="X16" i="26"/>
  <c r="Y16" i="26" s="1"/>
  <c r="AO53" i="26"/>
  <c r="AO36" i="26"/>
  <c r="AO45" i="26"/>
  <c r="AO60" i="26"/>
  <c r="V4" i="26"/>
  <c r="AL96" i="26"/>
  <c r="AO73" i="26"/>
  <c r="X4" i="26" l="1"/>
  <c r="Y4" i="26" s="1"/>
  <c r="Y20" i="26" s="1"/>
  <c r="V20" i="26"/>
  <c r="X20" i="26" s="1"/>
  <c r="AA4" i="26"/>
  <c r="AA20" i="26" l="1"/>
  <c r="Z74" i="16"/>
  <c r="AL26" i="26"/>
  <c r="Y5" i="16" l="1"/>
  <c r="AN26" i="26"/>
  <c r="AO26" i="26" s="1"/>
  <c r="AL95" i="26"/>
  <c r="Y74" i="16" s="1"/>
  <c r="H3"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JOSÉ LUIS PLIEGO GARDUÑO</author>
    <author>José Luis Pliego</author>
  </authors>
  <commentList>
    <comment ref="B8" authorId="0" shapeId="0" xr:uid="{00000000-0006-0000-0400-000001000000}">
      <text>
        <r>
          <rPr>
            <b/>
            <sz val="14"/>
            <color rgb="FF000000"/>
            <rFont val="Arial"/>
            <family val="2"/>
          </rPr>
          <t>- ¿TIENE INFORMACIÓN SOBRE: MERCADO, PRECIOS, COMPETIDORES, PROVEEDORES, CLIENTES, ASÍ COMO DEL ENTORNO ECONÓMICO NACIONAL?
• ¿HA REALIZADO UN DIAGNÓSTICO FODA INTERNO Y CON LA COMPETENCIA?
• ¿TIENE DEFINIDAS LAS ESTRATEGIAS DE MERCADO Y COMPETENCIA Y LAS HA DADO A CONOCER A SU PERSONAL? 
• ¿TIENE DETECTADAS LAS OPORTUNIDADES DE PERMANENCIA Y CRECIMIENTO?
• ¿TIENE IDENTIFICADAS LAS VENTAJAS EN RELACIÓN CON LA COMPETENCIA COMO SON: ASPECTOS TÉCNICOS, DE PERSONAL, OPERATIVOS, DE SERVICIO, ESTRATÉGICOS U OTRAS?
• ¿SE CUENTA CON EL MANUAL DE POLÍTICAS POR ESCRITO Y SE CONOCE EN TODOS LOS NIVELES DE LA EMPRESA?
• ¿CUENTA CON UN PLAN DE NEGOCIO?
• ¿CONOCE Y HA APLICADO APOYOS INSTITUCIONALES?
• ¿TIENE APLICADO Y DIFUNDIDO EN TODA LA ORGANIZACIÓN LA VISIÓN, MISIÓN, VALORES Y POLÍTICAS?
• ¿TIENE DEFINIDA Y PROMOVIDA LA CULTURA DE LA ORGANIZACIÓN?
• ¿HAN ESTABLECIDO MEDIDAS ÉTICAS Y DE RESPONSABILIDAD SOCIAL EN SU ORGANIZACIÓN?
• ¿TIENE ESTABLECIDO UN GOBIERNO CORPORATIVO EN LA EMPRESA?
- ¿CUENTA CON UN CONSEJO DE ADMINISTRACIÓN Y HAN CREADO ALGUNOS COMITÉS DE APOYO?
• ¿HA GESTIONADO UN PROTOCOLO FAMILIAR CON LA FAMILIA?
Jose Luis Pliego:</t>
        </r>
      </text>
    </comment>
    <comment ref="B9" authorId="1" shapeId="0" xr:uid="{00000000-0006-0000-0400-000002000000}">
      <text>
        <r>
          <rPr>
            <b/>
            <sz val="14"/>
            <color indexed="8"/>
            <rFont val="Arial"/>
            <family val="2"/>
          </rPr>
          <t xml:space="preserve">¿CÓMO COMUNICA A SUS EMPLEADOS LAS NORMAS Y DIRECTRICES DE LA EMPRESA?
¿SE TIENE ESTABLECIDA LA VISIÓN, MISIÓN Y VALORES EN CADA UNA DE LAS ÁREAS DE LA EMPRESA? 
¿SE PERMEAN LA VISIÓN, MISIÓN Y VALORES DE LA EMPRESA Y DEL DIRECTOR GENERAL Y TODOS LAS CONOCEN?
¿CUENTA CON UN SISTEMA DE COMUNICACIÓN FORMAL PARA LOS SIGUIENTES NIVELES EN LA EMPRESA?
¿REALIZA JUNTAS DIRECTIVAS Y CON LOS EQUIPOS DE TRABAJO?
¿CUENTA CON UN BUZÓN DE QUEJAS Y SUGERENCIAS?
Jose Luis Pliego:VISIÓN, </t>
        </r>
      </text>
    </comment>
    <comment ref="B10" authorId="0" shapeId="0" xr:uid="{00000000-0006-0000-0400-000003000000}">
      <text>
        <r>
          <rPr>
            <b/>
            <sz val="14"/>
            <color indexed="81"/>
            <rFont val="Arial"/>
            <family val="2"/>
          </rPr>
          <t xml:space="preserve">¿HA TOMADO CURSOS DE ALTA DIRECCIÓN Y LIDERAZGO?
¿TIENE UNA CARRERA PROFESIONAL EN DONDE SE LE DIO A CONOCER LAS LABORES DE DIRECCIÓN Y DE LIDERAZGO? 
¿CÓMO SE HA ACTUALIZADO EN LAS LABORES DE ALTA DIRECCIÓN? 
¿TIENE INFORMACIÓN SOBRE: MERCADO, PRECIOS, COMPETIDORES, PROVEEDORES, CLIENTES, ASÍ COMO DEL ENTORNO ECONÓMICO NACIONAL Y LAS COMUNICA AL PERSONAL?
 ¿CONOCE EL MARCO JURÍDICO ADMINISTRATIVO Y FISCAL QUE AFECTAN A SU ORGANIZACIÓN?
¿CONOCE DE NORMAS ISO, NOM, NMX, Y TECNOLOGÍAS DE CALIDAD TOTAL?
Jose Luis Pliego: </t>
        </r>
      </text>
    </comment>
    <comment ref="B11" authorId="1" shapeId="0" xr:uid="{00000000-0006-0000-0400-000004000000}">
      <text>
        <r>
          <rPr>
            <b/>
            <sz val="14"/>
            <color indexed="81"/>
            <rFont val="Arial"/>
            <family val="2"/>
          </rPr>
          <t>¿DE QUIÉN Y/O DE DONDE APRENDIÓ A TRABAJAR PARA OBTENER EL  CONOCIMIENTO DE SUS PRODUCTOS Y/O SERVICIOS?
¿DE QUIÉN Y/O DE DONDE APRENDIÓ EL PROCESO DE DRECCIÓN, ADMINISTRACIÓN Y DE OPERACIÓN CON EL QUE TRABAJA?
¿DE QUIÉN Y/O DE DONDE APRENDIÓ LIDERAZGO Y DIRECCIÓN DE EMPRESAS?
¿TIENE IDENTIFICADOS PROBLEMAS DE TIPO LABORAL, DE OPERACIÓN, DE SERVICIO, FINANCIEROS, DE VENTA U OTRO TIPO? 
¿SUS DECISIONES TIENEN INFLUENCIA EN SU PERSONAL?
¿DE QUÉ MANERA INFLUYEN SUS DECISIONES EN EL PERSONAL?
¿CONOCE Y APLICA EL EMPOWERMENT PARA SUS COLABORADORES?
¿HAY UN ESTUDIO DEL CONOCIMIENTO DE TALENTOS Y COMPETENCIAS LABORALES EN SU ORGANIZACIÓN?
¿HAY UN PLAN DE VIDA Y CARRERA PARA LOS EMPLEADOS?
Jose Luis Pliego:</t>
        </r>
      </text>
    </comment>
    <comment ref="B12" authorId="0" shapeId="0" xr:uid="{00000000-0006-0000-0400-000005000000}">
      <text>
        <r>
          <rPr>
            <b/>
            <sz val="14"/>
            <color indexed="81"/>
            <rFont val="Arial"/>
            <family val="2"/>
          </rPr>
          <t>¿CÓMO SON SUS RELACIONES EN SU FAMILIA, CON LOS DIRECTIVOS Y SUS EMPLEADOS?
¿HA HECHO RELACIONES PERSONALES CON DIRECTIVOS DE CÁMARAS Y ASOCIACIONES AFINES A SU EMPRESA?
¿TIENE BUENAS RELACIONES CON DIRECTIVOS DE GOBIERNO?
¿TIENE UN PLAN DE RELACIONES PÚBLUCAS EN LO PERSONAL Y PARA LA(S) EMPRESAS?
¿CÓMO LLEVA A CABO SU PLAN DE RELACIONES PÚBLICAS?
Jose Luis Pliego:</t>
        </r>
      </text>
    </comment>
    <comment ref="B13" authorId="1" shapeId="0" xr:uid="{00000000-0006-0000-0400-000006000000}">
      <text>
        <r>
          <rPr>
            <b/>
            <sz val="14"/>
            <color indexed="81"/>
            <rFont val="Arial"/>
            <family val="2"/>
          </rPr>
          <t xml:space="preserve">¿CÓMO ASIGNA Y DELEGA LAS FUNCIONES A SUS SUBORDINADOS?
¿LA COMUNICACIÓN Y DELEGACIÓN DE RESPONSABILIDADES Y ATRIBUCIONES SE HACE POR ESCRITO?
¿CUENTA CON UN MANUAL DE FUNCIONES Y EN ÉL ESTÁN DETERMINADAS LOS ROLES, JERARQUÍAS Y ATRIBUCIONES DE LOS DISTINTOS NIVELES JERÁRQUICOS?
¿QUÉ TAN ACTUALIZADO ESTÁ EL MANUAL DE ORGANIZACIÓN Y LA ESTRUCTURA U ORGANIGRAMA?
Jose Luis Pliego:
</t>
        </r>
      </text>
    </comment>
    <comment ref="B14" authorId="1" shapeId="0" xr:uid="{00000000-0006-0000-0400-000007000000}">
      <text>
        <r>
          <rPr>
            <b/>
            <sz val="14"/>
            <color indexed="81"/>
            <rFont val="Arial"/>
            <family val="2"/>
          </rPr>
          <t>¿HA ESTABLECIDO Y DIFUNDIDO LA POLÍTICA DE CALIDAD EN SU EMPRESA?
¿TIENEN DEFINIDOS LOS PROPÓSITOS FUNDAMENTALES DE LA ORGANIZACIÓN, HACIA DONDE VA EN EL MEDIANO O LARGO PLAZO Y CUÁLES SON SUS VALORES?
¿TIENEN DEFINIDAS LAS DIRECTRICES O LÍNEAS DE ACCIÓN SUSTENTADAS EN SUS VALORES, PARA EL LOGRO DE LA MISIÓN Y VISIÓN EN EL MEDIANO O LARGO PLAZO?
¿SE APLICA ALGUNA NORMA O TÉCNICA PARA LOGRAR LA CALIDAD TOTAL EN LA ORGANIZACIÓN?
Jose Luis Pliego:</t>
        </r>
      </text>
    </comment>
    <comment ref="B15" authorId="1" shapeId="0" xr:uid="{00000000-0006-0000-0400-000008000000}">
      <text>
        <r>
          <rPr>
            <b/>
            <sz val="14"/>
            <color indexed="81"/>
            <rFont val="Arial"/>
            <family val="2"/>
          </rPr>
          <t>- ¿HA REALIZADO UNA PLANEACIÓN ESTRATÉGICA FORMAL, CON ASESOR EXTERNO Y LOS ALTOS DIRECTIVOS DE LA ORGANIZACIÓN?
- ¿TIENE OBJETIVOS Y METAS GLOBALES ESTRATÉGICAS PARA EL MEDIANO Y LARGO PLAZO?
- ¿HA COMUNICADO A TODO EL PERSONAL LA VISIÓN, MISIÓN, VALORES Y OBJETIVOS ESTRATÉGICOS DE SU ORGANIZACIÓN Y EXISTE UN PROGRAMA DE TRABAJO PARA LOGRARLO?
- ¿HAY SEGUIMIENTO DE PLANES Y PROGRAMAS POR ESCRITO?
- ¿LOS PLANES Y PROGRAMAS LOS TIENEN DEFINIDOS EN CADA UNA DE LAS ÁREAS DE LA EMPRESA Y SON ACORDES AL PLAN Y PROGRAMA GENERAL?
Jose Luis Pliego:</t>
        </r>
      </text>
    </comment>
    <comment ref="B16" authorId="1" shapeId="0" xr:uid="{00000000-0006-0000-0400-000009000000}">
      <text>
        <r>
          <rPr>
            <b/>
            <sz val="14"/>
            <color indexed="81"/>
            <rFont val="Arial"/>
            <family val="2"/>
          </rPr>
          <t>¿CUÁLES SON LOS PUNTOS ESTRATÉGICOS QUE REVISA LA DIRECCIÓN DE LA EMPRESA?
¿EXISTEN INDICADORES CRÍTICOS Y LES LLEVA SEGUIMIENTO? 
¿DE QUÉ FORMA?
¿QUÉ PROCESOS DE SU EMPRESA REVISA COMO DIRECTOR Y CÓMO LLEVA SU SEGUIMIENTO? 
¿SE REALIZA LA MEDICIÓN DEL CUMPLIMIENTO DE LOS OBJETIVOS Y METAS INCLUIDOS EN LOS PROGRAMAS DE MEDIANO Y LARGO PLAZO?
¿SE REVISA LA PROPUESTA DE VALOR, LAS RELACIONES CON LOS CLIENTES, LAS ACTIVIDADES Y LAS ASOCIACIONES CLAVE, LOS RECURSOS Y LOS COSTOS?
¿TIENE INDICADORES Y LLEVA SEGUIMIENTO DE LA PERSPECTIVA FINANCIERA (COSTOS, GASTOS, EFICIENCIA, RENTABILIDAD); PERSPECTIVA DEL CLIENTE Y EL MERCADO (SERVICIO AL CLIENTE Y SATISFACCIÓN, PARTICIPACIÓN EN EL MERCADO Y RECONOCIMIENTO DE MARCA); PERSPECTIVA DE LOS PROCESOS INTERNOS (MEJORAS EN LOS PROCESOS, OPTIMIZACIÓN DE LA CALIDAD EN EL SERVICIO Y LA OPERACIÓN Y AUMENTAR LA UTILIZACIÓN DE LA CAPACIDAD INSTALADA) Y LA PERSPECTIVA DE APRENDIZAJE Y CRECIMIENTO DEL CAPITAL HUMANO (HABILIDADES, TALENTO Y CONOCIMIENTO; CULTURA, LIDERAZGO, ALINEACIÓN DE EMPLEADOS Y TRABAJO EN EQUIPO.  
¿HAY JUNTAS PERIÓDICAS DEL CONSEJO DE ADMINISTRACIÓN Y CON LOS COMITÉS DE APOYO?
¿SE LEVANTAS ACTAS CON RESPECTO A PLANES Y PROGRAMAS Y SE LLEVA SEGUIMIENTO DE SUS ACUERDOS?
Jose Luis Pliego:</t>
        </r>
      </text>
    </comment>
    <comment ref="B17" authorId="1" shapeId="0" xr:uid="{00000000-0006-0000-0400-00000A000000}">
      <text>
        <r>
          <rPr>
            <b/>
            <sz val="14"/>
            <color indexed="81"/>
            <rFont val="Arial"/>
            <family val="2"/>
          </rPr>
          <t>• ¿CONOCE LO QUE ES LA RESPONSABILIDAD SOCIAL EMPRESARIAL?
• ¿TIENE ESTABLECIDO EN SU EMPRESA UN CÓDIGO DE ÉTICA?
• ¿EMPRENDE ALGUNAS ACCIONES CON RESPECTO A RSE? - (VALORES, ASPECTOS LABORALES, DERECHOS HUMANOS, IMPACTO A LA SOCIEDAD, PARTES INTERESADAS, MEDIO AMBIENTE, MEDIDAS ANTICORRUPCIÓN, RENTABILIDAD, ETC.).
Jose Luis Pliego: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José Luis Pliego</author>
  </authors>
  <commentList>
    <comment ref="B8" authorId="0" shapeId="0" xr:uid="{00000000-0006-0000-0500-000001000000}">
      <text>
        <r>
          <rPr>
            <b/>
            <sz val="14"/>
            <color indexed="81"/>
            <rFont val="Arial"/>
            <family val="2"/>
          </rPr>
          <t>• ¿SE REALIZA EL PROCESO DE PLANEACIÓN ESTRATÉGICA? 
• ¿CADA CUÁNDO?
• ¿CUÁNDO FUE LA ÚLTIMA REVISIÓN?
• ¿SE TIENE INFORMACIÓN SOBRE: MERCADO, PRECIOS, COMPETIDORES, PROVEEDORES, CLIENTES, ASÍ COMO DEL ENTORNO ECONÓMICO NACIONAL?
• ¿SE CONOCE LA DEMANDA, CONDICIONES DE COMPRA, TRÁMITES, COMPETENCIA, ETC., A NIVEL NACIONAL Y DEL EXTRANJERO? 
• ¿SE CONOCE LAS DIFERENCIAS DE LOS PRODUCTOS Y SERVICIOS  INTERNACIONALES CONTRA LOS PROPIOS? 
• ¿TIENE IDENTIFICADAS LAS VENTAJAS Y DIFERENCIAS EN RELACIÓN CON LA COMPETENCIA COMO SON: ASPECTOS TÉCNICOS, DE PERSONAL, OPERATIVOS, DE SERVICIO, ESTRATÉGICOS U OTRAS?
¿SE CONOCEN TODAS LAS LEYES Y NORMAS LEGALES, FISCALES, CONTABLES Y FINANCIERAS QUE RIGEN EN LA ADMINISTRACIÓN DE LA EMPRESA?  
Jose Luis Pliego:</t>
        </r>
      </text>
    </comment>
    <comment ref="B9" authorId="0" shapeId="0" xr:uid="{00000000-0006-0000-0500-000002000000}">
      <text>
        <r>
          <rPr>
            <b/>
            <sz val="14"/>
            <color indexed="81"/>
            <rFont val="Arial"/>
            <family val="2"/>
          </rPr>
          <t>¿TIENEN DEFINIDAS LAS DIRECTRICES O LÍNEAS DE ACCIÓN  PARA EL LOGRO DE LA MISIÓN Y VISIÓN EN EL MEDIANO O LARGO PLAZO?
¿ESTÁN DEFINIDOS Y POR ESCRITOS LOS OBJETIVOS ESTRATÉGICOS DE LA EMPRESA?
¿LOS CONOCE TODO SU PERSONAL?
¿CUENTAN CON OBJETIVOS DE ÁREA Y PERSONA PUESTO RELACIONADOS CON LOS OBJETIVOS ESTRATÉGICOS?
¿TIENEN DEFINIDAS, ESTABLECIDAS POR ESCRITO Y DEBIDAMENTE DIFUNDIDAS LAS POLÍTICAS ADMINISTRATIVAS? 
¿TIENE INDICADORES, MEDICIONES PARA EL LOGRO DE OBJETIVOS Y METAS?
¿LOS OBJETIVOS E INDICADORES SON CLAROS PARA TODOS DENTRO DE LA ORGANIZACIÓN, ASÍ COMO PARA LAS PARTES INTERESADAS?
¿SE LLEVA EL SEGUIMIENTO Y MEJORA DE LOS INDICADORES Y METAS?
¿CADA CUÁNDO SE REGISTRAN, REVISAN Y MEJORAN LOS INDICADORES Y LAS METAS A LOGRAR EN LAS ÁREAS Y LOS PUESTOS DE TRABAJO?
¿ESTÁN DEFINIDAS, DOCUMENTADAS Y COMUNICADAS LAS POLÍTICAS CORPORATIVAS?
Jose Luis Pliego:</t>
        </r>
      </text>
    </comment>
    <comment ref="B10" authorId="0" shapeId="0" xr:uid="{00000000-0006-0000-0500-000003000000}">
      <text>
        <r>
          <rPr>
            <b/>
            <sz val="14"/>
            <color indexed="81"/>
            <rFont val="Arial"/>
            <family val="2"/>
          </rPr>
          <t>¿SE CUENTA CON PLANES Y PROGRAMAS DE TRABAJO?
¿SON CONGRUENTES CON LA PLANEACIÓN ESTRATÉGICA?
¿SON CONGRUENTES CON EL PRESUPUESTO?
¿SE DA SEGUIMIENTO Y CONTROL A LOS PLANES Y PROGRAMAS?
¿EL PERSONAL DE LAS ÁREAS PARTICIPAN EN LA ELABORACIÓN DE PLANES Y PROGRAMAS?, 
¿CONOCEN SUS METAS Y TIENEN INDICADORES Y SEGUIMIENTO DE CADA UNO?
Jose Luis Pliego:</t>
        </r>
      </text>
    </comment>
    <comment ref="B11" authorId="0" shapeId="0" xr:uid="{00000000-0006-0000-0500-000004000000}">
      <text>
        <r>
          <rPr>
            <b/>
            <sz val="14"/>
            <color indexed="81"/>
            <rFont val="Arial"/>
            <family val="2"/>
          </rPr>
          <t>¿EXISTE UN SISTEMA DE COSTOS?
¿CUÁL ES?
¿LLEVAN SEGUIMIENTO Y CONTROL DE COSTOS PORMENORIZADOS Y DE CADA PRODUCTO Y SERVICIO?
¿HAY ANÁLISIS Y GRÁFICAS COMPARATIVAS DE COSTOS Y PRECIOS POR PRODUCTO Y SERVICIO?
¿CÓMO SE DEFINIERON LOS PRECIOS DE SUS PRODUCTOS Y SERVICIOS?
¿SE CONOCEN LOS PRECIOS Y COSTOS DE LA COMPETENCIA Y DE LOS PRODUCTOS Y SERVICIOS Y DE LOS SUSTITUTOS?
¿HAY COMPARACIÓN DE PRECIOS Y COSTOS DE SUS PRODUCTOS CON LA COMPETENCIA Y SE HACE BENCHMARKING?
Jose Luis Pliego:</t>
        </r>
      </text>
    </comment>
    <comment ref="B12" authorId="0" shapeId="0" xr:uid="{00000000-0006-0000-0500-000005000000}">
      <text>
        <r>
          <rPr>
            <b/>
            <sz val="14"/>
            <color indexed="81"/>
            <rFont val="Arial"/>
            <family val="2"/>
          </rPr>
          <t xml:space="preserve">¿EXISTE EN SU EMPRESA UN MANUAL DE MÉTODOS Y PROCEDIMIENTOS?
¿EXISTE UN ÁREA RESPONSABLE DE DISEÑAR LOS MÉTODOS Y PROCEDIMIENTOS DE TRABAJO DE LAS DIFERENTES ÁREAS?
¿TODAS LAS ÁREAS CUENTAN CON SUS PROCEDIMIENTOS CORRESPONDIENTES? 
¿CUBREN LOS PROCESOS FUNDAMENTALES DE LA ORGANIZACIÓN?
¿EXISTE UN CONTROL DE LOS PROCESOS Y PROCEDIMIENTOS DE LA OPERACIÓN Y EL SERVICIO?
¿LOS PROCEDIMIENTOS ESTÁN VIGENTES? 
¿CADA CUÁNDO SE ACTUALIZAN?
¿EN LOS MANUALES SE CONTEMPLAN LAS POLÍTICAS POR PROCEDIMIENTOS Y PROCESOS?
¿TIENEN FORMATOS E INSTRUCTIVOS POR CADA PROCEDIMIENTO?
¿YA ESTÁN DEBIDAMENTE ESTANDARIZADOS Y COMPUTARIZADOS?
Jose Luis Pliego:
</t>
        </r>
      </text>
    </comment>
    <comment ref="B13" authorId="0" shapeId="0" xr:uid="{00000000-0006-0000-0500-000006000000}">
      <text>
        <r>
          <rPr>
            <b/>
            <sz val="14"/>
            <color indexed="81"/>
            <rFont val="Arial"/>
            <family val="2"/>
          </rPr>
          <t>¿SE CUENTA CON EL CONOCIMIENTO RESPECTO DE LAS OBLIGACIONES LEGALES, ADMINISTRATIVAS Y FISCALES  DE LA ORGANIZACIÓN?
¿LAS LEYES Y REGLAMENTOS QUE RIGEN LAS FUNCIONES DE LA EMPRESA SON ACCESIBLES PARA EL PERSONAL RESPONSABLE Y HAY CAPACITACIÓN CONTINUA AL RESPECTO? 
¿SE DA CUMPLIMIENTO A LAS OBLIGACIONES LEGALES AL 100%?
¿SE TIENEN CONVENIOS, CONTRATOS  Y ACUERDOS RELACIONADOS CON LAS AUTORIDADES, PERSONAL, PROVEEDORES, CLIENTES Y DEMÁS, QUE TENGAN QUE VER CON LA ACTIVIDAD DE LA ORGANIZACIÓN?
¿SE TIENE LIBRO DE ACTAS DONDE SE EVIDENCÍE LA CELEBRACIÓN DE LAS ASAMBLEAS DE ACCIONISTAS?
¿SE TIENEN REGISTROS Y PERMISOS EMITIDOS POR LA AUTORIDAD EN RELACIÓN CON LA ACTIVIDAD DE LA EMPRESA?
¿EXISTEN REGISTROS O LICENCIAS PENDIENTES DE OBTENER?
¿EXISTEN CONTRATOS FORMALES CON PROVEEDORES Y CLIENTES?
¿TODOS LOS EMPLEADOS DE LA EMPRESA TIENEN SU CONTRATO DE TRABAJO Y TIENE UNA COPIA DEL REGLAMENTO INTERIOR?
Jose Luis Pliego</t>
        </r>
      </text>
    </comment>
    <comment ref="B14" authorId="0" shapeId="0" xr:uid="{00000000-0006-0000-0500-000007000000}">
      <text>
        <r>
          <rPr>
            <b/>
            <sz val="14"/>
            <color indexed="81"/>
            <rFont val="Arial"/>
            <family val="2"/>
          </rPr>
          <t>¿CUENTA LA ORGANIZACIÓN CON PERFILES DE PUESTO?
¿EXISTE UN MANUAL DE ORGANIZACIÓN QUE INCLUYA LA ESTRUCTURA Y FUNCIONES GENÉRICAS Y ESPECÍFICAS EN TODAS LAS ÁREAS DE LA ORGANIZACIÓN? 
¿EXISTE UN ORGANIGRAMA GENERAL DE LA ORGANIZACIÓN? 
¿HASTA QUÉ NIVEL SE ENCUENTRA? 
¿ESTÁ DISPONIBLE PARA EL PERSONAL? 
¿CONTEMPLA LAS INTERRELACIONES ENTRE LAS ÁREAS?
¿LA ESTRUCTURA DE LA ORGANIZACIÓN ESTÁ RELACIONADA CON LA PLANEACIÓN ESTRATÉGICA?
¿EXISTE UN RESPONSABLE DE LA FUNCIÓN DE ORGANIZACIÓN? 
¿SE CUENTA CON METODOLOGÍA Y/O PROCEDIMIENTO PARA REALIZAR ESTUDIOS DE ORGANIZACIÓN? 
¿EXISTE UNA POLÍTICA DE ORGANIZACIÓN?
¿SE ACTUALIZA EL ORGANIGRAMA CON LOS CAMBIOS DE ESTRUCTURA Y CAMBIOS DE FUNCIONES?
¿PARA LA CREACIÓN DE PUESTOS SE REALIZAN ESTUDIOS DE CARGAS DE TRABAJO?
¿TODOS LOS EMPLEADOS CONOCEN Y REVISA SUS FUNCIONES.. ATRIBUCIONES Y RESPONSABILIDADES?
Jose Luis Pliego:</t>
        </r>
        <r>
          <rPr>
            <sz val="12"/>
            <color indexed="81"/>
            <rFont val="Arial"/>
            <family val="2"/>
          </rPr>
          <t xml:space="preserve">
</t>
        </r>
      </text>
    </comment>
    <comment ref="B15" authorId="0" shapeId="0" xr:uid="{00000000-0006-0000-0500-000008000000}">
      <text>
        <r>
          <rPr>
            <b/>
            <sz val="14"/>
            <color indexed="81"/>
            <rFont val="Arial"/>
            <family val="2"/>
          </rPr>
          <t>¿CUENTAN CON OBJETIVOS, METAS E INDICADORES CRÍTICOS, DE ÁREA, PROYECTOS Y/O PROCESOS Y DE EVALUACIÓN AL DESEMPEÑO DEL PERSONAL?
¿LLEVAN SEGUIMIENTO, ESTADÍSTICAS, COMPARACIONES Y MEJORA DE INDICADORES Y METAS? 
¿CUENTA CON ESTADOS DE POSICIÓN FINANCIERA, ESTADOS DE RESULTADOS, COMPARACIONES, PROYECCIONES Y GRÁFICAS PARA LA TOMA DE DECISIONES?
¿CADA CUÁNDO LE REPORTAN LOS ESTADOS FINANCIEROS Y LOS RESULTADOS DE LOS INDICADORES?
¿CÓMO SE ENCUENTRA LA EMPRESA ACTUALMENTE EN SUS RESULTADOS?
¿UTILIZA ALGÚN CUADRO DE MANDO PARA EL CONTROL DE LOS FACTORES CRÍTICOS DE LA ORGANIZACIÓN?
Jose Luis Pliego:</t>
        </r>
      </text>
    </comment>
    <comment ref="B16" authorId="0" shapeId="0" xr:uid="{00000000-0006-0000-0500-000009000000}">
      <text>
        <r>
          <rPr>
            <b/>
            <sz val="14"/>
            <color indexed="81"/>
            <rFont val="Arial"/>
            <family val="2"/>
          </rPr>
          <t>• ¿SE TIENEN SISTEMAS DE INFORMACIÓN AUTOMATIZADA?
• ¿EXISTE UN ÁREA ESPECIALIZADA EN SISTEMAS DE INFORMACIÓN? 
• ¿BRINDA SERVICIOS A TODA LA ORGANIZACIÓN?
• ¿EL EQUIPAMIENTO EN SISTEMAS DE CÓMPUTO ES ADECUADO PARA LAS FUNCIONES QUE REALIZAN? 
• ¿SU CANTIDAD Y DISPONIBILIDAD SON SUFICIENTES?
• ¿LOS EQUIPOS SON COMPATIBLES DENTRO DE LA ORGANIZACIÓN?
• ¿SU NIVEL DE APROVECHAMIENTO ES ADECUADO A LA CARGA DE TRABAJO?
• ¿EL SOFTWARE ES ADECUADO PARA LAS TAREAS QUE SE REALIZAN EN LAS ÁREAS DE SU EMPRESA?
• ¿LA INFORMACIÓN Y LOS PROGRAMAS SE ACTUALIZAN FRECUENTEMENTE Y CONFORME LAS NECESIDADES DE LA OPERACIÓN Y EL SERVICIO? 
• ¿SE CUENTA CON EL EQUIPAMIENTO NECESARIO DE IMPRESORAS, ESCÁNER, DISCOS DUROS, LECTORES DE BARRAS, ETC.?
• ¿SE CUENTA CON MECANISMOS DE INTERCOMUNICACIÓN?
• ¿CUENTA SU EMPRESA CON INTERNET, INTRANET U OTRO APLICACIÓN PARA COMUNICACIÓN INTERNA Y EXTERNA? 
• ¿SE INTERCOMUNICAN LAS OFICINAS EXTERNAS? 
• ¿SE TIENE PROGRAMAS DE MANTENIMIENTO PREVENTIVO Y CORRECTIVO DE LOS SISTEMAS DE CÓMPUTO (HARDWARE Y SOFTWARE)? 
• ¿QUIÉN LO REALIZA?
. SE LLEVA UN POGRAMA DE TRABAJO Y EXISTE CUESTIONARIO DE SATISFACCIÓN DE LOS USUARIOS?
Jose Luis Pliego: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José Luis Pliego</author>
  </authors>
  <commentList>
    <comment ref="B8" authorId="0" shapeId="0" xr:uid="{00000000-0006-0000-0600-000001000000}">
      <text>
        <r>
          <rPr>
            <b/>
            <sz val="14"/>
            <color indexed="81"/>
            <rFont val="Arial"/>
            <family val="2"/>
          </rPr>
          <t>¿QUIÉN REALIZA LOS ESTUDIOS FINANCIEROS DE LA EMPRESA?
¿HA REALIZADO UNA PLANEACIÓN ESTRATÉGICA DE LA SITUACIÓN FINANCIERA DE LA EMPRESA?
¿SE CUENTA CON UN MANUAL DE POLÍTICAS DE CONTABILIDAD, FINANZAS  CONTROL INTERNO, ESTÁN POR ESCRITO Y DEBIDAMENTE DIFUNDIDO EN LA ORGANIZACIÓN?
¿SE TIENE PLANEADAS LAS OPERACIONES DE LA EMPRESA PARA LOS SIGUIENTES 3 AÑOS?
¿SE COMPARAN LAS CIFRAS REALES DE LA OPERACIÓN Y SERVICIO CONTRA LAS PRESUPUESTADAS EN FORMA MENSUAL, TRIMESTRAL Y ANUAL Y SE JUSTIFICAN LAS DIFERENCIAS RESULTANTES?
¿CUENTA CON POLÍTICAS DE CRÉDITO, CONTRATACIÓN, COMPRAS, INVENTARIOS, CUENTAS X COBRAR Y POR PAGAR, ETC. Y ESTÁN POR ESCRITO Y DEBIDAMENTE BIEN DIFUNDIDAS?
¿EXISTE UN COMITÉ DE AUDITORIA INTERNA Y EXTERNA?
¿LOS ESTADOS FINANCIEROS SE UTILIZAN PARA LA TOMA DE DECISIONES? 
Jose Luis Pliego:</t>
        </r>
      </text>
    </comment>
    <comment ref="B9" authorId="0" shapeId="0" xr:uid="{00000000-0006-0000-0600-000002000000}">
      <text>
        <r>
          <rPr>
            <b/>
            <sz val="14"/>
            <color indexed="81"/>
            <rFont val="Arial"/>
            <family val="2"/>
          </rPr>
          <t>¿CUENTAN CON PRONÓSTICOS Y PRESUPUESTOS POR PRODUCTO, POR SERVICIO Y POR PROVEEDOR Y LLEVAN SU PUNTUAL SEGUIMIENTO?
SE ELABORAN PRONÓSTICOS Y PRESUPUESTOS MENSSUAL, SEMESTRAL Y ANUAL Y SE LLEVA SEGUIMIENTO PUNTUAL DE ELLOS?
¿HAY ANÁLISIS DE DIFERENCIAS DE PRONÓSTICOS Y PRESUPUESTOS CONTRA LO REAL Y SE PRENTAN A LA ALTA DIRECCIÓN?
¿CADA CUÁNDO HACE LAS COMPARACIONES Y CUÁL ES LA HERRAMIENTA QUE UTILIZAN PARA ELLO?
¿CUÁLES SON LOS RESULTADOS OBTENIDOS DE LO REAL CONTRA LO ESTIMADO EN PRONÓSTICOS Y PRESUPUESTOS POR PRODUCTO Y SERVICIOS EN ÉSTE AÑO?
Jose Luis Pliego:</t>
        </r>
      </text>
    </comment>
    <comment ref="B10" authorId="0" shapeId="0" xr:uid="{00000000-0006-0000-0600-000003000000}">
      <text>
        <r>
          <rPr>
            <b/>
            <sz val="14"/>
            <color indexed="81"/>
            <rFont val="Arial"/>
            <family val="2"/>
          </rPr>
          <t>¿LA CONTABILIDAD ESTÁ AL CORRIENTE?
¿SE TIENEN POLÍTICAS Y PROCEDIMIENTOS PARA TODA LA OPERACIÓN CONTABLE?
¿TIENEN MENSUALMENTE LA ENTREGA Y REVISIÓN  DE LOS ESTADOS DE POSICIÓN FINANCIERA, ESTADO DE RESULTADOS, RAZONES FINANCIERAS, COMPARACIONES Y PROYECCIONES?
¿LOS ESTADOS FINANCIEROS QUE LE REPORTAN SON PARA EL PAGO DE IMPUESTOS?
¿SE TIENEN REPORTES FINANCIEROS ANALÍTICOS MENSUALES PARA LA TOMA DE DECISIONES?
¿LOS ESTADOS FINANCIEROS SON REVISADOS Y AUTORIZADOS MENSUALMENTE?
¿LOS ESTADOS FINANCIEROS SON COMPARADOS EN FORMA MENSUAL, TRIMESTRAL Y ANUAL?
Jose Luis Pliego:</t>
        </r>
      </text>
    </comment>
    <comment ref="B11" authorId="0" shapeId="0" xr:uid="{00000000-0006-0000-0600-000004000000}">
      <text>
        <r>
          <rPr>
            <b/>
            <sz val="14"/>
            <color indexed="81"/>
            <rFont val="Arial"/>
            <family val="2"/>
          </rPr>
          <t>¿HAY UN SISTEMA DE CONTABILIDAD DE COSTOS GENERAL, POR TIPO DE  PRODUCTOS Y TIPO DE SERVICIOS?
¿SE SEPARA EN EL SISTEMA DE CONTABILIDAD DE COSTOS, LOS COSTOS FIJOS Y LOS COSTOS VARIABLES? 
¿ESTÁN AL DÍA LOS DATOS DE COSTOS?
¿SE CONOCEN LAS PÉRDIDAS Y UTILIDADES PARA CADA PRODUCTO Y SERVICIO, ORDEN O CLIENTE?
¿EL SISTEMA DE DISTRIBUCIÓN DE COSTOS LES DA UNA IDEA APROXIMADA DE LOS COSTOS REALES? (EJEMPLO: PORCENTAJE DEL COSTO DE MATERIAS PRIMAS, MANO DE OBRA DIRECTA, PORCENTAJE DEL COSTO DE OPERACIÓN Y SERVICIO, UTILIZACIÓN DE MAQUINARIA Y EQUIPO, REFACCIONES, ETC).
¿EXISTE FÍSICAMENTE LA CÉDULA DE DETERMINACIÓN DE VARIACIONES DEL COSTO?
¿TIENE DETECTADO EL MARGEN DE CONTRIBUCIÓN EN EL SISTEMA DE COSTOS?
Jose Luis Pliego:</t>
        </r>
        <r>
          <rPr>
            <sz val="12"/>
            <color indexed="81"/>
            <rFont val="Arial"/>
            <family val="2"/>
          </rPr>
          <t xml:space="preserve">
</t>
        </r>
      </text>
    </comment>
    <comment ref="B12" authorId="0" shapeId="0" xr:uid="{00000000-0006-0000-0600-000005000000}">
      <text>
        <r>
          <rPr>
            <b/>
            <sz val="14"/>
            <color indexed="81"/>
            <rFont val="Arial"/>
            <family val="2"/>
          </rPr>
          <t>¿SE HACEN PRONÓSTICOS Y PRESUPUESTOS DE FLUJO DE EFECTIVO CON REGULARIDAD?
¿SE REVISA EL PRESUPUESTO DE FLUJO DE EFECTIVO, SE COMPARA CON LO REAL Y SE DEFINEN LAS DIFERENCIAS?
¿SE EFECTÚAN ARQUEOS DE CAJA CHICA Y FONDO REVOLVENTE EN FORMA SORPRESIVA?
¿SE TIENE PREESTABLECIDO POR ESCRITO UN MONTO MÁXIMO PARA EFECTUAR PAGOS EN EFECTIVO?
¿SE REVISA PERIÓDICAMENTE LA ANTIGÜEDAD DE LAS CUENTAS POR COBRAR?
¿SE COMPRUEBA QUE TODAS LAS VENTAS DE PRODUCTOS Y SERICIOS SEAN REALMENTE COBRADAS Y DEPOSITADAS EN LAS CUENTAS BANCARIAS DE LA EMPRESA?
¿SE LLEVAN A CABO ARQUEOS DE LO ESTADOS DE CUENTA BANCARIOS?
Jose Luis Pliego:</t>
        </r>
      </text>
    </comment>
    <comment ref="B13" authorId="0" shapeId="0" xr:uid="{00000000-0006-0000-0600-000006000000}">
      <text>
        <r>
          <rPr>
            <b/>
            <sz val="14"/>
            <color indexed="81"/>
            <rFont val="Arial"/>
            <family val="2"/>
          </rPr>
          <t>¿CONOCE LA UTILIDAD Y RENTABILIDAD DE SU EMPRESA Y DE CADA UNO DE SUS PRODUCTOS Y SERVICIOS?
¿CADA CUANDO REVISA LA RENTABILIDAD DE LA EMPRESA, DE SUS  PRODUCTOS Y DE SUS SERVICIOS?
¿TIENEN EL LIBRO DE PÉRDIDAS Y GANANCIAS MENSUALES, TRIMESTRALES Y ANUALES? 
¿SE CONOCEN LAS PERDIDAS Y UTILIDADES PARA CADA PRODUCTO, ORDEN O CLIENTE?
¿UTILIZAN LA INFORMACIÓN FINANCIERA PARA LA TOMA DE DECISIONES EN EL CONSEJO?
¿CADA CUÁNDO ACTUALIZAN SUS PRECIOS DE PRODUCTOS Y SERVICIOS Y CUAL ES LA BASE PARA ELLO?
Jose Luis Pliego:</t>
        </r>
        <r>
          <rPr>
            <sz val="12"/>
            <color indexed="81"/>
            <rFont val="Arial"/>
            <family val="2"/>
          </rPr>
          <t xml:space="preserve">
</t>
        </r>
      </text>
    </comment>
    <comment ref="B14" authorId="0" shapeId="0" xr:uid="{00000000-0006-0000-0600-000007000000}">
      <text>
        <r>
          <rPr>
            <b/>
            <sz val="14"/>
            <color indexed="81"/>
            <rFont val="Arial"/>
            <family val="2"/>
          </rPr>
          <t xml:space="preserve">¿QUÉ FUENTES DE FINANCIAMIENTO UTILIZA?
¿PARA QUE UTILIZA LAS FUENTES DE FINANCIAMIENTO?
¿TIENE LÍNEAS DE CRÉDITO ABIERTAS ANTE INSTITUCIONES FINANCIERAS?
¿TIENE DEUDAS ATRAZADAS EN CRÉDITOS AUTORIZADOS?
¿HA TENIDO PROBLEMAS CON LOS BANCOS Y SUS LÍNEAS DE CRÉDITO?
¿CONOCE DE FONDOS NACIONALES E INTERNACIONALES PARA EL APOYO A LAS EMPRESAS? 
¿HA UTILIZADO ALGUNO DE ÉSTOS FONDOS DE APOYO A LAS EMPRESAS?
¿TIENE POLÍTICA DE CRÉDITO PARA PROVEEDORES Y ACREEDORES?
¿CUÁNTOS DÍAS DE CARTERA VENCIDA TIENE CON SUS PROVEEDORES?
¿CUÁNTOS DÍAS DE CARTERA VENCIDA TIENE CON SUS ACREDORES?
¿CUÁNTOS DÍAS DE CARTERA VENCIDA TIENE CON SUS CLIENTES?
Jose Luis Pliego:
</t>
        </r>
        <r>
          <rPr>
            <sz val="10"/>
            <color indexed="81"/>
            <rFont val="Arial"/>
            <family val="2"/>
          </rPr>
          <t xml:space="preserve">
</t>
        </r>
      </text>
    </comment>
    <comment ref="B15" authorId="0" shapeId="0" xr:uid="{00000000-0006-0000-0600-000008000000}">
      <text>
        <r>
          <rPr>
            <b/>
            <sz val="14"/>
            <color indexed="81"/>
            <rFont val="Arial"/>
            <family val="2"/>
          </rPr>
          <t>¿LE PRESENTAN ESTADOS DE LAS RAZONES FINANCIERAS DE LA EMPRESA?
¿CADA CUANDO ES LA PRESENTACIÓN?
¿PRESENTAN LAS RAZONES FINANCIERAS AL CONSEJO DE ADMINISTRACIÓN Y/O A LOS ACCIONISTAS?
¿UTILIZA LAS RAZONES FINANCIERAS PARA TOMA DE DECISIONES?
¿CÓMO ESTÁ LA LIQUIDEZ, SOLVENCIA, APALANCAMIENTO Y  PRUEBA DE ÁCIDO, ENTRE OTRAS, DE LA EMPRESA?
¿HACEN COMPARACIONES Y ESTADÍSTICA DE LAS RAZONES FINANCIERAS?
Jose Luis Pliego: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José Luis Pliego</author>
  </authors>
  <commentList>
    <comment ref="B8" authorId="0" shapeId="0" xr:uid="{00000000-0006-0000-0700-000001000000}">
      <text>
        <r>
          <rPr>
            <b/>
            <sz val="14"/>
            <color indexed="81"/>
            <rFont val="Arial"/>
            <family val="2"/>
          </rPr>
          <t>¿CADA PUESTO DE LA EMPRESA CUENTA CON SU PERFIL Y DESCRIPCIÓN?
¿EXISTE RESPONSABLE DE LA FUNCIÓN DE DESCRIPCIÓN Y EVALUACIÓN DE PUESTOS?
¿CÓMO EVALÚA LOS PUESTOS DE TRABAJO DENTRO DE SU ORGANIZACIÓN?
¿LAS DESCRIPCIONES SE ACTUALIZAN CADA VEZ QUE SE DAN CAMBIOS EN LA EMPRESA?
Jose Luis Pliego:</t>
        </r>
        <r>
          <rPr>
            <sz val="12"/>
            <color indexed="81"/>
            <rFont val="Arial"/>
            <family val="2"/>
          </rPr>
          <t xml:space="preserve">
</t>
        </r>
      </text>
    </comment>
    <comment ref="B9" authorId="0" shapeId="0" xr:uid="{00000000-0006-0000-0700-000002000000}">
      <text>
        <r>
          <rPr>
            <b/>
            <sz val="14"/>
            <color indexed="81"/>
            <rFont val="Arial"/>
            <family val="2"/>
          </rPr>
          <t xml:space="preserve">¿EXISTEN LAS POLÍTICAS DE PERSONAL, ESTÁN POR ESCRITO Y SE HAN DIFUNDIDO A TODOS LOS NIVELES DE LA EMPRESA?
¿SE CUENTA CON MANUAL DE ORGANIZACIÓN Y/O PROCEDIMIENTOS PARA LA ADMINISTRACIÓN DEL PERSONAL?
¿EXISTE UN RESPONSABLE DE LA FUNCIÓN DE PERSONAL?
¿EL CONTENIDO DE LOS EXPEDIENTES DE PERSONAL ESTÁ COMPLETO Y ACTUALIZADO? 
¿CUENTAN CON UN SISTEMA PARA ADMINISTRAR LOS SUELDOS Y LA ELABORACIÓ DE LAS NÓMINAS?
¿LLEVAN REGISTRO Y SEGUIMIENTO PUNTUAL DE LAS NÓMINAS?
¿EL EJERCICIO DE LA NÓMINA ES CONGRUENTE CON EL PRESUPUESTO?
¿LOS CONCEPTOS DE PAGO, DEDUCCIONES Y DESCUENTOS SE EXPLICAN EN LOS COMPROBANTES O RECIBOS?
¿CUMPLEN CON LO ESTABLECIDO POR LA LEY RESPECTO DE LOS DESCUENTOS, PRESTACIONES, SALARIOS DEVENGADOS, ETC.?
¿EXISTE UN PROCEDIMIENTO PARA EL MANEJO Y CONTROL DE LA PLANTILLA DE PERSONAL?
Jose Luis Pliego:
</t>
        </r>
      </text>
    </comment>
    <comment ref="B10" authorId="0" shapeId="0" xr:uid="{00000000-0006-0000-0700-000003000000}">
      <text>
        <r>
          <rPr>
            <b/>
            <sz val="14"/>
            <color indexed="81"/>
            <rFont val="Arial"/>
            <family val="2"/>
          </rPr>
          <t>¿SE CUENT A CON EXÁMENES PSICOMÉTRICOS PARA LA SELECCIÓN E INDUCCIÓN DE LOS TRABAJADORES A LA EMPRESA?
¿SE COMPARA EL PERFIL REAL CONTRA EL PERFIL DESEADO PARA CADA POSTULANTE DE UN PUESTO DE TRABAJO?
¿CUENTAN CON LAS POLÍTICAS POR ESCRITOS PARA LA SELECCIÓN, CAPACITACIÓN Y DESARROLLO DEL PERSONAL?
¿CUENTAN CON PROCESOS DE SELECCIÓN E INDUCCIÓN DEL NUEVO PERSONAL? 
¿SE DA A CONOCER LA VISIÓN, MISIÓN Y FILOSOFÍA DE LA EMPRESA A TODO EL PERSONAL DE NUEVO INGRESO?
¿SE PRESENTA AL PERSONAL DE NUEVO INGRESO CON SUS COMPAÑEROS Y SE LES MUESTRAN LAS DIFERENTES ÁREAS?
¿EXISTEN PROGRAMAS DE CAPACITACIÓN Y DESARROLLO PARA EL PERSONAL? 
¿SE TIENEN ESTABLECIDAS METAS Y POLÍTICAS DE CAPACITACIÓN Y SE CUENTA CON PRESUPUESTO ASIGNADO? 
¿CUENTAN CON METODOLOGÍA PARA DETECTAR LAS NECESIDADES DE CAPACITACIÓN? 
¿SE TIENE UN  CONTROL DE LOS CURSOS IMPARTIDOS?
¿SE CONOCEN Y SE DA CUMPLIMIENTO A LOS REQUISITOS ESTABLECIDOS LEGALMENTE EN MATERIA DE CAPACITACIÓN (STPS).
¿EXISTE LA COMISIÓN DE CAPACITACIÓN Y ESTÁ VIGENTE?
¿CON QUE FRECUENCIA SE REÚNE LA COMISIÓN?
¿SE CUENTA CON LAS ACTAS DE LA COMISION DE CAPACITACIÓN  PRODUCTIVIDAD).
¿SE PROPORCIONA ADIESTRAMIENTO AL PERSONAL OPERATIVO?
Jose Luis Pliego:</t>
        </r>
      </text>
    </comment>
    <comment ref="B11" authorId="0" shapeId="0" xr:uid="{00000000-0006-0000-0700-000004000000}">
      <text>
        <r>
          <rPr>
            <b/>
            <sz val="14"/>
            <color indexed="81"/>
            <rFont val="Arial"/>
            <family val="2"/>
          </rPr>
          <t>¿SE CUENTA CON REGLAMENTO INTERIOR DE TRABAJO? 
¿LOS EMPLEADOS FIRMARON EL ORIGINAL Y TIENEN UNA COPIA?
¿EL REGLAMENTO INCLUYE LAS CONDICIONES GENERALES DE TRABAJO, LAS PRESTACIONES, PREMIOS Y CASTIGOS, ETC.?
¿SE LE DA CUMPLIMIENTO AL RELAMENTO INTERIOR?
¿SE CUENTA CON SINDICATO Y CONTRATO COLECTIVO?
¿SE CUMPLE CON LO ESTABLECIDO EN EL CONTRATO?
¿HAY  COMISIÓN DE SEGURIDAD E HIGIENE?
¿SE LES DA CUMPLIMIENTO A LOS ACUERDOS DE LA COMISIÓN?
¿EXISTEN LAS ACTAS DE LAS REUNIONES DE LA COMISIÓN DE H y S?
¿EXISTEN MEDIDAS PREVENTIVAS DE SEGURIDAD Y SE PLANEAN Y CONTROLAN LOS RIESGOS DE TRABAJO?
¿SE PROGRAMAN SIMULACROS POR TEMBLOR O INCENDIO?
¿EXISTEN MEDIDAS DE EMERGENCIA?
¿HAN TENIDO LAS PLÁTICAS DE PROTECCIÓN CIVIL PARA LOS EMPLEADOS DE LA EMPRESA?
¿SE CONOCE Y APLICA LA NOM 035 DE LA STPS EN TODOS SUS TÉRMINOS?
Jose Luis Pliego:</t>
        </r>
      </text>
    </comment>
    <comment ref="B12" authorId="0" shapeId="0" xr:uid="{00000000-0006-0000-0700-000005000000}">
      <text>
        <r>
          <rPr>
            <b/>
            <sz val="14"/>
            <color indexed="81"/>
            <rFont val="Arial"/>
            <family val="2"/>
          </rPr>
          <t>¿SE HACEN ESTUDIOS PARA CONOCER EL CLIMA LABORAL?
¿LA EVALUACIÓN SE APOYA POR UNA ENTIDAD EXTERNA? 
¿EXISTE UN AMBIENTE DE MEJORA CONTINUA? 
¿SE FOMENTA EL TRABAJO EN EQUIPO?
¿SE DA SEGUIMIENTO A LOS ESTUDIOS SOBRE CLIMA LABORAL? 
¿SE ADOPTAN MEDIDAS PARA MEJORAR EL CLIMA LABORAL?
¿CUENTAN CON MÉTODOS PARA MEDIR LOS NIVELES DE SATISFACCIÓN DEL PERSONAL?
¿TIENE UN SISTEMA PARA LA ATENCIÓN DE QUEJAS Y SUGERENCIAS DEL PERSONAL?
¿SE TIENE UN SISTEMA DE  PRESTACIONES AL PERSONAL? 
¿SE TIENEN PRESTACIONES ADICIONALES A LAS ESTABLECIDAS POR LA LEY?
¿APLICAN EN TODOS SUS CONCEPTOS LA NOM 035 2018 DE LA STPS?
Jose Luis Pliego:</t>
        </r>
      </text>
    </comment>
    <comment ref="B13" authorId="0" shapeId="0" xr:uid="{00000000-0006-0000-0700-000006000000}">
      <text>
        <r>
          <rPr>
            <b/>
            <sz val="14"/>
            <color indexed="81"/>
            <rFont val="Arial"/>
            <family val="2"/>
          </rPr>
          <t>¿CUENTAN CON UN SISTEMA DE EVALUACIÓN DEL DESEMPEÑO?
¿EXISTE UN RESPONSABLE DE COORDINAR Y CONTROLAR EL PROCESO DE EVALUACIÓN?
¿CON QUÉ FRECUENCIA SE APLICA LA EVALUACIÓN DEL DESEMPEÑO? 
¿CÓMO SE DA EL SEGUIMIENTO A LA EVALUACIÓN?
¿SE TOMAN EN CUENTA LOS RESULTADOS DE LAS EVALUACIONES?
¿LA EVALUACIÓN AL DESEMPEÑO SE TOMA DE BASE PARA LAS PROMOCIONES Y AUMENTOS DE SUELDO? 
¿SE TIENE UN SISTEMA DE INCENTIVOS?
¿SE OTORGAN PREMIOS Y RECOMPENSAS? 
¿HAY PRESTACIONES DE PREVISIÓN SOCIAL PARA LOS EMPLEADOS?
¿CUÁLES SON?
Jose Luis Pliego:</t>
        </r>
      </text>
    </comment>
    <comment ref="B14" authorId="0" shapeId="0" xr:uid="{00000000-0006-0000-0700-000007000000}">
      <text>
        <r>
          <rPr>
            <b/>
            <sz val="14"/>
            <color indexed="81"/>
            <rFont val="Arial"/>
            <family val="2"/>
          </rPr>
          <t>¿QUÉ TIPO DE INFORMACIÓN SE PROPORCIONA A LOS EMPLEADOS CON RESPECTO A LA MARCHA DEL NEGOCIO?
¿CUENTAN CON ALGÚN PIZARRÓN DE INFORMACIÓN PARA EL PERSONAL?
¿CÓMO SE COMUNICA LA DIRECCIÓN CON LOS EMPLEADOS?
¿CÓMO SE COMUNICAN LOS EMPLEADOS CON LA DIRECCIÓN?
¿SE CONOCE LA ROTACIÓN DEL PERSONAL? 
¿SE CONOCE EL NIVEL DE ROTACIÓN DEL PERSONAL DE OTRAS EMPRESAS DEL MISMO GIRO?
¿SE COMPARAN LOS INDICADORES DE ROTACIÓN?
¿SE CONOCE Y CONTROLA EL GRADO DE RIESGO FRENTE AL IMSS?
¿SE TIENE EL CONTROL DE ACCIDENTES? 
¿TIENEN CONTROL Y SEGUIMIENTO DE MULTAS Y OBSERVACIONES POR PARTE DE LAS AUTORIDADES?
¿SE TIENE CONTROL DE ACCIDENTES, ENFERMEDADES E INCIDENCIAS?
Jose Luis Pliego:</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José Luis Pliego</author>
    <author>jlpliego</author>
  </authors>
  <commentList>
    <comment ref="B8" authorId="0" shapeId="0" xr:uid="{00000000-0006-0000-0800-000001000000}">
      <text>
        <r>
          <rPr>
            <b/>
            <sz val="14"/>
            <color indexed="81"/>
            <rFont val="Arial"/>
            <family val="2"/>
          </rPr>
          <t>¿TIENE LA EMPRESA UN PLAN DE MERCADOTECNIA DEFINIDO Y POR ESCRITO?
¿EXISTE UN ESTUDIO DE BENCHMARKIN Y FODA CON RESPECTO A LA COMPETENCIA Y LOS SUSTITUTOS?
¿SE HAN DEFINIDO LAS POLÍTICAS DE VENTAS Y MERCADOTECNIA, SE TIENEN POR ESCRITO Y LAS CONOCE Y APLICA TODO EL PERSONAL?
¿ESTÁN DEFINIDOS LOS CLIENTES REALES Y POTENCIALES DE PRODUCTTOS Y SERVICIOS?
¿SE REALIZÓ UN ESTUDIO CON RESPECTO A LAS PREFERENCIAS DE LOS CLIENTES?
¿A QUIÉN VA DIRIGIDA LA PROPUESTA DE VALOR? 
¿CUÁLES SON LAS PRINCIPALES NECESIDADES DE LOS CLIENTES?
¿SE TIENE ESTRATIFICADO EL MERCADO Y LOS CLIENTES?
¿TIENEN DEFINIDAS POR ESCRITO LAS ESTRATEGIAS DE VENTAS Y MERCADOTECNIA?
¿REALIZÓ UN ESTUDIO DE COSTOS PARA DEFINIR LOS PRECIOS DE SUS PRODUCTOS Y SERVICIOS?
¿LA EMPRESA ESTÁ PREPARADA PARA LA COMPETENCIA COMERCIAL?
¿TIENE O ESTÁ PROYECTADA LA EMPRESA PARA INCREMENTAR LA CAPACIDAD INSTALADA, DESARROLLAR NUEVOS SERVICIOS Y PRODUCTOS, Y APERTURAR NUEVOS MERCADOS Y CLIENTES?
¿TIENEN CONOCIMIENTO Y UTILIZAN ADECUADAMENTE LA PROMOCIÓN A TRAVÉS DE LAS REDES SOCIALES?
Jose Luis Pliego:</t>
        </r>
      </text>
    </comment>
    <comment ref="B9" authorId="0" shapeId="0" xr:uid="{00000000-0006-0000-0800-000002000000}">
      <text>
        <r>
          <rPr>
            <b/>
            <sz val="14"/>
            <color indexed="81"/>
            <rFont val="Arial"/>
            <family val="2"/>
          </rPr>
          <t>¿CUENTA LA EMPRESA CON UN PRONÓSTICO DE VENTAS?
¿EXISTE UN PLAN CON PROGRAMA DE TRABAJO, CON FECHAS DE INICIO, TERMINACIÓN Y RESPONSABLES, EN EL ÁREA DE VENTAS?
¿LA EMPRESA CUENTA CON UN  PRESUPUESTO DEFINIDO PARA EL ÁREA DE VENTAS Y MERCADOTECNIA?
¿CUENTAN CON INDICADORES Y METAS POR TERRITORIO DE VENTAS, POR ÁREA Y POR VENDEDOR?
¿CUENTAN CON INSENTIVOS Y COMISIONES PARA EL EQUIPO DE VENTA?
¿ESTÁN DIVIDIDOS POR TERRITORIO DE VENTAS LOS VENDEDORES?
Jose Luis Pliego:</t>
        </r>
      </text>
    </comment>
    <comment ref="B10" authorId="0" shapeId="0" xr:uid="{00000000-0006-0000-0800-000003000000}">
      <text>
        <r>
          <rPr>
            <b/>
            <sz val="14"/>
            <color indexed="81"/>
            <rFont val="Arial"/>
            <family val="2"/>
          </rPr>
          <t>¿ESTÁN DEFINIDAS POR ESCRITO LAS POLÍTICAS DE VENTAS, SERVICIO Y MERCADOTECNIA?
¿CUENTAN CON PROCESOS Y PROCEDIMIENTOS CON DESCRIPCIÓN Y DIAGRAMAS DE FLUJO EN EL ÁREA DE VENTAS Y EN LA DE SERVICIO?
¿LOS VENDEDORES HAN SIDO CAPACITADOS CONTSANTEMENTE Y EVAALUADOS CON RESPECTO A LAS  POLÍTICAS Y PROCEDIMIENTOS DE VENTA Y SERVICIO?
¿ESTÁN ACTUALIZADAS LAS POLÍTICAS Y LOS PROCEDIMIENTOS EN ÉSTA ÁREA? 
¿CUÁNDO FUE SU ÚLTIMA REVISIÓN?
Jose Luis Pliego:</t>
        </r>
      </text>
    </comment>
    <comment ref="B11" authorId="0" shapeId="0" xr:uid="{00000000-0006-0000-0800-000004000000}">
      <text>
        <r>
          <rPr>
            <b/>
            <sz val="14"/>
            <color indexed="81"/>
            <rFont val="Arial"/>
            <family val="2"/>
          </rPr>
          <t>¿EXISTE UN MANUAL DE ORGANIZACIÓN EN LA EMPRESA EN EL QUE SE SEÑALEN LAS FUNCIONES DEL PERSONAL DE VENTAS Y MERCADOTECNIA?
¿SE TIENEN DEFINIDOS LOS SUELDOS Y COMISIONES PARA EL PERSONAL DE VENTAS Y ESTÁN POR ESCRITO?
¿CUENTAN LOS VENDEDORES CON CATÁLOGOS, PEDIDOS, FOLLETOS Y TODOS LOS ELEMENTOS PARA REALIZAR LAS VENTAS?
¿SE TIENE DEFINIDOS TODOS LOS PASOS PARA LOGRAR EL PROCESO DE VENTA COMPLETO Y POR ESCRITO EN LA VENTA DE PRODUCTOS Y SERVICIOS?
¿TIENEN UNA BASE DE DATOS DE LOS CLIENTES Y LE DAN SEGUIMIENTO?
¿LLEVAN ESTADÍSTICAS DE VENTAS Y CUENTAN CON OBJETIVOS, METAS E INDICADORES FORMALES PARA LAS VENTAS?
¿TIENE PRECIOS DE LISTA Y DE PROMOCIÓN DE SUS PRODUCTOS?
Jose Luis Pliego:</t>
        </r>
        <r>
          <rPr>
            <sz val="11"/>
            <color indexed="81"/>
            <rFont val="Arial"/>
            <family val="2"/>
          </rPr>
          <t xml:space="preserve">
</t>
        </r>
      </text>
    </comment>
    <comment ref="B12" authorId="0" shapeId="0" xr:uid="{00000000-0006-0000-0800-000005000000}">
      <text>
        <r>
          <rPr>
            <b/>
            <sz val="14"/>
            <color indexed="81"/>
            <rFont val="Arial"/>
            <family val="2"/>
          </rPr>
          <t>¿SE HA REALIZADO UN BENCHMARKING CON LA COMPETENCIA?
¿TIENEN LAS MEDICIONES EN PROYECTOS DE MEJORA CON LA COMPETENCIA?
¿SE HA REALIZADO UNA INVESTIGACIÓN PARA CONOCER SU POSICIÓN EN EL MERCADO CON RESPECTO A LA COMPETENCIA?
¿LA EMPRESA TIENE UNA INNOVACIÓN Y/O VENTAJA COMPARATIVA O COMPETITIVA CON RESPECTO A SU COMPETENCIA?
¿CONOCE CUÁLES SON LOS CANALES DE DISTRIBUCIÓN UTILIZADOS POR SU COMPETENCIA?
¿RECOLECTAN CATÁLOGOS Y PROMOCIONES REALIZADAS POR SU COMPETENCIA?
¿TIENEN ALGUN MÉTODO O SISTEMA PARA LLEVAR EL SEGUIMIENTO DE LA COMPETENCIA Y SUS PROMOCIONES Y LANZAMIENTOS MERCADOLÓGICOS? 
Jose Luis Pliego:</t>
        </r>
      </text>
    </comment>
    <comment ref="B13" authorId="0" shapeId="0" xr:uid="{00000000-0006-0000-0800-000006000000}">
      <text>
        <r>
          <rPr>
            <b/>
            <sz val="14"/>
            <color indexed="81"/>
            <rFont val="Arial"/>
            <family val="2"/>
          </rPr>
          <t xml:space="preserve">¿TIENEN ESTRATIFICADO EL MERCADO Y LOS CLIENTES DE SUS PRODUCTOS Y SERVICIOS?
¿SE CONOCE QUIENES SON LOS CLIENTES REALES Y QUIENES SON LOS POTENCIALES?
¿HAN REALIZADO ESTUDIOS PARA CONOCER LAS OPORTUNIDADES DE VENTA EN OTROS SEGMENTOS DE MERCADO?
¿EXISTE UN CUESTIONARIO DE SATISFACCIÓN DEL CLIENTE?
¿LLEVAN REGISTROS ESTADÍSTICOS DE LOS RESULTADOS DE LOS CUESTIONARIOS A LOS CLIENTES?
¿CÓMO ATIENDEN A LOS CLIENTES CON RECLAMACIONES?
¿HAY SEGUIMIENTO DE LOS CLIENTES DESPUÉS DE LA VENTA Y LO HACEN SISTEMÁTICAMENTE?
¿TIENE IDENTIFICADO A LOS CLIENTES FRECUENTES, HABITUALES Y OCASIONALES?
Jose Luis Pliego:
</t>
        </r>
      </text>
    </comment>
    <comment ref="B14" authorId="0" shapeId="0" xr:uid="{00000000-0006-0000-0800-000007000000}">
      <text>
        <r>
          <rPr>
            <b/>
            <sz val="14"/>
            <color indexed="81"/>
            <rFont val="Arial"/>
            <family val="2"/>
          </rPr>
          <t>¿TIENE LOS REGISTROS Y LICENCIAS OFICIALES NECESARIOS PARA LA OPERACIÓN DE LA EMPRESA (RFC, IMSS, INFONAVIT, CURP, PERMISO DE APERTURA, ETC.)? 
¿LOS PRODUCTOS, LOS SSRVICIOS Y PROCESOS CON LOS QUE CUENTA LA EMPRESA ESTÁN REGISTRADOS EN PATENTES Y MARCAS?
¿CUENTAN CON CÓDIGO DE BARRAS?
¿CUENTAN CON CONTRATOS OFICIALES DE COMPRA Y VENTA EN PRODUCTTOS Y SERVICIOS?
¿SE TIENE CONTRATO DE ESTABLECIMIENTO Y PERMISOS DE USO DE SUELO ACORDE A LA ACTIVIDAD?
Jose Luis Pliego:</t>
        </r>
        <r>
          <rPr>
            <sz val="12"/>
            <color indexed="81"/>
            <rFont val="Arial"/>
            <family val="2"/>
          </rPr>
          <t xml:space="preserve">
</t>
        </r>
      </text>
    </comment>
    <comment ref="B15" authorId="1" shapeId="0" xr:uid="{00000000-0006-0000-0800-000008000000}">
      <text>
        <r>
          <rPr>
            <b/>
            <sz val="14"/>
            <color indexed="81"/>
            <rFont val="Arial"/>
            <family val="2"/>
          </rPr>
          <t>¿CONOCE EL QUÉ, PARA QUÉ, CUÁNDO Y DÓNDE EL CLIENTE REQUIERE DE SUS PRODUCTOS?
¿HA REALIZADO ALGUNA ENCUESTA PARA CONOCER QUIÉNES SON SUS CLIENTES  REALES Y POTENCIALES Y CUÁLES SON SUS NECESIDADES?
¿EXISTE UN CUESTIONARIO DE SATISFACCIÓN DEL CLIENTE, LO REGISTRAN, CONTROLAN Y LLEVAN SU SEGUIMIENTO?
¿HA INVOLUCRADO A SUS CLIENTES PARA EL DESARROLLO DE NUEVOS PRODUCTOS Y SERVICIOS ACORDES A SUS NECESIDADES Y PREFERENCIAS?
¿CONOCE CUÁL ES EL TAMAÑO DEL MERCADO DE SUS CLIENTES Y EL DE SU COMPETENCIA?
Jose Luis Pliego:</t>
        </r>
      </text>
    </comment>
    <comment ref="B16" authorId="0" shapeId="0" xr:uid="{00000000-0006-0000-0800-000009000000}">
      <text>
        <r>
          <rPr>
            <b/>
            <sz val="14"/>
            <color indexed="81"/>
            <rFont val="Arial"/>
            <family val="2"/>
          </rPr>
          <t>¿CONOCE CUÁLES SON LOS CANALES DE DISTRIBUCIÓN MÁS IMPORTANTES PARA OFRECER Y HACEER LLEGAR SUS PRODUCTOS Y SERVICIOS?
¿CUÁLES CANALES DE DISTRIBUCIÓN MANEJA ACTUALMENTE?
¿USTEDES TIENE SUS PROPIOS CENTROS Y TRANSPORTESS PARA DISTRIBUIR SUS PRODUCTOS Y SERVICIOS?
¿HA TRABAJADO CON MAYORISTAS, MEDIO-MAYORISTAS, MINORITAS, O USTED HACE LA COMERCIALIZACIÓN DE SUS PRODUCTOS POR SU CUENTA?
¿HA REALIZADO EL ESTUDIO DE COSTOS DE LA DISTRIBUCIÓN DE SUS PRODUCTOS?
¿HA ESTUDIADO LA LOGÍSTICA PARA LOGRAR LA OPTIMIZACIÓN EN EL MANEJO DE SUS PRODUCTOS Y SERVICIOS?
Jose Luis Pliego:</t>
        </r>
      </text>
    </comment>
    <comment ref="B17" authorId="0" shapeId="0" xr:uid="{00000000-0006-0000-0800-00000A000000}">
      <text>
        <r>
          <rPr>
            <b/>
            <sz val="14"/>
            <color indexed="81"/>
            <rFont val="Arial"/>
            <family val="2"/>
          </rPr>
          <t>¿UTILIZA PROMOCIÓN Y/O PUBLICIDAD PARA DAR A CONOCER SUS PRODUCTOS Y SERVICIOS?
¿CUENTA CON  CATÁLOGOS Y FOLLETOS ACTUALIZADOS?
¿UTILIZA EL INTERNET Y REDES SOCIALES PARA DAR A CONOCER SUS PRODUCTOS Y/O SERVICIOS?
¿TIENE UNA PÁGINA WEB LA EMPRESA DONDE SE PRESENTAN SUS PRODUCTOS Y/O SERVICIOS?
¿QUIÉN ATIENDE EL INTERNET, REDES Y LA PÁGINA WEB?
¿UTILIZA RADIO, PERIÓDICOS Y REVISTAS PARA PUBLICITAR SUS PRODUCTOS?
¿HACE PROMOCIONES DE SUS PRODUCTOS Y SERVICIOS EN ALGÚN MEDIO ESPECIALIZADO?
¿HA CONTRATADO UNA AGENCIA DE PUBLICIDAD PARA HACER SUS ANUNCIOS, CATÁLOGOS, FOLLETOS Y DISEÑOS? 
¿UTILIZA ALGÚN PLAN DE RELACIONES PÚBLICAS?
¿CUENTA CON DIRECTORIO DE CLIENTES Y UNA BASE DE DATOS?
¿UTILIZA EL CORREO DIRECTO PARA DAR A CONOCER SUS OFERTAS Y PROMOCIONES?
¿UTILIZA LAS REDES SOCIALES PARA DAR A CONOCER Y PROMOCIONAR SUS PRODUCTOS Y SERVICIOS? 
Jose Luis Pliego:</t>
        </r>
        <r>
          <rPr>
            <sz val="12"/>
            <color indexed="81"/>
            <rFont val="Arial"/>
            <family val="2"/>
          </rPr>
          <t xml:space="preserve">
 </t>
        </r>
      </text>
    </comment>
    <comment ref="B18" authorId="0" shapeId="0" xr:uid="{00000000-0006-0000-0800-00000B000000}">
      <text>
        <r>
          <rPr>
            <b/>
            <sz val="14"/>
            <color indexed="81"/>
            <rFont val="Arial"/>
            <family val="2"/>
          </rPr>
          <t>¿EXISTE UN PERFIL DEFINIDO PARA EL PERSONAL DE VENTAS Y MERCADOTECNIA?
¿SE CONTRATA PERSONAL PROFESIONAL Y CON EXPERINCIA PARA LAS VENTAS Y LA DEMOSTRACIÓN DE LOS PRODUCTOS Y SERVICIOS?
¿SE CAPACITA AL PERSONAL DE VENTAS PARA MEJORAR SUS HABILIDADES Y ACTITUDES?
¿CUÁLES HAN SIDO LOS ÚLTIMOS CURSOS IMPARTIDOS AL PERSONAL DE VENTAS.
¿CÓMO HACEN LA SLECCIÓN E INDUCCIÓN AL PERSONAL DE VENTAS
¿SE LLEVA A CABO LA EVALUACIÓN AL DESEMPEÑO DE LOS VENDEDORES Y TIENEN INDICADORES Y METAS DE EFICIENCIA, EFICIENCIA Y MONTOS DE VENTAS, ETC.?
Jose Luis Pliego:</t>
        </r>
      </text>
    </comment>
    <comment ref="B19" authorId="0" shapeId="0" xr:uid="{00000000-0006-0000-0800-00000C000000}">
      <text>
        <r>
          <rPr>
            <b/>
            <sz val="14"/>
            <color indexed="81"/>
            <rFont val="Arial"/>
            <family val="2"/>
          </rPr>
          <t xml:space="preserve">¿SUS PRODUCTOS Y SERVICIOS REQUIEREN DE ASISTENCIA TÉCNICA PARA SU COMPRA Y/O USO? 
¿LOS VENDEDORES Y DEMOSTRADORAS ESTÁN CAPACITADOS EN LOS ASPECTOS TÉCNICOS DE LOS PRODUCTOS Y SERVICIOS, DE SUS BENEFICIOS Y FORTALEZAS?
¿LOS VENDEDORES Y DEMOSTRADORES ESTÁN HABILITADOS  PARA LA ASISTENCIA TÉCNICA A LOS CLIENTES?
¿SE LES HA OTORGADO CAPACITACIÓN A TODO EL PERSONAL CON RESPECTO A LOS PRODUCTOS Y SERVICIOS DE LA EMPRESA Y ESTÁN HABILITADOS PARA SU VENTA?
¿CAPACITAN A LOS CLIENTS PARA EL ADECUADO USO DE SUS PRODUCTOS O ENTREGAN ALGUNA INFORMACIÓN AL RESPECTO?
Jose Luis Pliego:
</t>
        </r>
        <r>
          <rPr>
            <sz val="12"/>
            <color indexed="81"/>
            <rFont val="Arial"/>
            <family val="2"/>
          </rPr>
          <t xml:space="preserve">
</t>
        </r>
      </text>
    </comment>
    <comment ref="B20" authorId="0" shapeId="0" xr:uid="{00000000-0006-0000-0800-00000D000000}">
      <text>
        <r>
          <rPr>
            <b/>
            <sz val="14"/>
            <color indexed="81"/>
            <rFont val="Arial"/>
            <family val="2"/>
          </rPr>
          <t>¿CÓMO LLEVA EL SEGUIMIENTO DE LOS CLIENTES REALES?
¿EXISTE ALGÚN PLAN ESTRATÉGICO PARA LOS CLIENTES DESPUÉS DE LA VENTA DEL PRODUCTO Y/O SERVICIO?
¿DE QUÉ FORMA GARANTIZA SUS PRODUCTOS Y SERVICIOS CUÁNDO ESTÁ EN MALAS CONDICIONES?
¿QUÉ HACEN CON LAS DEVOLUCIONES DE LOS CLIENTES?
¿CÓMO ATIENDEN LAS RECLAMACIONES DE SUS CLIENTES?
¿TIENEN REGISTRADOS A LOS CLIENTES Y CUENTAN CON ALGÚN SISTEMA PARA DARLES SEGUIMIENTO? 
Jose Luis Pliego:</t>
        </r>
        <r>
          <rPr>
            <sz val="12"/>
            <color indexed="81"/>
            <rFont val="Arial"/>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José Luis Pliego</author>
  </authors>
  <commentList>
    <comment ref="B8" authorId="0" shapeId="0" xr:uid="{00000000-0006-0000-0900-000001000000}">
      <text>
        <r>
          <rPr>
            <b/>
            <sz val="14"/>
            <color indexed="81"/>
            <rFont val="Arial"/>
            <family val="2"/>
          </rPr>
          <t>¿CONOCE LA CAPACIDAD DE OPERACIÓN, SERVICIO Y VENTA DE SU EMPRESA?
¿TIENEN UN PLAN Y UN PROGRAMA DE OPERACIÓN Y SERVICIO ANUAL, POR MES, SEMANA Y DÍA, ESTÁ POR ESCRITO Y TODOS LO CONOCEN DENTRO DE LA EMPRESA?
¿SE HAN ESTABLECIDO LAS POLÍTCAS DE OPERACIÓN Y SERVICIO, ESTÁN DIFUNDIDAS POR ESCRITO Y SE LES DA SEGUIMIENTO?
¿EL SISTEMA PARA LA VENTA Y EL SERVICIO ESTÁ COMPUTARIZADO?
¿CUENTA CON UN MRP O ERP, PARA EL INVENTARIO, COMPRAS, SEGUIMIENTO DE PIEZAS, SERVICIO, VENTAS Y CLIENTES?
¿ELABORAN ÓRDENES DE SERVICIO Y TIENEN ESTUDIADO BIEN EL PROCESO?
¿CUENTAN CON ESTADÍSTICAS DE VENTAS Y SERVICIO?
¿HAY PROGRAMA DE MANTENIMIENTO DE MAQUINARIA Y EQUIPO?
¿DE QUÉ TIPO ES EL MANTENIMIENTO: CORRECTIVO, PREVENTIVO Y/O PREDICTIVO?
¿CONOCEN EL PUNTO DE EQUILIBRIO DE LA EMPRESA EN SERVICIO Y VENTAS?
Jose Luis Pliego:</t>
        </r>
      </text>
    </comment>
    <comment ref="B9" authorId="0" shapeId="0" xr:uid="{00000000-0006-0000-0900-000002000000}">
      <text>
        <r>
          <rPr>
            <b/>
            <sz val="14"/>
            <color indexed="81"/>
            <rFont val="Arial"/>
            <family val="2"/>
          </rPr>
          <t>¿CÓMO MIDEN LA PRODUCTIVIDAD EN SU EMPRESA?
¿TIENEN MEDICIONES DE TIEMPOS Y MOVIMIENTOS POR CADA ESTACIÓN DE TRABAJO Y DE LOS PROCESOS DE SERVICIO POR CADA TIPO DE SERVICIO QUE OFRECEN?
¿EVALÚAN EL DESEMPEÑO DE LOS TRABAJADORES EN SU PUESTO DE TRABAJO? ¿CUÁL ES EL MÉTODO?
¿SE CONOCEN HERRAMIENTAS PARA LA OPTIMIZACIÓN DE SUS PROCESOS, ELIMINACIÓN DE DESPERDICIOS Y COSTOS OCULTOS?
¿EN QUÉ PORCENTAJE SE ENCUENTRA LA CAPACIDAD INSTALADA PARA LOS SERVICIOS ACTUAL, CONTRA EL 100%?
Jose Luis Pliego:</t>
        </r>
      </text>
    </comment>
    <comment ref="B10" authorId="0" shapeId="0" xr:uid="{00000000-0006-0000-0900-000003000000}">
      <text>
        <r>
          <rPr>
            <b/>
            <sz val="14"/>
            <color indexed="81"/>
            <rFont val="Arial"/>
            <family val="2"/>
          </rPr>
          <t>¿LOS TIPOS DE SERVICIOS Y OPERACIÓN DE SU EMPRESA NECESITAN DE NORMAS O ESTUDIOS ESPECIALES PARA EL CONTROL AMBIENTAL?
¿CUMPLE CON LAS NORMAS DE CONTROL AMBIENTAL PARA SU EMPRESA Y SUS PRODUCTOS?
¿TRABAJAN ALGUNA NORMA NACIONAL Y/O INTERNACIONAL PARA EL CUIDADO AMBIENTAL Y ESTÁN CERTIFICADOS? ¿DESDE CUANDO? 
Jose Luis Pliego:</t>
        </r>
      </text>
    </comment>
    <comment ref="B11" authorId="0" shapeId="0" xr:uid="{00000000-0006-0000-0900-000004000000}">
      <text>
        <r>
          <rPr>
            <b/>
            <sz val="14"/>
            <color indexed="81"/>
            <rFont val="Arial"/>
            <family val="2"/>
          </rPr>
          <t>¿CONOCE Y APLICA ALGÚN SISTEMA DE GESTIÓN DE LA CALIDAD PARA SUS PROCESOS DE OPERACIÓN Y SERVICIO?
¿CUÁLES SON LOS CERTIFICADOS DE CALIDAD O DISTINTIVOS EN SU EMPRESA?
¿CUÁLES SON LAS NORMAS NACIONALES E IINTERNACIONALES QUE HAN APLICADO EN SU EMPRESA? 
¿CON QUE CERTIFICACIONES CUENTAN? Y ¿DESDE CUANDO?
¿COMO TRABAJAN LA GARANTÍA DE PRODUCTOS Y SERVICIOS? ¿ESTÁ MAPEADO EL PROCESO Y POR ESCRITO? 
¿TIENEN INDICADORES Y ESTADÍSTICAS?
¿HAY DOCUMENTOS, REGISTROS Y CONTROLES?
Jose Luis Pliego:</t>
        </r>
      </text>
    </comment>
    <comment ref="B12" authorId="0" shapeId="0" xr:uid="{00000000-0006-0000-0900-000005000000}">
      <text>
        <r>
          <rPr>
            <b/>
            <sz val="14"/>
            <color indexed="81"/>
            <rFont val="Arial"/>
            <family val="2"/>
          </rPr>
          <t xml:space="preserve">¿UTILIZA CONTRATOS OFICIALES CON SUS PROVEEDORES?
¿HA ENTREGADO ESPECIFICACIONES POR ESCRITO A SUS PROVEEDORES CON RESPECTO A LAS CARACTERÍSTICAS ESPECÍFICAS QUE REQUIEREN LOS MATERIALES Y/O MATERIAS PRIMAS EN SU OPERACIÓN Y SUS SERVICIOS?
¿TIENE ALGÚN PROGRAMA PARA EL DESARROLLO DE SUS PROVEEDORES?
¿CONOCE LOS TIEMPOS DE ENTREGA Y LA CAPACIDAD DE PRODUCCIÓN DE SUS PROVEEDORES PRINCIPALES?
¿EXISTE EN EL PROGRAMA DE SERVICIOS Y OPERACIÓN EL CONOCIMIENTO DE EXISTENCIAS Y TIEMPOS DE ENTREGA DE RFAACCIONES Y MATERIALES POR PARTE DE LOS PROVEEDORES?
Jose Luis Pliego:
</t>
        </r>
      </text>
    </comment>
    <comment ref="B13" authorId="0" shapeId="0" xr:uid="{00000000-0006-0000-0900-000006000000}">
      <text>
        <r>
          <rPr>
            <b/>
            <sz val="14"/>
            <color indexed="81"/>
            <rFont val="Arial"/>
            <family val="2"/>
          </rPr>
          <t>¿TIENEN ESPECIFICACIONES TÉCNICAS DE SUS PRODUCTOS Y SERVICIOS POR ESCRITO?
¿HAN DIBUJADO SU LAY OUT Y OPTIMIZADO SU ESPACIO EN LA OPERACIÓN Y EL SERVICIO?
¿TIENEN DIAGRAMAS DE FLUJO DE LOS PROCESOS DE SERVICIO?
¿LLEVAN A CABO ALGUNA SUPERVISIÓN PARA EL CONTROL DE CALIDAD DE LOS PRODUCTOS Y LOS SERVICIOS?
¿CAPACITAN A SUS EMPLEADOS EN LA OPERACIÓN PARA EL MANEJO DE MÁQUINAS, HERRAMIENTAS Y PRODUCTOS?
¿LLEVAN CONTROL DE ACCIDENTES EN LA OPERACIÓN?
¿CÓMO ASEGURAN LA CALIDAD DE SUS PRODUCTOS Y SERVICIOS?
¿SE DETECTAN Y ANALIZAN A TIEMPO LOS CUELLOS DE BOTELLA Y RESTRICCIONES DEL PROCESO – BAJO QUE SISTEMA?
¿TIENEN INTEGRADO CÉLULAS DE TRABAJO EN LA OPERACIÓN Y EL SERVICIO?
Jose Luis Pliego:</t>
        </r>
      </text>
    </comment>
    <comment ref="B14" authorId="0" shapeId="0" xr:uid="{00000000-0006-0000-0900-000007000000}">
      <text>
        <r>
          <rPr>
            <b/>
            <sz val="14"/>
            <color indexed="81"/>
            <rFont val="Arial"/>
            <family val="2"/>
          </rPr>
          <t>¿TINE USTED LAS POLÍTICAS DE COMPRAS Y ALMACENES?
¿ESTÁN DEFINIDAS LAS POLÍTICA DE CALIDAD TOTAL CON SUS PROVEEDORES?
¿CÓMO CONTROLAN LAS ADQUISICIONES?
¿LLEVAN EXPEDIENTES POR PROVEEDOR?
¿TIENE CONTRATOS POR ESCRITO CON LOS PRROVEEDORES?
¿TIENEN MÁXIMOS Y MÍNIMOS DE PROVEEDORDE POR COMPRA DE PRODUCTO, SERVICIO Y REFACCIONES?
¿HAN ESTUDIADO Y REALIZADO VISITAS A LAS INSTALACIONES DE SUS PROVEEDORES?
¿SELECCIONAN A UNO DE TRES PROVEEDORES PARA SUS COMPRAS?
¿SUS ALMACENES TIENEN ORDEN Y LIMPIEZA?
¿CONOCEN EL ALMACENAMIENTO POR EL MÉTODO ABC?
¿TIENE ALGÚN MÉTODO DE CONTROL DE INVENTARIOS?
¿CUÁNTOS DÍAS DE INVENTARIOS TIENEN EN SUS ALMACENES?
¿LLEVAN CONTROL DE LOS ALMACENES DE MATERIALES, SERVICIO, PRODUCTOS TERMINADOS Y EN TRÁNSITO?
¿CADA CUÁNDO REALIZA UN CONTROL FÍSICO DE INVENTARIOS?
¿TINEN ESTUDIADOS Y CONTROLADOS LOS PROCESOS LOGÍSTICOS PARA LA ENTREGA DE PROVEEDORES Y DE USTEDES A SUS CLIENTES?
¿TIENE DEFINIDO, CONTROLADO Y LLEVAN SEGUIMIENTO DEL PRESUPUESTO DE COMRAS POR PROVEEDOR?
¿SE LES PAGA A LOS PROVEEDORES EN TIEMPO Y FORMA?
¿CONOCE LOS MONTOS DE LAS CUENTAS POR PAGAR POR CADA  PROVEEDOR?
¿CUALES SON SUS INDICADORES EN CUENTAS POR PAGAR Y POR COBRAR?
Jose Luis Pliego:</t>
        </r>
      </text>
    </comment>
    <comment ref="B15" authorId="0" shapeId="0" xr:uid="{00000000-0006-0000-0900-000008000000}">
      <text>
        <r>
          <rPr>
            <b/>
            <sz val="14"/>
            <color indexed="81"/>
            <rFont val="Arial"/>
            <family val="2"/>
          </rPr>
          <t>¿CUENTAN CON LA COMISIÓN DE HIGIENE Y SEGURIDAD EN LA EMPRESA?
¿CÓMO ASEGURAN LA SEGURIDAD DEL PERSONAL Y LAS INSTALACIONES EN LA EMPRESA?
¿CUÁLES SON LAS MEDIDAS DE HIGIENE EN SU EMPRESA?
¿LAS INSTALACIONES Y LOS PRODUCTOS ESTÁN ASEGURADOS?
 ¿HAN TENIDO PLÁTICAS Y/O CAPACITACIÓN DE SEGURIDAD E HIGIENE POR PARTE DE PROTECCIÓN CIVIL?
¿TIENEN TODO LO QUE OBLIGA LA NORMA NOM 035 DE LA STPS PARA IDENTIFICAR, ANALIZAR Y PREVENIR LOS FACTORES DE RIESGO PSICOSOCIAL, LA VIOLENCIA LABORAL, ASÍ COMO PARA PROMOVER UN ENTORNO ORGANIZACIONAL FAVORABLE?
¿HAN REALIZADO SIMULACROS CONTRA INCENDIO Y TEMBLOR EN SU EMPRESA?
¿CUÁL ES EL PUNTO DE REUNIÓN EN CASO DE INCENDIO O TEMBLOR?
Jose Luis Pliego:</t>
        </r>
      </text>
    </comment>
    <comment ref="B16" authorId="0" shapeId="0" xr:uid="{00000000-0006-0000-0900-000009000000}">
      <text>
        <r>
          <rPr>
            <b/>
            <sz val="14"/>
            <color indexed="81"/>
            <rFont val="Arial"/>
            <family val="2"/>
          </rPr>
          <t>¿TIENEN REGLAMENTO INTERIOR DE TRABAJO?
¿EN EL REGLAMENTO SE CONTEMPLAN LOS DERECHOS, OBLIGACIONES Y PRINCIPIOS DE ORDEN EN LA EMPRESA?
¿CÓMO LLEVA A CABO LA LIMPIEZA DE LA EMPRESA?
¿CONOCEN LAS HERRAMIENTAS PARA LA SEGURIDAD, ORDEN Y LIMPIEZA (5 S´S)? 
¿TIENE BIEN ORDENADOS Y LIMPIOS LOS ALMACENES, EL LUGAR DE TRABAJO, LA MAQUINARIA Y HERRAMIENTAS? 
¿EXISTE CONTROL Y RESGUARDO DE MATERIALES, HERRAMIENTAS Y EQUIPO?
Jose Luis Pliego:</t>
        </r>
      </text>
    </comment>
    <comment ref="B17" authorId="0" shapeId="0" xr:uid="{00000000-0006-0000-0900-00000A000000}">
      <text>
        <r>
          <rPr>
            <b/>
            <sz val="14"/>
            <color indexed="81"/>
            <rFont val="Arial"/>
            <family val="2"/>
          </rPr>
          <t>¿CON QUÉ DISPOSITIVOS CUENTAN PARA HACER EL SEGUIMIENTO Y MEDICIÓN DE LOS PROCESOS DE OPERACIÓN Y SERVICIO EN SU EMPRESA?
¿CÓMO ASEGURA LA CALIDAD DE SUS PRODUCTOS Y SERVICIOS?
¿EXISTEN ESTADÍSTICAS DE CALIDAD DE PRODUCTOS Y SERVICIOS, ASÍ COMO CUESTIONARRIOS DE SATISFACCIÓN DE LOS CLIENTES?
¿TIENEN INSTALADO ALGÚN ERP, MRP O CRM?
Jose Luis Pliego:</t>
        </r>
      </text>
    </comment>
    <comment ref="B18" authorId="0" shapeId="0" xr:uid="{00000000-0006-0000-0900-00000B000000}">
      <text>
        <r>
          <rPr>
            <b/>
            <sz val="14"/>
            <color indexed="81"/>
            <rFont val="Arial"/>
            <family val="2"/>
          </rPr>
          <t>¿CUÁL ES EL TIPO DE MAQUINARIA Y EQUIPO QUE TIENE PARA OPERAR Y PRESTAR LOS SERVICIOS?
¿HACE CUÁNTO TIEMPO LA COMPRARON Y PUSIERON EN USO?
¿TIENEN MANUALES E INSTRUCTIVOS DE OPERACIÓN Y LOS ESTUDIAN Y APLICAN PARA EL MANEJO DE SU MAQUINARIA, HERRAMEINTA Y EQUIPO?
¿EXISTEN MEDIDAS DE SEGURIDAD PARA EL USO DE SU MAQUINARIA Y EQUIPO?
¿EXISTE UN PROGRAMA DE MANTENIMIENTO PARA LA MAQUINARIA Y EL EQUIPO?
¿TIENEN ESTADÍSTICAS DE LOS PAROS Y MANTENIMIENTO DE LA MAQUINARIA Y EL EQUIPO?
¿CONOCE COMO AGREGAR VALOR A LA PRODUCCIÓN, EL JIT, KANBAN, ETC.?
Jose Luis Pliego:</t>
        </r>
        <r>
          <rPr>
            <sz val="12"/>
            <color indexed="81"/>
            <rFont val="Arial"/>
            <family val="2"/>
          </rPr>
          <t xml:space="preserve">
</t>
        </r>
      </text>
    </comment>
    <comment ref="B19" authorId="0" shapeId="0" xr:uid="{00000000-0006-0000-0900-00000C000000}">
      <text>
        <r>
          <rPr>
            <b/>
            <sz val="14"/>
            <color indexed="81"/>
            <rFont val="Arial"/>
            <family val="2"/>
          </rPr>
          <t>¿QUÉ HACEN CON LOS PRODUCTOS Y/O SERVICIOS RECHAZADOS?
¿TIENEN ESTADÍSTICAS DE LOS PRODUCTOS Y SERVICIOS RECHAZADOS?
¿TIENE ALGÚN PROGRAMA PARA LA MEJORA CONTINUA?
¿QUÉ HACEN SI UN PRODUCTO DEFECTUOSO ES ENTREGADO AL CLIENTE?
¿HAN REALIZADO UN PLAN DE RIESGOS Y LOS TIENEN DETECTADOS? 
¿SE HAN REALIZADO ESTUDIO DE PROCESOS PARA ATACAR LOS RIESGOS Y RESOLVERLOS? 
¿ESTÁN POR ESCRITO Y SE TIENE DOCUMENTOS, REGISTROS Y CONTROLES? 
Jose Luis Pliego:</t>
        </r>
      </text>
    </comment>
    <comment ref="B20" authorId="0" shapeId="0" xr:uid="{00000000-0006-0000-0900-00000D000000}">
      <text>
        <r>
          <rPr>
            <b/>
            <sz val="14"/>
            <color indexed="81"/>
            <rFont val="Arial"/>
            <family val="2"/>
          </rPr>
          <t>¿ESTÁN DEFINIDOS Y MAPEADOS LOS PROCESOS, SUS INTERRELACIONES Y LOS  INDICADORES EN EL SERVICIO Y LAS REPARACIONES MAYORES.
¿ESTÁ DEFINIDA, COSTEADA Y ESTADÍSTICAMENTE ESTUDIADA CON INDICADORES LAS GARANTÍAS POR EL MÁL SERVICIO Y LAS REPARACIONES MAYORES?
¿SE TIENEN LOS INDICADORES DEL SERVICIO Y LAS REPARACIONES MAYORES? ¿CUÁLES SON Y CUÁLES SON SUS RESULTADOS?
¿SE TIENE UN PROGRAMA DE MEJORA CONTINUA PARA LOS SERVICIOS QUE SE OFRECEN EN LA EMPRESA? 
Jose Luis Pliego:</t>
        </r>
        <r>
          <rPr>
            <sz val="12"/>
            <color indexed="81"/>
            <rFont val="Arial"/>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José Luis Pliego</author>
  </authors>
  <commentList>
    <comment ref="B8" authorId="0" shapeId="0" xr:uid="{00000000-0006-0000-0A00-000001000000}">
      <text>
        <r>
          <rPr>
            <b/>
            <sz val="14"/>
            <color indexed="81"/>
            <rFont val="Arial"/>
            <family val="2"/>
          </rPr>
          <t>¿HA REALIZADO INVESTIGACIÓN CIENTÍFICA O TECNOLÓGICA PARA SU EMPRESA EN CUANTO A MAQUINARIA, HERRAMIENTAS, PROCESOS, SERVICOS Y/O PRODUCTOS?
¿HA HECHO ALGUNA MODIFICACIÓN EN SU MAQUINARIA Y/O EQUIPO ÚLTIMAMEENTE?
¿HA PRESENTADO ALGÚN PROYECTO TECNOLÓGICO A ALGÚN FONDO DE APOYO?
¿ESTÁN FAMILIARIZADOS Y HAN ACTUALIZADO ALGÚN SIISTEMA DEBIDO A LOS CAMBIOS EN LA REVOLUCIÓN INDUSTRIAL 4.0?
¿TIENEN PROYECTADO ALGÚN PROYECTO DE INVERSIÓN EN EL CORTO  MEDIAANO PLAZO?
Jose Luis Pliego:</t>
        </r>
      </text>
    </comment>
    <comment ref="B9" authorId="0" shapeId="0" xr:uid="{00000000-0006-0000-0A00-000002000000}">
      <text>
        <r>
          <rPr>
            <b/>
            <sz val="14"/>
            <color indexed="81"/>
            <rFont val="Arial"/>
            <family val="2"/>
          </rPr>
          <t>¿HAN REALIZADO ALGUNA INNOVACIÓN EN PROCESOS, PRODUCTOS Y/O SERVICIOS?
¿CUÁL ES LA DIFERENCIA ENTRE SUS PRODUCTOS Y LOS DE LA COMPETENCIA EN CUANTO A INNOVACIÓN?
¿REALIZA BENCHMARKING CON LA COMPETENCIA PARA CONOCER LAS MEJORES PRÁCTICAS Y LAS FORMAS DE INNOVACIÓN DE PRODUCTOS Y SERVICIOS?
¿CUENTA CON PERSONAL QUE REALICE INVESTIGACIONES DE NUEVOS PRODUCTOS, SERVICIOS, MAQUINARIAA, EQUIPO Y HERRAMEINTAS?
¿CONOCE LOS APOYOS DE GOBIERNO QUE HAY PARA LAS EMPRESAS EN CUANTO A INNOVACIÓN?
Jose Luis Pliego:</t>
        </r>
        <r>
          <rPr>
            <sz val="12"/>
            <color indexed="81"/>
            <rFont val="Arial"/>
            <family val="2"/>
          </rPr>
          <t xml:space="preserve">
</t>
        </r>
      </text>
    </comment>
    <comment ref="B10" authorId="0" shapeId="0" xr:uid="{00000000-0006-0000-0A00-000003000000}">
      <text>
        <r>
          <rPr>
            <b/>
            <sz val="14"/>
            <color indexed="81"/>
            <rFont val="Arial"/>
            <family val="2"/>
          </rPr>
          <t>¿HA REALIZADO INVESTIGACIÓN DE SU COMPETENCIA Y DE OTROS PARA CONOCER CUÁLES SON SUS MEJORES PRÁCTICAS?
¿TIENE MEDICIONES PARA LA MEJORA, COMPARÁNDOSE CON LO MEJOR DE SU COMPETENCIA?
¿CUÁL ES SU METODOLOGÍA PARA CONOCER LAS MEJORES PRÁCTICAS EN PRODUCTOS, SERVICIOS Y PROCESOS A NIVEL NACIONAL E INTERNACIONAL?
Jose Luis Pliego:</t>
        </r>
        <r>
          <rPr>
            <sz val="12"/>
            <color indexed="81"/>
            <rFont val="Arial"/>
            <family val="2"/>
          </rPr>
          <t xml:space="preserve">
</t>
        </r>
      </text>
    </comment>
    <comment ref="B11" authorId="0" shapeId="0" xr:uid="{00000000-0006-0000-0A00-000004000000}">
      <text>
        <r>
          <rPr>
            <b/>
            <sz val="14"/>
            <color indexed="81"/>
            <rFont val="Arial"/>
            <family val="2"/>
          </rPr>
          <t>¿HA INSTALADO EN SU EMPRESA ALGÚN SISTEMA DE GESTIÓN DE LA CALIDAD COMO EL ISO O EL QS, ENTRE OTROS?
¿YA TIENE IMLEMENTADO TODO LO QUE EXIGE LA NOM 035 DE LA STPS?
¿CÓMO CONTROLA Y ASEGURA LA CALIDAD DE SUS PROCESOS Y PRODUCTOS?
Jose Luis Pliego:</t>
        </r>
      </text>
    </comment>
    <comment ref="B12" authorId="0" shapeId="0" xr:uid="{00000000-0006-0000-0A00-000005000000}">
      <text>
        <r>
          <rPr>
            <b/>
            <sz val="14"/>
            <color indexed="81"/>
            <rFont val="Arial"/>
            <family val="2"/>
          </rPr>
          <t>¿CON QUÉ DISPOSITIVOS CUENTAN PARA HACER EL SEGUIMIENTO Y MEDICIÓN DE LOS PROCESOS Y PRODUCTOS EN SU EMPRESA?
¿CÓMO ASEGURA LA CALIDAD DE SUS PRODUCTOS?
¿EXISTEN ESTADÍSTICAS DE CALIDAD EN SU EMPRESA?
¿TIENEN DOCUMENTOS, REGISTROS Y CONTROLES EN TODO LO QUE HACEN?
Jose Luis Pliego:</t>
        </r>
      </text>
    </comment>
    <comment ref="B13" authorId="0" shapeId="0" xr:uid="{00000000-0006-0000-0A00-000006000000}">
      <text>
        <r>
          <rPr>
            <b/>
            <sz val="14"/>
            <color indexed="81"/>
            <rFont val="Arial"/>
            <family val="2"/>
          </rPr>
          <t>¿CONOCE LO QUE ES LA RESPONSABILIDAD SOCIAL EMPRESARIAL Y SU NORMALIZACIÓN?
¿EMPRENDE ALGUNAS ACCIONES CON RESPECTO A LA RSE (VALORES, ASPECTOS LABORALES, DERECHOS HUMANOS, IMPACTO A LA SOCIEDAD, PARTES INTERESADAS, MEDIOAMBIENTE, MEDIDAS ANTICORRUPCIÓN Y RENTABILIDAD)?
JOSÉ LUIS PLIEGO:</t>
        </r>
      </text>
    </comment>
    <comment ref="B14" authorId="0" shapeId="0" xr:uid="{00000000-0006-0000-0A00-000007000000}">
      <text>
        <r>
          <rPr>
            <b/>
            <sz val="14"/>
            <color indexed="81"/>
            <rFont val="Arial"/>
            <family val="2"/>
          </rPr>
          <t>¿CONOCE DE LOS APOYOS QUE EXISTEN PARA LAS PYMES DE DIFERENTES FONDOS GUBERNAMENTALES (FEDERAL, ESTATAL Y MUNICIPAL) PARA MEJORAR SU EMPRESA?
¿CONOCE LOS APOYOS QUE BRINDA EL CONACYT  PARA EL DESARROLLO DE CIENCIA, TECNOLOGÍA E INNOVACIÓN?
¿HA TRABAJADO ALGÚN  PROYECTO APOYADO POR CONACYT O EL GOBIERNO?</t>
        </r>
        <r>
          <rPr>
            <sz val="12"/>
            <color indexed="81"/>
            <rFont val="Arial"/>
            <family val="2"/>
          </rPr>
          <t xml:space="preserve">
JOSÉ LUIS PLIEGO:</t>
        </r>
      </text>
    </comment>
    <comment ref="B15" authorId="0" shapeId="0" xr:uid="{00000000-0006-0000-0A00-000008000000}">
      <text>
        <r>
          <rPr>
            <b/>
            <sz val="14"/>
            <color indexed="81"/>
            <rFont val="Arial"/>
            <family val="2"/>
          </rPr>
          <t>¿CONOCE DE LOS APOYOS QUE EXISTEN PARA LAS EMPRESAS DE DIFERENTES FONDOS GUBERNAMENTALES (FEDERAL, ESTATAL Y MUNICIPAL) PARA MEJORAR SU EMPRESA?
¿CONOCE LOS APOYOS QUE BRINDA EL CONACYT  PARA EL DESARROLLO DE CIENCIA, TECNOLOGÍA E INNOVACIÓN?
¿HA TRABAJADO ALGÚN  PROYECTO APOYADO POR CONACYT O EL GOBIERNO?
¿CONOCE Y HA VISITADO ALGUN CENTRO DE INVESTIGACIÓN, UNIVERSIDAD O DESPACHO DE CONSULTORES SPCIALIZADOS, YA SEA DEL CONACY O PRIVADO PARA MEJORAR SUS PROCESOS Y SERVICIOS?
Jose Luis Pliego:</t>
        </r>
      </text>
    </comment>
    <comment ref="B16" authorId="0" shapeId="0" xr:uid="{00000000-0006-0000-0A00-000009000000}">
      <text>
        <r>
          <rPr>
            <b/>
            <sz val="14"/>
            <color indexed="81"/>
            <rFont val="Arial"/>
            <family val="2"/>
          </rPr>
          <t>¿CUENTAN CON DISEÑOS ESPECIALES PARA LOGOTIPO, FOLLETOS, IMAGEN Y PRESENTACIÓN  DE SUS PRODUCTOS Y/O SERVICIOS?
¿HAN CONTRATADO AGENCIA O PROFESIONAL PARA EL DISEÑO DE ELLOS?
José Luis Pliego</t>
        </r>
      </text>
    </comment>
  </commentList>
</comments>
</file>

<file path=xl/sharedStrings.xml><?xml version="1.0" encoding="utf-8"?>
<sst xmlns="http://schemas.openxmlformats.org/spreadsheetml/2006/main" count="1061" uniqueCount="460">
  <si>
    <t>ÁREAS, SUB-ÁREAS</t>
  </si>
  <si>
    <t>Evaluación de Consultor</t>
  </si>
  <si>
    <t>Sub área</t>
  </si>
  <si>
    <t>Área</t>
  </si>
  <si>
    <t>I. LIDERAZGO</t>
  </si>
  <si>
    <t>1    Estrategia</t>
  </si>
  <si>
    <t>2    Comunicación</t>
  </si>
  <si>
    <t>3    Conocimiento</t>
  </si>
  <si>
    <t>4    Aprendizaje e influencia</t>
  </si>
  <si>
    <t>5    Relaciones Personales.</t>
  </si>
  <si>
    <t>6    Delegación</t>
  </si>
  <si>
    <t>7    Política de Calidad</t>
  </si>
  <si>
    <t>8    Planeación y Programación</t>
  </si>
  <si>
    <t>9    Revisión por parte de la Dirección</t>
  </si>
  <si>
    <t>10   Responsabilidad Social</t>
  </si>
  <si>
    <t>II. ADMINISTRACIÓN</t>
  </si>
  <si>
    <t>1   Planeación Estratégica y Táctica</t>
  </si>
  <si>
    <t>2    Claridad de Objetivos</t>
  </si>
  <si>
    <t>3    Planes y Programas</t>
  </si>
  <si>
    <t>4    Precios y Costos</t>
  </si>
  <si>
    <t>5    Métodos y Procedimientos</t>
  </si>
  <si>
    <t>6    Contratos</t>
  </si>
  <si>
    <t>7    Claridad de Funciones</t>
  </si>
  <si>
    <t>8    Resultados</t>
  </si>
  <si>
    <t>9    Infraestructura de Cómputo (H y S)</t>
  </si>
  <si>
    <t>1   Planeación Financiera</t>
  </si>
  <si>
    <t>2    Pronósticos y Presupuestos</t>
  </si>
  <si>
    <t>3    Interpretación de Resultados</t>
  </si>
  <si>
    <t>4    Costos</t>
  </si>
  <si>
    <t>5    Flujo de Efectivo</t>
  </si>
  <si>
    <t>6    Rentabilidad</t>
  </si>
  <si>
    <t>7    Fuentes de Financiamiento</t>
  </si>
  <si>
    <t>8    Razones Financieras</t>
  </si>
  <si>
    <t xml:space="preserve">III. FINANZAS. </t>
  </si>
  <si>
    <t>1   Perfil y Descripción de Puestos</t>
  </si>
  <si>
    <t>2    Organización</t>
  </si>
  <si>
    <t>3    Selección, Capacitación y Adiestramiento</t>
  </si>
  <si>
    <t>4    Reglamento Interior</t>
  </si>
  <si>
    <t>5    Clima Laboral</t>
  </si>
  <si>
    <t>6    Evaluación del Desempeño</t>
  </si>
  <si>
    <t>7    Información</t>
  </si>
  <si>
    <t xml:space="preserve">V. MERCADOTECNIA. </t>
  </si>
  <si>
    <t>1    Planeación Comercial</t>
  </si>
  <si>
    <t>2    Pronóstico, Plan, Programa y Presupuesto de Ventas</t>
  </si>
  <si>
    <t>3    Políticas y Procedimientos</t>
  </si>
  <si>
    <t>4    Administración de la Venta</t>
  </si>
  <si>
    <t>5    Competencia</t>
  </si>
  <si>
    <t>6    Clientes</t>
  </si>
  <si>
    <t>7    Formalización del Negocio</t>
  </si>
  <si>
    <t>8    Satisfacción del Cliente</t>
  </si>
  <si>
    <t>9    Canales de Distribución</t>
  </si>
  <si>
    <t>10   Publicidad y Promoción</t>
  </si>
  <si>
    <t>11   Habilidades del Personal</t>
  </si>
  <si>
    <t>12   Asistencioa Técnica</t>
  </si>
  <si>
    <t>13   Post Venta</t>
  </si>
  <si>
    <t>EMPRESARIO:</t>
  </si>
  <si>
    <t>N·</t>
  </si>
  <si>
    <t>CONCEPTO</t>
  </si>
  <si>
    <t>PONDERACIÓN</t>
  </si>
  <si>
    <t>INCIPIENTE.</t>
  </si>
  <si>
    <t>La actividad no se realiza. Si es realizada es sobre la experiencia personal del operario. No hay documentación. No hay medición ni control. No hay capacitación. No hay planeación.</t>
  </si>
  <si>
    <t>No hay evidencia de un enfoque sistémico</t>
  </si>
  <si>
    <t>No se tienen objetivos reales, mediciones y resultados</t>
  </si>
  <si>
    <t>Pobres resultados o resultados no posibles</t>
  </si>
  <si>
    <t>No se ha iniciado</t>
  </si>
  <si>
    <t>No se ha realizado mucho</t>
  </si>
  <si>
    <t>Buenas ideas pero no se ha tenido avance mas allá de la intención</t>
  </si>
  <si>
    <t>La práctica no se encuentra o no está.</t>
  </si>
  <si>
    <t>BÁSICA.</t>
  </si>
  <si>
    <t>La actividad se realiza con métodos y procedimientos rudimentarios. Existe documentación, pero no es sistemática ni articulada. Se realizan mediciones y hay un control en las partes críticas del proceso. Se realiza capacitación (sobre la marcha). No hay planes ni programas articulados a mediano y largo plazo.</t>
  </si>
  <si>
    <t>Es evidente la necesidad de implementarla práctica, pero no se puede ver en algunas áreas</t>
  </si>
  <si>
    <t>Proceso reactivo, principalmente para corregir problemas</t>
  </si>
  <si>
    <t>Poca evidencia de acciones correctivas previstas con anterioridad</t>
  </si>
  <si>
    <t>Mínima información y entendimiento de las mejoras requeridas</t>
  </si>
  <si>
    <t>Pocos objetivos y escasos resultados buenos</t>
  </si>
  <si>
    <t>INTERMEDIA.</t>
  </si>
  <si>
    <t>Evidencia de un enfoque a procesos</t>
  </si>
  <si>
    <t>Mayor acción Proactiva que reactiva</t>
  </si>
  <si>
    <t>Estableciendo causas fundamentales con alguna buenas acciones correctivas y mejoras sistémicas</t>
  </si>
  <si>
    <t>Disponibilidad de alguna información estadística</t>
  </si>
  <si>
    <t>Resultados y tendencias de mejora de algunas de las practicas</t>
  </si>
  <si>
    <t>Evidencia de que se ha considerado con éxito moderado en las revisiones y rutinas, con algunas mejoras claras</t>
  </si>
  <si>
    <t>Mejoras detectadas y que no han sido atendidas en toda sus extensión</t>
  </si>
  <si>
    <t>SUFICIENTE.</t>
  </si>
  <si>
    <t>La realización de las actividades es totalmente sistemática. Los métodos y procedimientos son revisados, actualizados y mejorados periódicamente. La documentación se aplica y se revisa con participación de los involucrados. La medición y el control se realizan en todos los puntos y parámetros requeridos, hay análisis, seguimiento y comparaciones. Se tienen planes y programas de capacitación formales.  Los planes y programas de trabajo se cumplen.</t>
  </si>
  <si>
    <t>Las mejoras han sido sostenidas por un lapso de un año al menos</t>
  </si>
  <si>
    <t>Evidencia de enfoques a procesos interrelacionados</t>
  </si>
  <si>
    <t>Proceso de mejora continua que esta implementada en la organización y con los proveedores clave al menos</t>
  </si>
  <si>
    <t>Regularmente buenos resultados y tendencias de mejora sustentadas</t>
  </si>
  <si>
    <t>Evidencia clara de acciones preventivas antes de riesgos</t>
  </si>
  <si>
    <t>Revisiones rutinarias y regulares con evidencia de mejora</t>
  </si>
  <si>
    <t>Pocos elementos que no han sido atendidos en toda su extensión  y en áreas no prioritarias</t>
  </si>
  <si>
    <t>AVANZADA.</t>
  </si>
  <si>
    <t>La actividad de la empresa se orienta al mercado y se escucha la voz del cliente. Se tiene toda la documentación tecnológica. La medición y el control se realizan con sistemas bien definidos, hay rastreabilidad metrológica. La planeación y programación de actividades se realizan en forma sistemática.</t>
  </si>
  <si>
    <t>Conocimiento de ser lo mejor de su clase</t>
  </si>
  <si>
    <t xml:space="preserve">Adecuadas referencias en el mercado nacional </t>
  </si>
  <si>
    <t xml:space="preserve">Proceso fundamentado, fuertemente integrado </t>
  </si>
  <si>
    <t>Mejora continua, desde la demanda y toda la cadena de suministros</t>
  </si>
  <si>
    <t>Mejoras en su clase, demostradas por los resultados obtenidos</t>
  </si>
  <si>
    <t>Negocio sustentable</t>
  </si>
  <si>
    <t>Todas las partes interesadas están satisfechas</t>
  </si>
  <si>
    <t>Organización exitosa con agilidad para innovación</t>
  </si>
  <si>
    <t>Todos los enfoques relevantes son atendidos y exitosos en todas las áreas, en todos los aspectos</t>
  </si>
  <si>
    <t>La organización es un modelo a seguir</t>
  </si>
  <si>
    <t>Es difícil encontrar un  área de mejora significativa en algún enfoque o resultado en cierto momento</t>
  </si>
  <si>
    <t xml:space="preserve">MATRÍZ DE PONDERACIONES </t>
  </si>
  <si>
    <t>Fecha de termino:</t>
  </si>
  <si>
    <t>Nombre:</t>
  </si>
  <si>
    <t>Domicilio:</t>
  </si>
  <si>
    <t>ENTREVISTADO</t>
  </si>
  <si>
    <t>Nombre de la persona encargada de la coordinación con la empresa:</t>
  </si>
  <si>
    <t>Productos principales:</t>
  </si>
  <si>
    <t>Ventas anuales (3 años):</t>
  </si>
  <si>
    <t>Número de turnos de trabajo</t>
  </si>
  <si>
    <t>Horarios</t>
  </si>
  <si>
    <t>Micro, pequeña, mediana o grande.</t>
  </si>
  <si>
    <t>Industrial, comercial, servicios.</t>
  </si>
  <si>
    <t>Resumen del consultor de la empresa visitada:</t>
  </si>
  <si>
    <t>Nombre y firma del empresario</t>
  </si>
  <si>
    <t>Consultor Responsable</t>
  </si>
  <si>
    <t>REGISTRO DE LA EMPRESA</t>
  </si>
  <si>
    <t>Tiendas en las que están sus productos colocados.</t>
  </si>
  <si>
    <t>Operativos:</t>
  </si>
  <si>
    <t>Administrativos:</t>
  </si>
  <si>
    <t xml:space="preserve">Total de trabajadores: </t>
  </si>
  <si>
    <t>2    Productividad</t>
  </si>
  <si>
    <t>3    Control Ambiental</t>
  </si>
  <si>
    <t>4    Normas y Especificaciones</t>
  </si>
  <si>
    <t>5    Proveedores</t>
  </si>
  <si>
    <t>6    Calidad en la Ejecución</t>
  </si>
  <si>
    <t>8    Seguridad e Higiene</t>
  </si>
  <si>
    <t>9    Orden y Limpieza</t>
  </si>
  <si>
    <t>10   Dispositivos de Seguimiento y Medición</t>
  </si>
  <si>
    <t>11   Equipamiento y Tecnología</t>
  </si>
  <si>
    <t xml:space="preserve">VI. PRODUCCIÓN. </t>
  </si>
  <si>
    <t>2    Innovación.</t>
  </si>
  <si>
    <t>3    Benchmarking</t>
  </si>
  <si>
    <t>4    Normas ISO, QS, H, M, etc.</t>
  </si>
  <si>
    <t>5    Seguimiento y Medición</t>
  </si>
  <si>
    <t>6    Responsabilidad Social</t>
  </si>
  <si>
    <t>7    Apoyos en Ciencia y Tecnología</t>
  </si>
  <si>
    <t>8    Centros de Investigación y Universidades</t>
  </si>
  <si>
    <t>LIDERAZGO</t>
  </si>
  <si>
    <t>ADMINISTRACIÓN</t>
  </si>
  <si>
    <t>FINANZAS</t>
  </si>
  <si>
    <t>CAPITAL HUMANO</t>
  </si>
  <si>
    <t>MERCADOTECNIA</t>
  </si>
  <si>
    <t>PRODUCCIÓN</t>
  </si>
  <si>
    <t>INVESTIGACIÓN Y DESARROLLO</t>
  </si>
  <si>
    <t>GRÁFICA</t>
  </si>
  <si>
    <t>GRÁFICA INTEGRAL RADIAL</t>
  </si>
  <si>
    <t xml:space="preserve">VII. INVESTIGACIÓN Y DESARROLLO. </t>
  </si>
  <si>
    <t>9    Diseño</t>
  </si>
  <si>
    <t>1    Investigación.</t>
  </si>
  <si>
    <t>IV. CAPITAL HUMANO.</t>
  </si>
  <si>
    <t>Confiable</t>
  </si>
  <si>
    <t>LATÓN</t>
  </si>
  <si>
    <t>BRONCE</t>
  </si>
  <si>
    <t>PLATA</t>
  </si>
  <si>
    <t>COBRE</t>
  </si>
  <si>
    <t>ORO</t>
  </si>
  <si>
    <t>PORCENTAJE</t>
  </si>
  <si>
    <t>C</t>
  </si>
  <si>
    <t>COMPROMISO DE ALTA DIRECCIÓN</t>
  </si>
  <si>
    <t>SALUD, SEGURIDAD Y BIENESTAR DEL TRABAJADOR</t>
  </si>
  <si>
    <t>PLANEACIÓN Y PROGRAMACIÓN DE PEDIDOS</t>
  </si>
  <si>
    <t>CALIDAD DE PRODUCTO</t>
  </si>
  <si>
    <t>SISTEMA DE CALIDAD</t>
  </si>
  <si>
    <t>VOLÚMEN DE PRODUCCIÓN</t>
  </si>
  <si>
    <t>RENTABILIDAD</t>
  </si>
  <si>
    <t>COSTOS Y PRECIOS</t>
  </si>
  <si>
    <t>LOGÍSTICA DE ENTREGA</t>
  </si>
  <si>
    <t>PROVEEDORES</t>
  </si>
  <si>
    <t>RESPONSABILIDAD SOCIAL</t>
  </si>
  <si>
    <t>PRODUCTOS INOCUOS Y SALUDABLES</t>
  </si>
  <si>
    <t>ADQUISICIONES Y ALMACENES</t>
  </si>
  <si>
    <t>INNOVACIÓN TECNOLÓGICA Y MEJORA DE PRODUCTOS</t>
  </si>
  <si>
    <t>DISEÑO, PROMOCIÓN Y PUBLICIDAD</t>
  </si>
  <si>
    <t>N°</t>
  </si>
  <si>
    <t>I.1    Estrategia</t>
  </si>
  <si>
    <t>I.2    Comunicación</t>
  </si>
  <si>
    <t>I.3    Conocimiento</t>
  </si>
  <si>
    <t>I.4    Aprendizaje e influencia</t>
  </si>
  <si>
    <t>I.5    Relaciones Personales.</t>
  </si>
  <si>
    <t>I.6    Delegación</t>
  </si>
  <si>
    <t>I.7    Política de Calidad</t>
  </si>
  <si>
    <t>I.8    Planeación y Programación</t>
  </si>
  <si>
    <t>I.9    Revisión por parte de la Dirección</t>
  </si>
  <si>
    <t>I.10   Responsabilidad Social</t>
  </si>
  <si>
    <t>II.1   Planeación Estratégica y Táctica</t>
  </si>
  <si>
    <t>II.2    Claridad de Objetivos</t>
  </si>
  <si>
    <t>II.3    Planes y Programas</t>
  </si>
  <si>
    <t>II.4    Precios y Costos</t>
  </si>
  <si>
    <t>II.5    Métodos y Procedimientos</t>
  </si>
  <si>
    <t>II.6    Contratos</t>
  </si>
  <si>
    <t>II.7    Claridad de Funciones</t>
  </si>
  <si>
    <t>II.8    Resultados</t>
  </si>
  <si>
    <t>II.9    Infraestructura de Cómputo (H y S)</t>
  </si>
  <si>
    <t>III.1   Planeación Financiera</t>
  </si>
  <si>
    <t>III.2    Pronósticos y Presupuestos</t>
  </si>
  <si>
    <t>III.3    Interpretación de Resultados</t>
  </si>
  <si>
    <t>III.4    Costos</t>
  </si>
  <si>
    <t>III.5    Flujo de Efectivo</t>
  </si>
  <si>
    <t>III.6    Rentabilidad</t>
  </si>
  <si>
    <t>III.7    Fuentes de Financiamiento</t>
  </si>
  <si>
    <t>III.8    Razones Financieras</t>
  </si>
  <si>
    <t>IV.1   Perfil y Descripción de Puestos</t>
  </si>
  <si>
    <t>IV.2    Organización</t>
  </si>
  <si>
    <t>IV.3    Selección, Capacitación y Adiestramiento</t>
  </si>
  <si>
    <t>IV.4    Reglamento Interior</t>
  </si>
  <si>
    <t>IV.5    Clima Laboral</t>
  </si>
  <si>
    <t>IV.6    Evaluación del Desempeño</t>
  </si>
  <si>
    <t>IV.7    Información</t>
  </si>
  <si>
    <t>V.1    Planeación Comercial</t>
  </si>
  <si>
    <t>V.2    Pronóstico, Plan, Programa y Presupuesto de Ventas</t>
  </si>
  <si>
    <t>V.3    Políticas y Procedimientos</t>
  </si>
  <si>
    <t>V.4    Administración de la Venta</t>
  </si>
  <si>
    <t>V.5    Competencia</t>
  </si>
  <si>
    <t>V.6    Clientes</t>
  </si>
  <si>
    <t>V.7    Formalización del Negocio</t>
  </si>
  <si>
    <t>V.8    Satisfacción del Cliente</t>
  </si>
  <si>
    <t>V.9    Canales de Distribución</t>
  </si>
  <si>
    <t>V.10   Publicidad y Promoción</t>
  </si>
  <si>
    <t>V.11   Habilidades del Personal</t>
  </si>
  <si>
    <t>V.13   Post Venta</t>
  </si>
  <si>
    <t>VI.1    Planeación y Programación de la Producción</t>
  </si>
  <si>
    <t>VI.2    Productividad</t>
  </si>
  <si>
    <t>VI.3    Control Ambiental</t>
  </si>
  <si>
    <t>VI.4    Normas y Especificaciones</t>
  </si>
  <si>
    <t>VI.5    Proveedores</t>
  </si>
  <si>
    <t>VI.6    Calidad en la Ejecución</t>
  </si>
  <si>
    <t>VI.7    Adquisiciones</t>
  </si>
  <si>
    <t>VI.8    Seguridad e Higiene</t>
  </si>
  <si>
    <t>VI.9    Orden y Limpieza</t>
  </si>
  <si>
    <t>VI.10   Dispositivos de Seguimiento y Medición</t>
  </si>
  <si>
    <t>VI.11   Equipamiento y Tecnología</t>
  </si>
  <si>
    <t>VI.12   No conformidades</t>
  </si>
  <si>
    <t>VI.13   Diseño</t>
  </si>
  <si>
    <t>VII.1    Investigación.</t>
  </si>
  <si>
    <t>VII.2    Innovación.</t>
  </si>
  <si>
    <t>VII.3    Benchmarking</t>
  </si>
  <si>
    <t>VII.4    Normas ISO, QS, H, M, etc.</t>
  </si>
  <si>
    <t>VII.5    Seguimiento y Medición</t>
  </si>
  <si>
    <t>VII.6    Responsabilidad Social</t>
  </si>
  <si>
    <t>VII.7    Apoyos en Ciencia y Tecnología</t>
  </si>
  <si>
    <t>VII.8    Centros de Investigación y Universidades</t>
  </si>
  <si>
    <t>VII.9    Diseño</t>
  </si>
  <si>
    <t xml:space="preserve">   Evaluación del CONSULTOR</t>
  </si>
  <si>
    <t>ÁREA</t>
  </si>
  <si>
    <t>SUBÁREA</t>
  </si>
  <si>
    <t>Porcentual</t>
  </si>
  <si>
    <t>NO CAMBIAR FORMULAS O VINCULOS</t>
  </si>
  <si>
    <t>Numérica</t>
  </si>
  <si>
    <t>V.12   Asistencia Técnica</t>
  </si>
  <si>
    <t>12   Asistencia Técnica</t>
  </si>
  <si>
    <t>CALIFICACIÓN PROMEDIO DEL DIAGNÓSTICO DEL CONSULTOR</t>
  </si>
  <si>
    <t>FINANCIAMIENTO</t>
  </si>
  <si>
    <t>MICRO</t>
  </si>
  <si>
    <t>INDUSTRIAL</t>
  </si>
  <si>
    <t>SUPERMERCADO</t>
  </si>
  <si>
    <t>PEQUEÑA</t>
  </si>
  <si>
    <t>COMERCIAL</t>
  </si>
  <si>
    <t>MERCANCIAS GENERALES</t>
  </si>
  <si>
    <t>MEDIANA</t>
  </si>
  <si>
    <t>SERVICIOS</t>
  </si>
  <si>
    <t>ROPA Y CALZADO</t>
  </si>
  <si>
    <t>GRANDE</t>
  </si>
  <si>
    <t>OTROS</t>
  </si>
  <si>
    <t>Supermercado</t>
  </si>
  <si>
    <t>Mercancías Generales</t>
  </si>
  <si>
    <t>Ropa y Calzado</t>
  </si>
  <si>
    <t>Otros</t>
  </si>
  <si>
    <t>Micro</t>
  </si>
  <si>
    <t>Industrial</t>
  </si>
  <si>
    <t>Comercial</t>
  </si>
  <si>
    <t>Servicios</t>
  </si>
  <si>
    <t>Pequeña</t>
  </si>
  <si>
    <t>Mediana</t>
  </si>
  <si>
    <t>Grande</t>
  </si>
  <si>
    <t>Ponderación Comprador</t>
  </si>
  <si>
    <t>Tamaño - Tipo - Empresa</t>
  </si>
  <si>
    <t>Inaceptable</t>
  </si>
  <si>
    <t>Potencial</t>
  </si>
  <si>
    <t>En Desarrollo</t>
  </si>
  <si>
    <t>Competente</t>
  </si>
  <si>
    <t>Sobresaliente</t>
  </si>
  <si>
    <t>Menos de 39</t>
  </si>
  <si>
    <t>Entre 40 y 50</t>
  </si>
  <si>
    <t>Entre 51 y 60</t>
  </si>
  <si>
    <t>Entre 61 y 80</t>
  </si>
  <si>
    <t>Entre 81 y 90</t>
  </si>
  <si>
    <t>Más de 90</t>
  </si>
  <si>
    <t>Compromiso de Alta Dirección</t>
  </si>
  <si>
    <t>Planeación y Programación de Pedidos</t>
  </si>
  <si>
    <t>Calidad de Producto</t>
  </si>
  <si>
    <t>Sistema de Calidad</t>
  </si>
  <si>
    <t>Volumen de Producción</t>
  </si>
  <si>
    <t>Rentabilidad</t>
  </si>
  <si>
    <t>Costos y Precios</t>
  </si>
  <si>
    <t>Logística de entrega</t>
  </si>
  <si>
    <t>Proveedores</t>
  </si>
  <si>
    <t>Responsabilidad Social Empresarial</t>
  </si>
  <si>
    <t>Productos Inocuos y Saludables</t>
  </si>
  <si>
    <t>Salud, Seguridad y Bienestar del Trabajador</t>
  </si>
  <si>
    <t>Adquisiciones y Almacenes</t>
  </si>
  <si>
    <t>Innovación Tecnológica y Mejora de Productos</t>
  </si>
  <si>
    <t>Financiamiento</t>
  </si>
  <si>
    <t>Diseño, Promoción y Publicidad</t>
  </si>
  <si>
    <t>Calificación Promedio Ponderada del Comprador</t>
  </si>
  <si>
    <t>7    Adquisiciones y almacenes</t>
  </si>
  <si>
    <t>DATOS DE LA ORGANIZACIÓN</t>
  </si>
  <si>
    <t xml:space="preserve">Revisión, registro e integración de la información solicitada con anterioridad y entregada por cada uno de los responsables de las áreas. </t>
  </si>
  <si>
    <t>1.-</t>
  </si>
  <si>
    <t>2.-</t>
  </si>
  <si>
    <t>3.-</t>
  </si>
  <si>
    <t>4.-</t>
  </si>
  <si>
    <t>5.-</t>
  </si>
  <si>
    <t>6.-</t>
  </si>
  <si>
    <t>7.-</t>
  </si>
  <si>
    <t>8.-</t>
  </si>
  <si>
    <t>9.-</t>
  </si>
  <si>
    <t>10.-</t>
  </si>
  <si>
    <t xml:space="preserve">11.- </t>
  </si>
  <si>
    <t>12.-</t>
  </si>
  <si>
    <t>13.-</t>
  </si>
  <si>
    <t>14.-</t>
  </si>
  <si>
    <t>15.-</t>
  </si>
  <si>
    <t>16.-</t>
  </si>
  <si>
    <t>17.-</t>
  </si>
  <si>
    <t>18.-</t>
  </si>
  <si>
    <t>19.-</t>
  </si>
  <si>
    <t>Elaboración del informe final.</t>
  </si>
  <si>
    <t>La práctica es normal salvo algunas excepciones y las mejoras han sido sostenidas por un lapso de más de un año</t>
  </si>
  <si>
    <t>La actividad se realiza con métodos y procedimientos escritos. La documentación está organizada. La medición y el control se realizan sistemáticamente, pero no hay análisis ni seguimiento rutinario y comparativo de esto. Existen programas de capacitación sin previa detección de necesidades. Existen planes y programas de trabajo elementales.</t>
  </si>
  <si>
    <t>Evidencia clara y considerable y consistente de que el principio está atendido</t>
  </si>
  <si>
    <t>Localidad:</t>
  </si>
  <si>
    <t>Estado:</t>
  </si>
  <si>
    <t>Teléfono:</t>
  </si>
  <si>
    <t>C.P.:</t>
  </si>
  <si>
    <t>Fax:</t>
  </si>
  <si>
    <t>E-mail:</t>
  </si>
  <si>
    <t>Director General:</t>
  </si>
  <si>
    <t>Otro contacto:</t>
  </si>
  <si>
    <t>Fecha de Inicio del diagnóstico:</t>
  </si>
  <si>
    <t>Horas totales (empresa y gabinete)</t>
  </si>
  <si>
    <t>Nombre del consultor  responsable:</t>
  </si>
  <si>
    <t>Expectativas del empresario con el diagnóstico:</t>
  </si>
  <si>
    <t>DISTINTIVO</t>
  </si>
  <si>
    <t>RFC o CURP:</t>
  </si>
  <si>
    <t>Organigrama, nómina e indicadores (anexar):</t>
  </si>
  <si>
    <t>Solicitud, integración y registro de la documentación faltante y/o adicional que se requiera.</t>
  </si>
  <si>
    <t>Determinación de proyectos de mejora para la empresa.</t>
  </si>
  <si>
    <t>Planeación y Programación de trabajo para Proyectos de Mejora.</t>
  </si>
  <si>
    <t>5    Relaciones Personales</t>
  </si>
  <si>
    <t>CONSULTOR</t>
  </si>
  <si>
    <t>COMPRADOR</t>
  </si>
  <si>
    <t>RESULTADOS</t>
  </si>
  <si>
    <t>%</t>
  </si>
  <si>
    <t>Equivalencia</t>
  </si>
  <si>
    <t>Totales</t>
  </si>
  <si>
    <t>Matriz de Equivalencias de calificaciones del Comprador con las del Consultor</t>
  </si>
  <si>
    <t>Resultado</t>
  </si>
  <si>
    <t>CALIFICACIÓN PROMEDIO DEL DIAGNÓSTICO DEL COMPRADOR</t>
  </si>
  <si>
    <t>Porcentual de ajuste de la Matriz de Equivalencias</t>
  </si>
  <si>
    <t>Matriz Equivalencia COMPRADOR</t>
  </si>
  <si>
    <t>DIFERENCIA</t>
  </si>
  <si>
    <t>Ajuste en puntos</t>
  </si>
  <si>
    <t>Calificación final del consultor</t>
  </si>
  <si>
    <t>Puntos por ÁREA</t>
  </si>
  <si>
    <t>Evaluación Área</t>
  </si>
  <si>
    <t xml:space="preserve">Puntos </t>
  </si>
  <si>
    <t>Evaluación del CONSULTOR ya ajustada con ponderación comprador</t>
  </si>
  <si>
    <t>Base</t>
  </si>
  <si>
    <t>Diferencia en Puntos</t>
  </si>
  <si>
    <t xml:space="preserve">Diferencia en % </t>
  </si>
  <si>
    <t>Porcentaje de Ajuste</t>
  </si>
  <si>
    <t>Evaluación Resultante</t>
  </si>
  <si>
    <t>EVALUACIÓN COMPRADOR</t>
  </si>
  <si>
    <t>EVALUACIÓN CONSULTOR</t>
  </si>
  <si>
    <t>DIFERENCIA DE DIAGNÓSTICO vs INDICADORES CRÍTICOS DE COMPRA</t>
  </si>
  <si>
    <t>OBESRVACIONES CONSULTOR:</t>
  </si>
  <si>
    <t>OBSERVACIONES CONSULTOR:</t>
  </si>
  <si>
    <t>DETERMINACIÓN DE TAMAÑO DE EMPRESA</t>
  </si>
  <si>
    <t>MODELO DE SIMULACIÓN</t>
  </si>
  <si>
    <t>INFORMACIÓN EMPRESA</t>
  </si>
  <si>
    <t>Tamaño</t>
  </si>
  <si>
    <t>Estratificación
Secretaría de Economía</t>
  </si>
  <si>
    <t>Número de Empleados</t>
  </si>
  <si>
    <t>Ventas
Anuales</t>
  </si>
  <si>
    <t>Ventas
Anuales
(MDP)</t>
  </si>
  <si>
    <t>Tope Máximo Combinado</t>
  </si>
  <si>
    <t>Nuevo
Estrato</t>
  </si>
  <si>
    <t>COMPITE 2009</t>
  </si>
  <si>
    <t>NUEVA ESTRATIFICACIÓN: SECRETARÍA DE ECONOMÍA</t>
  </si>
  <si>
    <t>INDUSTRIA</t>
  </si>
  <si>
    <t>1 a 10</t>
  </si>
  <si>
    <t>11 a 50</t>
  </si>
  <si>
    <t>51- 250</t>
  </si>
  <si>
    <t>COMERCIO</t>
  </si>
  <si>
    <t>11 a 30</t>
  </si>
  <si>
    <t>31- 100</t>
  </si>
  <si>
    <t>51- 100</t>
  </si>
  <si>
    <t>PARA LAS PUNTUACIONES DEL CONSULTOR</t>
  </si>
  <si>
    <t>ÁREAS:</t>
  </si>
  <si>
    <t>RESULTADOS FINALES</t>
  </si>
  <si>
    <t xml:space="preserve">PROCEDIMIENTO PARA LA IMPLEMENTACIÓN DEL SIDI FIICSA. </t>
  </si>
  <si>
    <t xml:space="preserve">III. CONTABILIDAD Y FINANZAS. </t>
  </si>
  <si>
    <t>I. DIRECCIÓN Y LIDERAZGO.</t>
  </si>
  <si>
    <t>II. ADMINISTRACIÓN.</t>
  </si>
  <si>
    <t>DIRECCIÓN Y LIDERAZGO</t>
  </si>
  <si>
    <t>CONTABILIDAD Y FINANZAS</t>
  </si>
  <si>
    <t>MERCADOTECNIA Y PUBLICIDAD</t>
  </si>
  <si>
    <t>PRODUCCIÓN/OPERACIÓN</t>
  </si>
  <si>
    <t>Recepción y revisión de la información y documentos correspondientes y envío a los expertos interdisciplinarios para su análisis y observaciones.</t>
  </si>
  <si>
    <t>Recepción, revisión del informe final y análisis del diagnóstico integral SIDI FIICSA.</t>
  </si>
  <si>
    <t>CALIFICACIÓN PROMEDIO DEL DIAGNÓSTICO INTEGRAL DEL CONSULTOR</t>
  </si>
  <si>
    <t xml:space="preserve">GRUPO CONSULTOR: </t>
  </si>
  <si>
    <t>Definición de fecha y reunión con la Dirección General y el equipo directivo para la presentación de la metodología y el procedimiento del diagnóstico, presentación de la empresa y sus áreas y la solicitud de la información básica con los indicadores.</t>
  </si>
  <si>
    <t>Aprobación y ajustes, en su caso, del programa de trabajo, agenda de revisión virtual por área y presentación de información.</t>
  </si>
  <si>
    <t>Revisión y análisis en gabinete del diagnóstico, puntuaciones asignadas, documentos integrados, observaciones anotadas y análisis de indicadores medidos.</t>
  </si>
  <si>
    <t>GRUPO CONSULTOR (GABINETE):</t>
  </si>
  <si>
    <r>
      <t>REUNIÓN DE EXPERTOS DEL GRUPO CONSULTOR:</t>
    </r>
    <r>
      <rPr>
        <sz val="11"/>
        <rFont val="Arial"/>
        <family val="2"/>
      </rPr>
      <t xml:space="preserve"> </t>
    </r>
  </si>
  <si>
    <t>En su caso, presentación de solicitud al Grupo Consultor para recibir la consultoría especializada para la mejora integral de su empresa.</t>
  </si>
  <si>
    <t>1    Planeación y Programación de la Operación</t>
  </si>
  <si>
    <t>12   No conformidades riesgos</t>
  </si>
  <si>
    <t>VI. OPERACIÓN Y SERVICIO.</t>
  </si>
  <si>
    <t>13   Taller de servicios básicos y reparaciones mayores..</t>
  </si>
  <si>
    <t xml:space="preserve">V. MERCADOTECNIA Y VENTAS. </t>
  </si>
  <si>
    <t xml:space="preserve">Entrevista virtual de los consultores con el Director General para obtener la información de Dirección y Liderazgo. </t>
  </si>
  <si>
    <t xml:space="preserve">Entrevista virtual de los consultores con los responsables de cada una de las áreas de la empresa de acuerdo a calendario de entrevistas. </t>
  </si>
  <si>
    <t>Reunión plenaria de directivos y consultores para la presentación del Diagnóstico y la Consultoría express.</t>
  </si>
  <si>
    <t>Llenado del Diagnóstico por parte de los consultores en cada una de las áreas y anotación de observaciones y solicitud de medición de indicadores.</t>
  </si>
  <si>
    <t>En su caso, elaboración e integración del informe final del consultor para su envío a los consultores especializados.</t>
  </si>
  <si>
    <t>Recepción del sistema SIDI con el diagnóstico terminado, los indicadores terminados, el informe final de los consultors y la información complementaria.</t>
  </si>
  <si>
    <t>Revisión de la documentación, calificaciones en el Diagnóstico, observaciones e indicadores, informe final de los Consultores y determinación de ajustes, en su caso.</t>
  </si>
  <si>
    <t>Envío de la información e informe final a los consultores para su entrega al empresario.</t>
  </si>
  <si>
    <t>Número de sucursales con las que cuenta la organización:</t>
  </si>
  <si>
    <t>NA</t>
  </si>
  <si>
    <t xml:space="preserve">Directivos: </t>
  </si>
  <si>
    <t>1. NO ESTÁ DOCUMENTADA LA PLAN ESTRAT. LA REALIZAN UNA MES AL AÑO. VA ENFOCADA A LO QUE DICE NISSAN. CIERRA EN MARZO. LOS INTERNOS SUS NÚMEROS SON MEJORES QUE LOS QUE SE REPORTAN. UNA ESPECIE DE PRESUPUESTO SE HACE UNA VEZ AL AÑO. AL PRINICIPIO. HAY GASTOS QUE METEN PARA LA PLANEACIÓN DEL SAT. REMODELARON ATLIXCO. LO METEN A GASTOS PARA DISMINUCIÓN DE UTILIDAD. DAN INFORMACIÓN ESPECIAL A NISSAN MEXICANA Y ELLOS ABAJAN POR SEPRADO LO QUE NECESITA EL GRUPO PARA CUMPLIR CON EL SAT. AHORA YA LO LOGRARON EL DIVIDIR ESA PLABEACIÓN Y LOS REPORTES.</t>
  </si>
  <si>
    <t>EN SEPTIEMBREUE LA ULTIMA REVISIÓN QUE TUVIERON. CADA CIERRE DE MES LO HACEN CON LA INFORMACIÓN QUE PASA CONTABILUDAD DE LOS EDOS FINANCIEROS.</t>
  </si>
  <si>
    <t>SI TIENEEN INFORMACIÓN A LA DESPOSICIÓN PERO NO TIENEN UNA REVISIÓN FORMAL DE ELLA.. SI EXISTEN COMPARATIVOS PR MODELOS Y ESTÁN DISPONIBLES. LOS VENDEDORES TIENEN CAPACITACIÓN AL RESPECTO.</t>
  </si>
  <si>
    <t xml:space="preserve">CON BASE A UN MANUAL TIENE EL CONOCIMIENTO DEL CUMPLIMIENTO DE OBLIGACIÓN DE CADA TIENDA . HIZO UNA MATRIZ. LA REVISA CADA SEIS MESES. NO HACE ANÁLISS DE IMPACTO AL INCUMPLIMIENTO. </t>
  </si>
  <si>
    <t>2. VISIÓ Y MISIÓN SI LA HICIERON CUANDO TERMINARON EL 2019. NO ESTÁ ACTUALIZADO. SI TIENEN LOS OBJETIVOS MONETARIOS DE CADA ÁREA. NO HAY SEGUIMIENTO. TIENEN LOS RESULTADOS DE LA RAZÓN SOCIAL.</t>
  </si>
  <si>
    <t>3 NO HAY PLANEA Y PROGRAMAS. NO ESTÁN DOCUMENTADOS. SI SE SIENTAN Y DEFINEN ESPPECTATIVAS. NO ESTÁ POR ESCRITO. NO HAY FORMALIDAD EN LAS DECISIONES.</t>
  </si>
  <si>
    <t>4. HAY PRECIOS Y COSTOS DEFNIDOS POR NISSAN. SI ESTÁN DEFINIDOS. EN COMITÉ COMERCIAL SE TIENEN DEFINIDOS. SI HAY ANÁLISIS COMPARATIVOS ERO NO GRÁFICAS, SI HAY ANÁLISIS. SADO NO HACE COMPARATIVOS. LA ASOCIACIÓN LES MANDA LOS COMPARATIVOS.</t>
  </si>
  <si>
    <t>5. SI HAY MANUAL POR ÁREA Y DOUMENTADO. LA MARCA LO PIDE EN FOMA DE ATENDER.. EN LO COMERCIAL SI ESTÁ Y EN LO ADMINISTRATIVOS HAY LOS DOCUMENTOS. REGLAMENTO E INSTRUCCIONES DE PUESTOS.</t>
  </si>
  <si>
    <t>LAS COMERCIALES SI TIENEN SUS PROCESOS Y PRCEDIMIENTOS POR ESCRITO Y LAS ADMINISTRATIVAS NO TANTO.. LO COMERCIAL SI TIENE CUMPLIMIENTO Y LA PARTE ADMINISTRATIVA NO ESTÁ Y DOCUMENTADA. NO HAY MANUAL DE PROCEDIMIENTOS.</t>
  </si>
  <si>
    <t>6. EN SITUACIÓN LEGAL NO ESTÁN AL DÍA. TIENEN PROBLEMA ACTUAL EN SEMINUEVOS. NO ESTÁ EL ADRÓN DE PROVEEDORES EL DE PUEBLA.. A VECES SON ANUALES Y LOS REVISA TERE. NO HAY REVISIONES PUNTUALES. ESTÁ METIDA EN OPERACIÓN DE PAGOS Y POR ESO SE LE PPASAN ALGUNAS RESPONSABILIDADES LEGALES ADMINISTRATIVAS..</t>
  </si>
  <si>
    <t xml:space="preserve">SI TIENEN ACTUALIZADAS LOS LIBROS DE ACTAS. HICIERON LA LIQUIDACIÓN DEL HERMANO DE SU PAPÁ Y LEVANTARON ACTAS. NO TINEN LIBRO ACTUALIZADAS DE ACTAS. SI HAY LICENCIAS PENDIENTES DE OBTENER. </t>
  </si>
  <si>
    <t>7 TIENEN ORGANIGRAMAS. Y TIENEN LAS FUNCIONES. NO ESTÁ EXHIBIDOS. NO ESTÁ CLARO EN EL MANUAL DE ORGANIZACIÓN DE LAS RESPONSABILIDADES, ATRIBUCIONES Y TABLA DE FACULTADES. NO EXISTE CRGAS DE TRABAJO NI TRABAJOS DE DESARROLLO ORGANIZCIONAL.</t>
  </si>
  <si>
    <t>8 SI TIENEN EN TIEMPO Y FORMA LOS ESTADOS FINANCIERO. SI HAY AUDITORES EXTERNOS.</t>
  </si>
  <si>
    <t>9 SI HAY SISTEMA AUTOMATIZADA. LO TIENEN A LA MITAD. SON ARCHIBOS DE EXCEL ARTESANALES. PERO ESTÁN AL DÍA. HAY RIESGO DE FACTOR HUMANO. HAY RESPALDOS. NO HAY PROGRAMA NI CUESTIONARO DE SATISFACCIÓN DE LOS CLIENTES.</t>
  </si>
  <si>
    <t xml:space="preserve">MERCADOTECNIA: ORLANDO, MARCO, Y LUPITA. </t>
  </si>
  <si>
    <t xml:space="preserve">21  EN LA TARDE JUEVES   CAPITAL HUMANO. SERVICIO. 21 EN LA TARDE Y 22 EN LA MAÑANA. </t>
  </si>
  <si>
    <t xml:space="preserve">FINANZAS CON TERE. EDER Y NAYE. MIIERCOLES 20 A LAS 4 PM. SE PUEDE HACER INTEGRAL. </t>
  </si>
  <si>
    <t xml:space="preserve">LUIS ENRIQUE Y ABIMAEL. REFACCIONES. JUAN CARLOS QUE TIENE CARROSERÍA Y PINTURA.. </t>
  </si>
  <si>
    <t>SI TIENEN BIEN DIFUNDIDO EL REGLAMENTO INTERIOR Y HAY PROCESOS QUE NO SE LES HA DADO SEGUIMIENTO. CUANDO DEFINIERON LOS CAMBIOS HICIERON BIEN LAS DESCRPCIÓN DE PUESTOS Y SUS OBJETIVOS SPECÍFICOS. SI TIENEN INDICADORES KPI Y ESTÁN AS REVISIONES PERO NO FORMALMENTE. TIENE POCO QUE LOS IMPLEMENTARON FUE CUANDO ELIMINARON LOS OUT SOURZING. CAMBIARON REGLAMENTO Y DESCRIPCIONES DE PUESTOS. TODO LOS TIEENEN Y POR ESCRITO. HACE 4 MESES. HAY MATRIZ EN CADA ÁREA.. NO ESTÁN DCUETADAS LAS POLÍTICAS CORPORATIVAS.</t>
  </si>
  <si>
    <t xml:space="preserve">QUE VEA ENRIQUE VENTAS. </t>
  </si>
  <si>
    <t>PARA LAS SIGUIENTES REUNIONES: CON TERESA VILLA Y NAYELI, GTE ADMÓN. Y EDER COMO CONTADOR.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</si>
</sst>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6" formatCode="&quot;$&quot;#,##0;[Red]\-&quot;$&quot;#,##0"/>
    <numFmt numFmtId="164" formatCode="0.000_)"/>
    <numFmt numFmtId="165" formatCode="#,##0\ &quot;tusd&quot;"/>
    <numFmt numFmtId="166" formatCode="#,##0.00000_);[Red]\(#,##0.00000\)"/>
    <numFmt numFmtId="167" formatCode="#,##0.000000_);[Red]\(#,##0.000000\)"/>
    <numFmt numFmtId="168" formatCode="#,##0\ &quot;MN&quot;;[Red]\-#,##0\ &quot;MN&quot;"/>
    <numFmt numFmtId="169" formatCode="#,##0.0000000_);[Red]\(#,##0.0000000\)"/>
    <numFmt numFmtId="170" formatCode="dd\ mmmm\ yyyy"/>
    <numFmt numFmtId="171" formatCode="#,##0.000"/>
    <numFmt numFmtId="172" formatCode="#,##0.0000"/>
    <numFmt numFmtId="173" formatCode="#,##0.0"/>
  </numFmts>
  <fonts count="94" x14ac:knownFonts="1">
    <font>
      <sz val="10"/>
      <name val="Arial"/>
    </font>
    <font>
      <sz val="11"/>
      <color theme="1"/>
      <name val="Calibri"/>
      <family val="2"/>
      <scheme val="minor"/>
    </font>
    <font>
      <sz val="11"/>
      <color theme="1"/>
      <name val="Calibri"/>
      <family val="2"/>
      <scheme val="minor"/>
    </font>
    <font>
      <sz val="10"/>
      <color theme="1"/>
      <name val="Arial"/>
      <family val="2"/>
    </font>
    <font>
      <sz val="10"/>
      <color indexed="9"/>
      <name val="Arial"/>
      <family val="2"/>
    </font>
    <font>
      <sz val="11"/>
      <name val="Tms Rmn"/>
    </font>
    <font>
      <sz val="10"/>
      <name val="Helv"/>
    </font>
    <font>
      <sz val="10"/>
      <name val="MS Sans Serif"/>
      <family val="2"/>
    </font>
    <font>
      <sz val="10"/>
      <name val="Arial"/>
      <family val="2"/>
    </font>
    <font>
      <sz val="8"/>
      <name val="Arial"/>
      <family val="2"/>
    </font>
    <font>
      <sz val="10"/>
      <name val="Century Gothic"/>
      <family val="2"/>
    </font>
    <font>
      <b/>
      <sz val="16"/>
      <color theme="0"/>
      <name val="Arial"/>
      <family val="2"/>
    </font>
    <font>
      <b/>
      <sz val="14"/>
      <color theme="0"/>
      <name val="Arial"/>
      <family val="2"/>
    </font>
    <font>
      <b/>
      <sz val="9"/>
      <color rgb="FF990000"/>
      <name val="Arial"/>
      <family val="2"/>
    </font>
    <font>
      <b/>
      <sz val="12"/>
      <color theme="0"/>
      <name val="Arial"/>
      <family val="2"/>
    </font>
    <font>
      <sz val="2"/>
      <color rgb="FFCC0000"/>
      <name val="Arial"/>
      <family val="2"/>
    </font>
    <font>
      <b/>
      <sz val="20"/>
      <color theme="1"/>
      <name val="Arial"/>
      <family val="2"/>
    </font>
    <font>
      <sz val="10"/>
      <color theme="0"/>
      <name val="Arial"/>
      <family val="2"/>
    </font>
    <font>
      <b/>
      <sz val="10"/>
      <color theme="0"/>
      <name val="Arial"/>
      <family val="2"/>
    </font>
    <font>
      <sz val="12"/>
      <color theme="0"/>
      <name val="Arial"/>
      <family val="2"/>
    </font>
    <font>
      <u/>
      <sz val="10"/>
      <color indexed="12"/>
      <name val="Arial"/>
      <family val="2"/>
    </font>
    <font>
      <b/>
      <sz val="12"/>
      <color rgb="FF953735"/>
      <name val="Arial"/>
      <family val="2"/>
    </font>
    <font>
      <b/>
      <sz val="2"/>
      <color rgb="FF953735"/>
      <name val="Arial"/>
      <family val="2"/>
    </font>
    <font>
      <sz val="10"/>
      <color rgb="FFC00000"/>
      <name val="Arial"/>
      <family val="2"/>
    </font>
    <font>
      <sz val="12"/>
      <color indexed="81"/>
      <name val="Arial"/>
      <family val="2"/>
    </font>
    <font>
      <sz val="10"/>
      <color indexed="81"/>
      <name val="Arial"/>
      <family val="2"/>
    </font>
    <font>
      <b/>
      <sz val="14"/>
      <color theme="1"/>
      <name val="Arial"/>
      <family val="2"/>
    </font>
    <font>
      <sz val="10"/>
      <color rgb="FF953735"/>
      <name val="Arial"/>
      <family val="2"/>
    </font>
    <font>
      <sz val="10"/>
      <color theme="5" tint="-0.499984740745262"/>
      <name val="Arial"/>
      <family val="2"/>
    </font>
    <font>
      <sz val="12"/>
      <name val="Arial"/>
      <family val="2"/>
    </font>
    <font>
      <b/>
      <sz val="10"/>
      <color theme="1"/>
      <name val="Arial"/>
      <family val="2"/>
    </font>
    <font>
      <sz val="11"/>
      <color theme="1"/>
      <name val="Calibri"/>
      <family val="2"/>
      <scheme val="minor"/>
    </font>
    <font>
      <b/>
      <sz val="12"/>
      <color theme="1"/>
      <name val="Arial"/>
      <family val="2"/>
    </font>
    <font>
      <b/>
      <sz val="11"/>
      <color theme="1"/>
      <name val="Arial"/>
      <family val="2"/>
    </font>
    <font>
      <sz val="11"/>
      <color theme="1"/>
      <name val="Arial"/>
      <family val="2"/>
    </font>
    <font>
      <b/>
      <sz val="11"/>
      <color rgb="FF0000CC"/>
      <name val="Arial"/>
      <family val="2"/>
    </font>
    <font>
      <b/>
      <sz val="14"/>
      <color rgb="FFFFFF00"/>
      <name val="Arial"/>
      <family val="2"/>
    </font>
    <font>
      <b/>
      <sz val="18"/>
      <color theme="0"/>
      <name val="Arial"/>
      <family val="2"/>
    </font>
    <font>
      <b/>
      <sz val="12"/>
      <color rgb="FF632523"/>
      <name val="Arial"/>
      <family val="2"/>
    </font>
    <font>
      <b/>
      <sz val="9"/>
      <color rgb="FF632523"/>
      <name val="Arial"/>
      <family val="2"/>
    </font>
    <font>
      <sz val="9"/>
      <color rgb="FF632523"/>
      <name val="Arial"/>
      <family val="2"/>
    </font>
    <font>
      <sz val="10"/>
      <color rgb="FF632523"/>
      <name val="Arial"/>
      <family val="2"/>
    </font>
    <font>
      <b/>
      <sz val="10"/>
      <color rgb="FF632523"/>
      <name val="Arial"/>
      <family val="2"/>
    </font>
    <font>
      <sz val="11"/>
      <color rgb="FF632523"/>
      <name val="Arial"/>
      <family val="2"/>
    </font>
    <font>
      <sz val="12"/>
      <color theme="1"/>
      <name val="Arial"/>
      <family val="2"/>
    </font>
    <font>
      <b/>
      <sz val="9"/>
      <color theme="1"/>
      <name val="Arial"/>
      <family val="2"/>
    </font>
    <font>
      <b/>
      <sz val="36"/>
      <color theme="1"/>
      <name val="Arial"/>
      <family val="2"/>
    </font>
    <font>
      <b/>
      <sz val="48"/>
      <color theme="1"/>
      <name val="Arial"/>
      <family val="2"/>
    </font>
    <font>
      <b/>
      <sz val="18"/>
      <color theme="1"/>
      <name val="Arial"/>
      <family val="2"/>
    </font>
    <font>
      <b/>
      <sz val="18"/>
      <name val="Arial"/>
      <family val="2"/>
    </font>
    <font>
      <b/>
      <sz val="22"/>
      <name val="Arial"/>
      <family val="2"/>
    </font>
    <font>
      <b/>
      <sz val="16"/>
      <color theme="1"/>
      <name val="Arial"/>
      <family val="2"/>
    </font>
    <font>
      <b/>
      <sz val="20"/>
      <name val="Arial"/>
      <family val="2"/>
    </font>
    <font>
      <b/>
      <sz val="22"/>
      <color theme="1"/>
      <name val="Arial"/>
      <family val="2"/>
    </font>
    <font>
      <b/>
      <sz val="14"/>
      <name val="Arial"/>
      <family val="2"/>
    </font>
    <font>
      <b/>
      <sz val="10"/>
      <name val="Arial"/>
      <family val="2"/>
    </font>
    <font>
      <b/>
      <sz val="12"/>
      <name val="Arial"/>
      <family val="2"/>
    </font>
    <font>
      <b/>
      <sz val="13"/>
      <color rgb="FFFFC000"/>
      <name val="Arial"/>
      <family val="2"/>
    </font>
    <font>
      <sz val="11"/>
      <color indexed="81"/>
      <name val="Arial"/>
      <family val="2"/>
    </font>
    <font>
      <b/>
      <sz val="18"/>
      <color rgb="FFFF0000"/>
      <name val="Arial"/>
      <family val="2"/>
    </font>
    <font>
      <b/>
      <sz val="10"/>
      <color rgb="FF0000CC"/>
      <name val="Arial"/>
      <family val="2"/>
    </font>
    <font>
      <b/>
      <sz val="8"/>
      <name val="Arial"/>
      <family val="2"/>
    </font>
    <font>
      <b/>
      <sz val="7"/>
      <name val="Arial"/>
      <family val="2"/>
    </font>
    <font>
      <sz val="8"/>
      <color theme="1"/>
      <name val="Arial"/>
      <family val="2"/>
    </font>
    <font>
      <b/>
      <sz val="8"/>
      <color theme="1"/>
      <name val="Arial"/>
      <family val="2"/>
    </font>
    <font>
      <b/>
      <sz val="11"/>
      <name val="Arial"/>
      <family val="2"/>
    </font>
    <font>
      <b/>
      <sz val="10"/>
      <color rgb="FFFF0000"/>
      <name val="Arial"/>
      <family val="2"/>
    </font>
    <font>
      <sz val="9"/>
      <name val="Arial"/>
      <family val="2"/>
    </font>
    <font>
      <sz val="11"/>
      <name val="Arial"/>
      <family val="2"/>
    </font>
    <font>
      <b/>
      <i/>
      <sz val="16"/>
      <color theme="1"/>
      <name val="Californian FB"/>
      <family val="1"/>
    </font>
    <font>
      <sz val="11"/>
      <color theme="1"/>
      <name val="Cambria"/>
      <family val="1"/>
      <scheme val="major"/>
    </font>
    <font>
      <b/>
      <sz val="11"/>
      <color theme="1"/>
      <name val="Cambria"/>
      <family val="1"/>
      <scheme val="major"/>
    </font>
    <font>
      <sz val="11"/>
      <name val="Cambria"/>
      <family val="1"/>
      <scheme val="major"/>
    </font>
    <font>
      <b/>
      <sz val="13"/>
      <color theme="1"/>
      <name val="Cambria"/>
      <family val="1"/>
      <scheme val="major"/>
    </font>
    <font>
      <b/>
      <sz val="16"/>
      <name val="Arial"/>
      <family val="2"/>
    </font>
    <font>
      <b/>
      <sz val="24"/>
      <color theme="3" tint="0.79998168889431442"/>
      <name val="Arial"/>
      <family val="2"/>
    </font>
    <font>
      <b/>
      <sz val="9"/>
      <color theme="3" tint="0.79998168889431442"/>
      <name val="Arial"/>
      <family val="2"/>
    </font>
    <font>
      <b/>
      <sz val="16"/>
      <color theme="3"/>
      <name val="Arial"/>
      <family val="2"/>
    </font>
    <font>
      <b/>
      <sz val="12"/>
      <color theme="3"/>
      <name val="Arial"/>
      <family val="2"/>
    </font>
    <font>
      <b/>
      <sz val="22"/>
      <color theme="3"/>
      <name val="Arial"/>
      <family val="2"/>
    </font>
    <font>
      <b/>
      <sz val="14"/>
      <color theme="3"/>
      <name val="Arial"/>
      <family val="2"/>
    </font>
    <font>
      <b/>
      <sz val="20"/>
      <color theme="3"/>
      <name val="Arial"/>
      <family val="2"/>
    </font>
    <font>
      <b/>
      <sz val="12"/>
      <color theme="3" tint="0.79998168889431442"/>
      <name val="Arial"/>
      <family val="2"/>
    </font>
    <font>
      <sz val="10"/>
      <color theme="3"/>
      <name val="Arial"/>
      <family val="2"/>
    </font>
    <font>
      <sz val="10"/>
      <color theme="4" tint="-0.249977111117893"/>
      <name val="Arial"/>
      <family val="2"/>
    </font>
    <font>
      <b/>
      <sz val="10"/>
      <color theme="4" tint="-0.249977111117893"/>
      <name val="Arial"/>
      <family val="2"/>
    </font>
    <font>
      <b/>
      <sz val="10"/>
      <color theme="3"/>
      <name val="Arial"/>
      <family val="2"/>
    </font>
    <font>
      <b/>
      <sz val="9"/>
      <color theme="3"/>
      <name val="Arial"/>
      <family val="2"/>
    </font>
    <font>
      <sz val="12"/>
      <color theme="3"/>
      <name val="Arial"/>
      <family val="2"/>
    </font>
    <font>
      <u/>
      <sz val="10"/>
      <color theme="3"/>
      <name val="Arial"/>
      <family val="2"/>
    </font>
    <font>
      <b/>
      <sz val="16"/>
      <color rgb="FF0000FF"/>
      <name val="Arial"/>
      <family val="2"/>
    </font>
    <font>
      <b/>
      <sz val="14"/>
      <color indexed="81"/>
      <name val="Arial"/>
      <family val="2"/>
    </font>
    <font>
      <b/>
      <sz val="14"/>
      <color rgb="FF000000"/>
      <name val="Arial"/>
      <family val="2"/>
    </font>
    <font>
      <b/>
      <sz val="14"/>
      <color indexed="8"/>
      <name val="Arial"/>
      <family val="2"/>
    </font>
  </fonts>
  <fills count="46">
    <fill>
      <patternFill patternType="none"/>
    </fill>
    <fill>
      <patternFill patternType="gray125"/>
    </fill>
    <fill>
      <patternFill patternType="solid">
        <fgColor rgb="FF990000"/>
        <bgColor indexed="64"/>
      </patternFill>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theme="5" tint="-0.499984740745262"/>
        <bgColor indexed="64"/>
      </patternFill>
    </fill>
    <fill>
      <patternFill patternType="solid">
        <fgColor theme="2" tint="-0.89999084444715716"/>
        <bgColor indexed="64"/>
      </patternFill>
    </fill>
    <fill>
      <patternFill patternType="solid">
        <fgColor rgb="FFFFFF00"/>
        <bgColor indexed="64"/>
      </patternFill>
    </fill>
    <fill>
      <patternFill patternType="solid">
        <fgColor theme="5" tint="-0.249977111117893"/>
        <bgColor indexed="64"/>
      </patternFill>
    </fill>
    <fill>
      <patternFill patternType="solid">
        <fgColor rgb="FFFF0000"/>
        <bgColor indexed="64"/>
      </patternFill>
    </fill>
    <fill>
      <patternFill patternType="solid">
        <fgColor rgb="FFFFC000"/>
        <bgColor indexed="64"/>
      </patternFill>
    </fill>
    <fill>
      <patternFill patternType="solid">
        <fgColor theme="1"/>
        <bgColor indexed="64"/>
      </patternFill>
    </fill>
    <fill>
      <patternFill patternType="solid">
        <fgColor theme="0"/>
        <bgColor indexed="64"/>
      </patternFill>
    </fill>
    <fill>
      <patternFill patternType="solid">
        <fgColor rgb="FF953735"/>
        <bgColor indexed="64"/>
      </patternFill>
    </fill>
    <fill>
      <patternFill patternType="solid">
        <fgColor rgb="FF63252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7"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6" tint="-0.249977111117893"/>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3" tint="0.39997558519241921"/>
        <bgColor indexed="64"/>
      </patternFill>
    </fill>
    <fill>
      <patternFill patternType="solid">
        <fgColor rgb="FF0070C0"/>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rgb="FF92D050"/>
        <bgColor indexed="64"/>
      </patternFill>
    </fill>
    <fill>
      <patternFill patternType="solid">
        <fgColor theme="3"/>
        <bgColor indexed="64"/>
      </patternFill>
    </fill>
    <fill>
      <patternFill patternType="solid">
        <fgColor theme="3" tint="-0.249977111117893"/>
        <bgColor indexed="64"/>
      </patternFill>
    </fill>
    <fill>
      <gradientFill degree="90">
        <stop position="0">
          <color theme="3" tint="0.80001220740379042"/>
        </stop>
        <stop position="1">
          <color theme="4"/>
        </stop>
      </gradientFill>
    </fill>
    <fill>
      <patternFill patternType="solid">
        <fgColor theme="3" tint="0.59996337778862885"/>
        <bgColor indexed="64"/>
      </patternFill>
    </fill>
    <fill>
      <gradientFill degree="90">
        <stop position="0">
          <color theme="0"/>
        </stop>
        <stop position="1">
          <color theme="4"/>
        </stop>
      </gradientFill>
    </fill>
  </fills>
  <borders count="12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thin">
        <color rgb="FFFFFF00"/>
      </left>
      <right style="thin">
        <color rgb="FFFFFF00"/>
      </right>
      <top style="thin">
        <color rgb="FFFFFF00"/>
      </top>
      <bottom style="thin">
        <color rgb="FFFFFF00"/>
      </bottom>
      <diagonal/>
    </border>
    <border>
      <left style="medium">
        <color rgb="FFFFFF00"/>
      </left>
      <right style="medium">
        <color rgb="FFFFFF00"/>
      </right>
      <top style="medium">
        <color rgb="FFFFFF00"/>
      </top>
      <bottom style="medium">
        <color rgb="FFFFFF00"/>
      </bottom>
      <diagonal/>
    </border>
    <border>
      <left style="medium">
        <color rgb="FFFFFF00"/>
      </left>
      <right style="thin">
        <color rgb="FFFFFF00"/>
      </right>
      <top style="medium">
        <color rgb="FFFFFF00"/>
      </top>
      <bottom style="thin">
        <color rgb="FFFFFF00"/>
      </bottom>
      <diagonal/>
    </border>
    <border>
      <left style="thin">
        <color rgb="FFFFFF00"/>
      </left>
      <right style="medium">
        <color rgb="FFFFFF00"/>
      </right>
      <top style="medium">
        <color rgb="FFFFFF00"/>
      </top>
      <bottom style="thin">
        <color rgb="FFFFFF00"/>
      </bottom>
      <diagonal/>
    </border>
    <border>
      <left style="medium">
        <color rgb="FFFFFF00"/>
      </left>
      <right style="thin">
        <color rgb="FFFFFF00"/>
      </right>
      <top style="thin">
        <color rgb="FFFFFF00"/>
      </top>
      <bottom style="thin">
        <color rgb="FFFFFF00"/>
      </bottom>
      <diagonal/>
    </border>
    <border>
      <left style="thin">
        <color rgb="FFFFFF00"/>
      </left>
      <right style="medium">
        <color rgb="FFFFFF00"/>
      </right>
      <top style="thin">
        <color rgb="FFFFFF00"/>
      </top>
      <bottom style="thin">
        <color rgb="FFFFFF00"/>
      </bottom>
      <diagonal/>
    </border>
    <border>
      <left style="medium">
        <color rgb="FFFFFF00"/>
      </left>
      <right style="thin">
        <color rgb="FFFFFF00"/>
      </right>
      <top style="thin">
        <color rgb="FFFFFF00"/>
      </top>
      <bottom style="medium">
        <color rgb="FFFFFF00"/>
      </bottom>
      <diagonal/>
    </border>
    <border>
      <left style="thin">
        <color rgb="FFFFFF00"/>
      </left>
      <right style="thin">
        <color rgb="FFFFFF00"/>
      </right>
      <top style="thin">
        <color rgb="FFFFFF00"/>
      </top>
      <bottom style="medium">
        <color rgb="FFFFFF00"/>
      </bottom>
      <diagonal/>
    </border>
    <border>
      <left style="thin">
        <color rgb="FFFFFF00"/>
      </left>
      <right style="medium">
        <color rgb="FFFFFF00"/>
      </right>
      <top style="thin">
        <color rgb="FFFFFF00"/>
      </top>
      <bottom style="medium">
        <color rgb="FFFFFF00"/>
      </bottom>
      <diagonal/>
    </border>
    <border>
      <left style="medium">
        <color rgb="FFFFFF00"/>
      </left>
      <right style="medium">
        <color rgb="FFFFFF00"/>
      </right>
      <top/>
      <bottom/>
      <diagonal/>
    </border>
    <border>
      <left style="medium">
        <color rgb="FFFFFF00"/>
      </left>
      <right style="medium">
        <color rgb="FFFFFF00"/>
      </right>
      <top/>
      <bottom style="medium">
        <color rgb="FFFFFF00"/>
      </bottom>
      <diagonal/>
    </border>
    <border>
      <left style="medium">
        <color rgb="FFFFFF00"/>
      </left>
      <right/>
      <top style="medium">
        <color rgb="FFFFFF00"/>
      </top>
      <bottom style="medium">
        <color rgb="FFFFFF00"/>
      </bottom>
      <diagonal/>
    </border>
    <border>
      <left/>
      <right style="medium">
        <color rgb="FFFFFF00"/>
      </right>
      <top style="medium">
        <color rgb="FFFFFF00"/>
      </top>
      <bottom style="medium">
        <color rgb="FFFFFF00"/>
      </bottom>
      <diagonal/>
    </border>
    <border>
      <left style="medium">
        <color rgb="FFFFFF00"/>
      </left>
      <right style="thin">
        <color rgb="FFFFFF00"/>
      </right>
      <top style="medium">
        <color rgb="FFFFFF00"/>
      </top>
      <bottom style="medium">
        <color rgb="FFFFFF00"/>
      </bottom>
      <diagonal/>
    </border>
    <border>
      <left style="thin">
        <color rgb="FFFFFF00"/>
      </left>
      <right style="medium">
        <color rgb="FFFFFF00"/>
      </right>
      <top style="medium">
        <color rgb="FFFFFF00"/>
      </top>
      <bottom style="medium">
        <color rgb="FFFFFF00"/>
      </bottom>
      <diagonal/>
    </border>
    <border>
      <left/>
      <right/>
      <top/>
      <bottom style="medium">
        <color rgb="FFFFFF00"/>
      </bottom>
      <diagonal/>
    </border>
    <border>
      <left style="medium">
        <color rgb="FFFFFF00"/>
      </left>
      <right/>
      <top/>
      <bottom/>
      <diagonal/>
    </border>
    <border>
      <left/>
      <right style="medium">
        <color rgb="FFFFFF00"/>
      </right>
      <top/>
      <bottom/>
      <diagonal/>
    </border>
    <border>
      <left style="medium">
        <color rgb="FFFFFF00"/>
      </left>
      <right style="thin">
        <color rgb="FFFFFF00"/>
      </right>
      <top/>
      <bottom style="medium">
        <color rgb="FFFFFF00"/>
      </bottom>
      <diagonal/>
    </border>
    <border>
      <left style="medium">
        <color rgb="FFFFFF00"/>
      </left>
      <right/>
      <top/>
      <bottom style="medium">
        <color rgb="FFFFFF00"/>
      </bottom>
      <diagonal/>
    </border>
    <border>
      <left/>
      <right style="medium">
        <color rgb="FFFFFF00"/>
      </right>
      <top/>
      <bottom style="medium">
        <color rgb="FFFFFF00"/>
      </bottom>
      <diagonal/>
    </border>
    <border>
      <left/>
      <right/>
      <top style="medium">
        <color rgb="FFFFFF00"/>
      </top>
      <bottom style="medium">
        <color rgb="FFFFFF00"/>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thin">
        <color rgb="FFFFFF00"/>
      </left>
      <right style="thin">
        <color rgb="FFFFFF00"/>
      </right>
      <top style="medium">
        <color rgb="FFFFFF00"/>
      </top>
      <bottom style="thin">
        <color rgb="FFFFFF00"/>
      </bottom>
      <diagonal/>
    </border>
    <border>
      <left style="medium">
        <color theme="1"/>
      </left>
      <right style="medium">
        <color theme="1"/>
      </right>
      <top style="medium">
        <color theme="1"/>
      </top>
      <bottom style="thin">
        <color theme="1"/>
      </bottom>
      <diagonal/>
    </border>
    <border>
      <left style="medium">
        <color theme="1"/>
      </left>
      <right style="medium">
        <color theme="1"/>
      </right>
      <top style="thin">
        <color theme="1"/>
      </top>
      <bottom style="thin">
        <color theme="1"/>
      </bottom>
      <diagonal/>
    </border>
    <border>
      <left style="medium">
        <color theme="1"/>
      </left>
      <right style="medium">
        <color theme="1"/>
      </right>
      <top style="thin">
        <color theme="1"/>
      </top>
      <bottom style="medium">
        <color theme="1"/>
      </bottom>
      <diagonal/>
    </border>
    <border>
      <left style="medium">
        <color theme="1"/>
      </left>
      <right style="medium">
        <color theme="1"/>
      </right>
      <top style="medium">
        <color theme="1"/>
      </top>
      <bottom/>
      <diagonal/>
    </border>
    <border>
      <left style="medium">
        <color theme="1"/>
      </left>
      <right style="thin">
        <color theme="1"/>
      </right>
      <top style="medium">
        <color theme="1"/>
      </top>
      <bottom style="thin">
        <color theme="1"/>
      </bottom>
      <diagonal/>
    </border>
    <border>
      <left style="medium">
        <color theme="1"/>
      </left>
      <right style="thin">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medium">
        <color theme="1"/>
      </left>
      <right style="medium">
        <color theme="1"/>
      </right>
      <top/>
      <bottom style="medium">
        <color theme="1"/>
      </bottom>
      <diagonal/>
    </border>
    <border>
      <left style="medium">
        <color theme="1"/>
      </left>
      <right style="medium">
        <color indexed="64"/>
      </right>
      <top style="medium">
        <color indexed="64"/>
      </top>
      <bottom/>
      <diagonal/>
    </border>
    <border>
      <left style="medium">
        <color theme="1"/>
      </left>
      <right style="medium">
        <color indexed="64"/>
      </right>
      <top/>
      <bottom style="medium">
        <color indexed="64"/>
      </bottom>
      <diagonal/>
    </border>
    <border>
      <left style="medium">
        <color theme="1"/>
      </left>
      <right style="thin">
        <color theme="1"/>
      </right>
      <top style="medium">
        <color theme="1"/>
      </top>
      <bottom style="medium">
        <color theme="1"/>
      </bottom>
      <diagonal/>
    </border>
    <border>
      <left style="thin">
        <color theme="1"/>
      </left>
      <right style="thin">
        <color theme="1"/>
      </right>
      <top style="medium">
        <color theme="1"/>
      </top>
      <bottom style="medium">
        <color theme="1"/>
      </bottom>
      <diagonal/>
    </border>
    <border>
      <left style="thin">
        <color theme="1"/>
      </left>
      <right style="medium">
        <color theme="1"/>
      </right>
      <top style="medium">
        <color theme="1"/>
      </top>
      <bottom style="medium">
        <color theme="1"/>
      </bottom>
      <diagonal/>
    </border>
    <border>
      <left style="medium">
        <color theme="1"/>
      </left>
      <right style="thin">
        <color indexed="64"/>
      </right>
      <top style="medium">
        <color theme="1"/>
      </top>
      <bottom style="medium">
        <color theme="1"/>
      </bottom>
      <diagonal/>
    </border>
    <border>
      <left/>
      <right style="thin">
        <color indexed="64"/>
      </right>
      <top style="medium">
        <color theme="1"/>
      </top>
      <bottom style="medium">
        <color theme="1"/>
      </bottom>
      <diagonal/>
    </border>
    <border>
      <left/>
      <right style="medium">
        <color theme="1"/>
      </right>
      <top style="medium">
        <color theme="1"/>
      </top>
      <bottom style="medium">
        <color theme="1"/>
      </bottom>
      <diagonal/>
    </border>
    <border>
      <left style="thin">
        <color indexed="64"/>
      </left>
      <right/>
      <top/>
      <bottom style="medium">
        <color indexed="64"/>
      </bottom>
      <diagonal/>
    </border>
    <border>
      <left/>
      <right style="medium">
        <color indexed="64"/>
      </right>
      <top style="thin">
        <color indexed="64"/>
      </top>
      <bottom style="thin">
        <color indexed="64"/>
      </bottom>
      <diagonal/>
    </border>
    <border>
      <left style="thin">
        <color indexed="64"/>
      </left>
      <right/>
      <top/>
      <bottom/>
      <diagonal/>
    </border>
    <border>
      <left style="medium">
        <color indexed="64"/>
      </left>
      <right style="thin">
        <color indexed="64"/>
      </right>
      <top/>
      <bottom/>
      <diagonal/>
    </border>
    <border>
      <left/>
      <right/>
      <top style="medium">
        <color indexed="64"/>
      </top>
      <bottom style="thin">
        <color indexed="64"/>
      </bottom>
      <diagonal/>
    </border>
    <border>
      <left/>
      <right/>
      <top style="thin">
        <color indexed="64"/>
      </top>
      <bottom style="thin">
        <color indexed="64"/>
      </bottom>
      <diagonal/>
    </border>
    <border>
      <left style="thin">
        <color theme="1"/>
      </left>
      <right style="medium">
        <color theme="1"/>
      </right>
      <top style="medium">
        <color theme="1"/>
      </top>
      <bottom style="thin">
        <color theme="1"/>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medium">
        <color theme="3"/>
      </left>
      <right style="medium">
        <color theme="3"/>
      </right>
      <top style="medium">
        <color theme="3"/>
      </top>
      <bottom style="medium">
        <color theme="3"/>
      </bottom>
      <diagonal/>
    </border>
    <border>
      <left style="thin">
        <color theme="4" tint="-0.499984740745262"/>
      </left>
      <right style="thin">
        <color theme="4" tint="-0.499984740745262"/>
      </right>
      <top/>
      <bottom style="thin">
        <color theme="4" tint="-0.499984740745262"/>
      </bottom>
      <diagonal/>
    </border>
    <border>
      <left style="medium">
        <color theme="3"/>
      </left>
      <right/>
      <top style="medium">
        <color theme="3"/>
      </top>
      <bottom/>
      <diagonal/>
    </border>
    <border>
      <left/>
      <right/>
      <top style="medium">
        <color theme="3"/>
      </top>
      <bottom/>
      <diagonal/>
    </border>
    <border>
      <left/>
      <right style="medium">
        <color theme="3"/>
      </right>
      <top style="medium">
        <color theme="3"/>
      </top>
      <bottom/>
      <diagonal/>
    </border>
    <border>
      <left style="medium">
        <color theme="3"/>
      </left>
      <right/>
      <top/>
      <bottom style="medium">
        <color theme="3"/>
      </bottom>
      <diagonal/>
    </border>
    <border>
      <left/>
      <right/>
      <top/>
      <bottom style="medium">
        <color theme="3"/>
      </bottom>
      <diagonal/>
    </border>
    <border>
      <left/>
      <right style="medium">
        <color theme="3"/>
      </right>
      <top/>
      <bottom style="medium">
        <color theme="3"/>
      </bottom>
      <diagonal/>
    </border>
    <border>
      <left style="medium">
        <color theme="3"/>
      </left>
      <right/>
      <top style="medium">
        <color theme="3"/>
      </top>
      <bottom style="medium">
        <color theme="3"/>
      </bottom>
      <diagonal/>
    </border>
    <border>
      <left/>
      <right style="medium">
        <color theme="3"/>
      </right>
      <top style="medium">
        <color theme="3"/>
      </top>
      <bottom style="medium">
        <color theme="3"/>
      </bottom>
      <diagonal/>
    </border>
    <border>
      <left style="medium">
        <color theme="3"/>
      </left>
      <right/>
      <top/>
      <bottom/>
      <diagonal/>
    </border>
  </borders>
  <cellStyleXfs count="30">
    <xf numFmtId="0" fontId="0" fillId="0" borderId="0"/>
    <xf numFmtId="164" fontId="5" fillId="0" borderId="0"/>
    <xf numFmtId="164" fontId="5" fillId="0" borderId="0"/>
    <xf numFmtId="164" fontId="5" fillId="0" borderId="0"/>
    <xf numFmtId="164" fontId="5" fillId="0" borderId="0"/>
    <xf numFmtId="164" fontId="5" fillId="0" borderId="0"/>
    <xf numFmtId="164" fontId="5" fillId="0" borderId="0"/>
    <xf numFmtId="164" fontId="5" fillId="0" borderId="0"/>
    <xf numFmtId="164" fontId="5" fillId="0" borderId="0"/>
    <xf numFmtId="38" fontId="6" fillId="0" borderId="0" applyFont="0" applyFill="0" applyBorder="0" applyAlignment="0" applyProtection="0"/>
    <xf numFmtId="40" fontId="7" fillId="0" borderId="0" applyFont="0" applyFill="0" applyBorder="0" applyAlignment="0" applyProtection="0"/>
    <xf numFmtId="6" fontId="6" fillId="0" borderId="0" applyFont="0" applyFill="0" applyBorder="0" applyAlignment="0" applyProtection="0"/>
    <xf numFmtId="165" fontId="8" fillId="0" borderId="0" applyFont="0" applyFill="0" applyBorder="0" applyAlignment="0" applyProtection="0"/>
    <xf numFmtId="38" fontId="9" fillId="4" borderId="0" applyNumberFormat="0" applyBorder="0" applyAlignment="0" applyProtection="0"/>
    <xf numFmtId="10" fontId="9" fillId="5" borderId="1" applyNumberFormat="0" applyBorder="0" applyAlignment="0" applyProtection="0"/>
    <xf numFmtId="166" fontId="8" fillId="0" borderId="0" applyFont="0" applyFill="0" applyBorder="0" applyAlignment="0" applyProtection="0"/>
    <xf numFmtId="167" fontId="8" fillId="0" borderId="0" applyFont="0" applyFill="0" applyBorder="0" applyAlignment="0" applyProtection="0"/>
    <xf numFmtId="168" fontId="8" fillId="0" borderId="0"/>
    <xf numFmtId="10" fontId="8" fillId="0" borderId="0" applyFont="0" applyFill="0" applyBorder="0" applyAlignment="0" applyProtection="0"/>
    <xf numFmtId="9" fontId="8" fillId="0" borderId="0" applyFont="0" applyFill="0" applyBorder="0" applyAlignment="0" applyProtection="0"/>
    <xf numFmtId="169" fontId="8" fillId="0" borderId="0" applyFont="0" applyFill="0" applyBorder="0" applyAlignment="0" applyProtection="0"/>
    <xf numFmtId="169" fontId="10" fillId="0" borderId="0" applyFont="0" applyFill="0" applyBorder="0" applyAlignment="0" applyProtection="0"/>
    <xf numFmtId="0" fontId="8" fillId="0" borderId="0"/>
    <xf numFmtId="0" fontId="8" fillId="0" borderId="0"/>
    <xf numFmtId="0" fontId="20" fillId="0" borderId="0" applyNumberFormat="0" applyFill="0" applyBorder="0" applyAlignment="0" applyProtection="0">
      <alignment vertical="top"/>
      <protection locked="0"/>
    </xf>
    <xf numFmtId="0" fontId="31" fillId="0" borderId="0"/>
    <xf numFmtId="0" fontId="8" fillId="0" borderId="0"/>
    <xf numFmtId="0" fontId="3" fillId="0" borderId="0"/>
    <xf numFmtId="0" fontId="2" fillId="0" borderId="0"/>
    <xf numFmtId="0" fontId="1" fillId="0" borderId="0"/>
  </cellStyleXfs>
  <cellXfs count="839">
    <xf numFmtId="0" fontId="0" fillId="0" borderId="0" xfId="0"/>
    <xf numFmtId="0" fontId="0" fillId="3" borderId="0" xfId="0" applyFill="1"/>
    <xf numFmtId="0" fontId="8" fillId="0" borderId="0" xfId="0" applyFont="1"/>
    <xf numFmtId="3" fontId="15" fillId="7" borderId="16" xfId="0" applyNumberFormat="1" applyFont="1" applyFill="1" applyBorder="1" applyAlignment="1" applyProtection="1">
      <alignment horizontal="left" vertical="center" wrapText="1"/>
      <protection locked="0"/>
    </xf>
    <xf numFmtId="0" fontId="17" fillId="0" borderId="0" xfId="0" applyFont="1"/>
    <xf numFmtId="0" fontId="0" fillId="0" borderId="0" xfId="0" applyAlignment="1">
      <alignment wrapText="1"/>
    </xf>
    <xf numFmtId="0" fontId="0" fillId="9" borderId="0" xfId="0" applyFill="1"/>
    <xf numFmtId="0" fontId="0" fillId="6" borderId="0" xfId="0" applyFill="1"/>
    <xf numFmtId="0" fontId="17" fillId="6" borderId="0" xfId="0" applyFont="1" applyFill="1"/>
    <xf numFmtId="0" fontId="8" fillId="0" borderId="0" xfId="0" applyFont="1" applyAlignment="1">
      <alignment vertical="center"/>
    </xf>
    <xf numFmtId="0" fontId="29" fillId="0" borderId="0" xfId="0" applyFont="1"/>
    <xf numFmtId="0" fontId="12" fillId="9" borderId="31" xfId="0" applyFont="1" applyFill="1" applyBorder="1" applyAlignment="1">
      <alignment horizontal="center" vertical="center" wrapText="1"/>
    </xf>
    <xf numFmtId="3" fontId="15" fillId="7" borderId="29" xfId="0" applyNumberFormat="1" applyFont="1" applyFill="1" applyBorder="1" applyAlignment="1" applyProtection="1">
      <alignment horizontal="left" vertical="center" wrapText="1"/>
      <protection locked="0"/>
    </xf>
    <xf numFmtId="3" fontId="15" fillId="7" borderId="30" xfId="0" applyNumberFormat="1" applyFont="1" applyFill="1" applyBorder="1" applyAlignment="1" applyProtection="1">
      <alignment horizontal="left" vertical="center" wrapText="1"/>
      <protection locked="0"/>
    </xf>
    <xf numFmtId="0" fontId="12" fillId="9" borderId="38" xfId="0" applyFont="1" applyFill="1" applyBorder="1" applyAlignment="1">
      <alignment horizontal="center" vertical="center"/>
    </xf>
    <xf numFmtId="0" fontId="12" fillId="9" borderId="34" xfId="0" applyFont="1" applyFill="1" applyBorder="1" applyAlignment="1">
      <alignment vertical="center" wrapText="1"/>
    </xf>
    <xf numFmtId="0" fontId="12" fillId="9" borderId="33" xfId="0" applyFont="1" applyFill="1" applyBorder="1" applyAlignment="1">
      <alignment horizontal="center" vertical="center"/>
    </xf>
    <xf numFmtId="3" fontId="39" fillId="15" borderId="0" xfId="0" applyNumberFormat="1" applyFont="1" applyFill="1" applyAlignment="1" applyProtection="1">
      <alignment horizontal="center" vertical="center" wrapText="1"/>
      <protection locked="0"/>
    </xf>
    <xf numFmtId="0" fontId="38" fillId="15" borderId="0" xfId="0" applyFont="1" applyFill="1" applyAlignment="1">
      <alignment horizontal="left" vertical="center" indent="3"/>
    </xf>
    <xf numFmtId="0" fontId="41" fillId="15" borderId="0" xfId="0" applyFont="1" applyFill="1"/>
    <xf numFmtId="0" fontId="38" fillId="15" borderId="0" xfId="0" applyFont="1" applyFill="1" applyAlignment="1">
      <alignment horizontal="left" vertical="center" wrapText="1" indent="3"/>
    </xf>
    <xf numFmtId="0" fontId="42" fillId="15" borderId="0" xfId="0" applyFont="1" applyFill="1" applyAlignment="1">
      <alignment horizontal="center" vertical="center"/>
    </xf>
    <xf numFmtId="1" fontId="42" fillId="15" borderId="0" xfId="0" applyNumberFormat="1" applyFont="1" applyFill="1" applyAlignment="1">
      <alignment horizontal="center" vertical="center"/>
    </xf>
    <xf numFmtId="0" fontId="41" fillId="15" borderId="0" xfId="0" applyFont="1" applyFill="1" applyAlignment="1">
      <alignment horizontal="center" vertical="center"/>
    </xf>
    <xf numFmtId="0" fontId="43" fillId="15" borderId="0" xfId="0" applyFont="1" applyFill="1"/>
    <xf numFmtId="3" fontId="38" fillId="15" borderId="0" xfId="0" applyNumberFormat="1" applyFont="1" applyFill="1" applyAlignment="1" applyProtection="1">
      <alignment horizontal="center" vertical="center" wrapText="1"/>
      <protection locked="0"/>
    </xf>
    <xf numFmtId="0" fontId="23" fillId="14" borderId="0" xfId="0" applyFont="1" applyFill="1"/>
    <xf numFmtId="0" fontId="45" fillId="16" borderId="69" xfId="27" applyFont="1" applyFill="1" applyBorder="1" applyAlignment="1">
      <alignment horizontal="center" vertical="center" textRotation="45" wrapText="1"/>
    </xf>
    <xf numFmtId="0" fontId="44" fillId="0" borderId="0" xfId="27" applyFont="1" applyAlignment="1">
      <alignment horizontal="center"/>
    </xf>
    <xf numFmtId="0" fontId="44" fillId="0" borderId="0" xfId="27" applyFont="1" applyAlignment="1">
      <alignment horizontal="center" vertical="center"/>
    </xf>
    <xf numFmtId="0" fontId="45" fillId="17" borderId="70" xfId="27" applyFont="1" applyFill="1" applyBorder="1" applyAlignment="1">
      <alignment horizontal="center" textRotation="45" wrapText="1"/>
    </xf>
    <xf numFmtId="0" fontId="45" fillId="18" borderId="70" xfId="27" applyFont="1" applyFill="1" applyBorder="1" applyAlignment="1">
      <alignment horizontal="center" textRotation="45" wrapText="1"/>
    </xf>
    <xf numFmtId="0" fontId="45" fillId="19" borderId="73" xfId="27" applyFont="1" applyFill="1" applyBorder="1" applyAlignment="1">
      <alignment horizontal="center" textRotation="45" wrapText="1"/>
    </xf>
    <xf numFmtId="0" fontId="45" fillId="20" borderId="69" xfId="27" applyFont="1" applyFill="1" applyBorder="1" applyAlignment="1">
      <alignment horizontal="center" textRotation="45" wrapText="1"/>
    </xf>
    <xf numFmtId="0" fontId="45" fillId="21" borderId="70" xfId="27" applyFont="1" applyFill="1" applyBorder="1" applyAlignment="1">
      <alignment horizontal="center" textRotation="45" wrapText="1"/>
    </xf>
    <xf numFmtId="0" fontId="45" fillId="22" borderId="70" xfId="27" applyFont="1" applyFill="1" applyBorder="1" applyAlignment="1">
      <alignment horizontal="center" textRotation="45" wrapText="1"/>
    </xf>
    <xf numFmtId="0" fontId="45" fillId="23" borderId="71" xfId="27" applyFont="1" applyFill="1" applyBorder="1" applyAlignment="1">
      <alignment horizontal="center" textRotation="45" wrapText="1"/>
    </xf>
    <xf numFmtId="0" fontId="45" fillId="24" borderId="69" xfId="27" applyFont="1" applyFill="1" applyBorder="1" applyAlignment="1">
      <alignment horizontal="center" textRotation="45" wrapText="1"/>
    </xf>
    <xf numFmtId="0" fontId="45" fillId="25" borderId="70" xfId="27" applyFont="1" applyFill="1" applyBorder="1" applyAlignment="1">
      <alignment horizontal="center" textRotation="45" wrapText="1"/>
    </xf>
    <xf numFmtId="0" fontId="45" fillId="26" borderId="70" xfId="27" applyFont="1" applyFill="1" applyBorder="1" applyAlignment="1">
      <alignment horizontal="center" textRotation="45" wrapText="1"/>
    </xf>
    <xf numFmtId="0" fontId="45" fillId="27" borderId="71" xfId="27" applyFont="1" applyFill="1" applyBorder="1" applyAlignment="1">
      <alignment horizontal="center" textRotation="45" wrapText="1"/>
    </xf>
    <xf numFmtId="0" fontId="45" fillId="28" borderId="69" xfId="27" applyFont="1" applyFill="1" applyBorder="1" applyAlignment="1">
      <alignment horizontal="center" textRotation="45" wrapText="1"/>
    </xf>
    <xf numFmtId="0" fontId="45" fillId="29" borderId="70" xfId="27" applyFont="1" applyFill="1" applyBorder="1" applyAlignment="1">
      <alignment horizontal="center" textRotation="45" wrapText="1"/>
    </xf>
    <xf numFmtId="0" fontId="45" fillId="30" borderId="70" xfId="27" applyFont="1" applyFill="1" applyBorder="1" applyAlignment="1">
      <alignment horizontal="center" textRotation="45" wrapText="1"/>
    </xf>
    <xf numFmtId="0" fontId="45" fillId="31" borderId="71" xfId="27" applyFont="1" applyFill="1" applyBorder="1" applyAlignment="1">
      <alignment horizontal="center" textRotation="45" wrapText="1"/>
    </xf>
    <xf numFmtId="1" fontId="44" fillId="0" borderId="0" xfId="27" applyNumberFormat="1" applyFont="1" applyAlignment="1">
      <alignment horizontal="center" vertical="center"/>
    </xf>
    <xf numFmtId="9" fontId="57" fillId="14" borderId="20" xfId="26" applyNumberFormat="1" applyFont="1" applyFill="1" applyBorder="1" applyAlignment="1">
      <alignment horizontal="center" vertical="center"/>
    </xf>
    <xf numFmtId="1" fontId="57" fillId="14" borderId="20" xfId="26" applyNumberFormat="1" applyFont="1" applyFill="1" applyBorder="1" applyAlignment="1">
      <alignment horizontal="center" vertical="center"/>
    </xf>
    <xf numFmtId="9" fontId="57" fillId="14" borderId="92" xfId="26" applyNumberFormat="1" applyFont="1" applyFill="1" applyBorder="1" applyAlignment="1">
      <alignment horizontal="center" vertical="center"/>
    </xf>
    <xf numFmtId="1" fontId="57" fillId="14" borderId="92" xfId="26" applyNumberFormat="1" applyFont="1" applyFill="1" applyBorder="1" applyAlignment="1">
      <alignment horizontal="center" vertical="center"/>
    </xf>
    <xf numFmtId="1" fontId="57" fillId="14" borderId="23" xfId="26" applyNumberFormat="1" applyFont="1" applyFill="1" applyBorder="1" applyAlignment="1">
      <alignment horizontal="center" vertical="center"/>
    </xf>
    <xf numFmtId="1" fontId="57" fillId="14" borderId="25" xfId="26" applyNumberFormat="1" applyFont="1" applyFill="1" applyBorder="1" applyAlignment="1">
      <alignment horizontal="center" vertical="center"/>
    </xf>
    <xf numFmtId="9" fontId="57" fillId="14" borderId="27" xfId="26" applyNumberFormat="1" applyFont="1" applyFill="1" applyBorder="1" applyAlignment="1">
      <alignment horizontal="center" vertical="center"/>
    </xf>
    <xf numFmtId="1" fontId="57" fillId="14" borderId="27" xfId="26" applyNumberFormat="1" applyFont="1" applyFill="1" applyBorder="1" applyAlignment="1">
      <alignment horizontal="center" vertical="center"/>
    </xf>
    <xf numFmtId="1" fontId="57" fillId="14" borderId="28" xfId="26" applyNumberFormat="1" applyFont="1" applyFill="1" applyBorder="1" applyAlignment="1">
      <alignment horizontal="center" vertical="center"/>
    </xf>
    <xf numFmtId="0" fontId="57" fillId="14" borderId="20" xfId="26" applyFont="1" applyFill="1" applyBorder="1" applyAlignment="1">
      <alignment horizontal="center" vertical="center"/>
    </xf>
    <xf numFmtId="0" fontId="57" fillId="14" borderId="20" xfId="26" applyFont="1" applyFill="1" applyBorder="1" applyAlignment="1">
      <alignment horizontal="center" vertical="center" wrapText="1"/>
    </xf>
    <xf numFmtId="0" fontId="57" fillId="14" borderId="22" xfId="26" applyFont="1" applyFill="1" applyBorder="1" applyAlignment="1">
      <alignment horizontal="center" vertical="center"/>
    </xf>
    <xf numFmtId="0" fontId="57" fillId="14" borderId="92" xfId="26" applyFont="1" applyFill="1" applyBorder="1" applyAlignment="1">
      <alignment horizontal="center" vertical="center"/>
    </xf>
    <xf numFmtId="0" fontId="57" fillId="14" borderId="24" xfId="26" applyFont="1" applyFill="1" applyBorder="1" applyAlignment="1">
      <alignment horizontal="center" vertical="center"/>
    </xf>
    <xf numFmtId="0" fontId="57" fillId="14" borderId="26" xfId="26" applyFont="1" applyFill="1" applyBorder="1" applyAlignment="1">
      <alignment horizontal="center" vertical="center"/>
    </xf>
    <xf numFmtId="0" fontId="57" fillId="14" borderId="27" xfId="26" applyFont="1" applyFill="1" applyBorder="1" applyAlignment="1">
      <alignment horizontal="center" vertical="center"/>
    </xf>
    <xf numFmtId="4" fontId="44" fillId="0" borderId="0" xfId="27" applyNumberFormat="1" applyFont="1" applyAlignment="1">
      <alignment horizontal="center" vertical="center"/>
    </xf>
    <xf numFmtId="3" fontId="15" fillId="7" borderId="42" xfId="0" applyNumberFormat="1" applyFont="1" applyFill="1" applyBorder="1" applyAlignment="1" applyProtection="1">
      <alignment horizontal="left" vertical="center" wrapText="1"/>
      <protection locked="0"/>
    </xf>
    <xf numFmtId="3" fontId="13" fillId="2" borderId="14" xfId="0" applyNumberFormat="1" applyFont="1" applyFill="1" applyBorder="1" applyAlignment="1">
      <alignment horizontal="center" vertical="center" wrapText="1"/>
    </xf>
    <xf numFmtId="0" fontId="0" fillId="0" borderId="0" xfId="0" applyAlignment="1">
      <alignment horizontal="center" vertical="center"/>
    </xf>
    <xf numFmtId="9" fontId="19" fillId="0" borderId="0" xfId="27" applyNumberFormat="1" applyFont="1" applyAlignment="1">
      <alignment horizontal="center" vertical="center"/>
    </xf>
    <xf numFmtId="0" fontId="19" fillId="0" borderId="0" xfId="27" applyFont="1" applyAlignment="1">
      <alignment horizontal="center" vertical="center"/>
    </xf>
    <xf numFmtId="9" fontId="32" fillId="0" borderId="3" xfId="27" applyNumberFormat="1" applyFont="1" applyBorder="1" applyAlignment="1">
      <alignment horizontal="center" vertical="center"/>
    </xf>
    <xf numFmtId="9" fontId="32" fillId="0" borderId="10" xfId="27" applyNumberFormat="1" applyFont="1" applyBorder="1" applyAlignment="1">
      <alignment horizontal="center" vertical="center"/>
    </xf>
    <xf numFmtId="9" fontId="32" fillId="13" borderId="69" xfId="27" applyNumberFormat="1" applyFont="1" applyFill="1" applyBorder="1" applyAlignment="1">
      <alignment horizontal="center" vertical="center" wrapText="1"/>
    </xf>
    <xf numFmtId="9" fontId="32" fillId="13" borderId="70" xfId="27" applyNumberFormat="1" applyFont="1" applyFill="1" applyBorder="1" applyAlignment="1">
      <alignment horizontal="center" vertical="center" wrapText="1"/>
    </xf>
    <xf numFmtId="9" fontId="32" fillId="13" borderId="73" xfId="27" applyNumberFormat="1" applyFont="1" applyFill="1" applyBorder="1" applyAlignment="1">
      <alignment horizontal="center" vertical="center" wrapText="1"/>
    </xf>
    <xf numFmtId="1" fontId="32" fillId="0" borderId="44" xfId="27" applyNumberFormat="1" applyFont="1" applyBorder="1" applyAlignment="1">
      <alignment horizontal="center" vertical="center" wrapText="1"/>
    </xf>
    <xf numFmtId="1" fontId="32" fillId="0" borderId="45" xfId="27" applyNumberFormat="1" applyFont="1" applyBorder="1" applyAlignment="1">
      <alignment horizontal="center" vertical="center" wrapText="1"/>
    </xf>
    <xf numFmtId="1" fontId="32" fillId="0" borderId="46" xfId="27" applyNumberFormat="1" applyFont="1" applyBorder="1" applyAlignment="1">
      <alignment horizontal="center" vertical="center" wrapText="1"/>
    </xf>
    <xf numFmtId="1" fontId="32" fillId="0" borderId="47" xfId="27" applyNumberFormat="1" applyFont="1" applyBorder="1" applyAlignment="1">
      <alignment horizontal="center" vertical="center" wrapText="1"/>
    </xf>
    <xf numFmtId="1" fontId="32" fillId="0" borderId="48" xfId="27" applyNumberFormat="1" applyFont="1" applyBorder="1" applyAlignment="1">
      <alignment horizontal="center" vertical="center" wrapText="1"/>
    </xf>
    <xf numFmtId="0" fontId="12" fillId="9" borderId="32" xfId="0" applyFont="1" applyFill="1" applyBorder="1" applyAlignment="1">
      <alignment horizontal="center" vertical="center" wrapText="1"/>
    </xf>
    <xf numFmtId="0" fontId="12" fillId="9" borderId="34" xfId="0" applyFont="1" applyFill="1" applyBorder="1" applyAlignment="1">
      <alignment horizontal="left" vertical="center" wrapText="1" indent="2"/>
    </xf>
    <xf numFmtId="3" fontId="12" fillId="9" borderId="32" xfId="0" applyNumberFormat="1" applyFont="1" applyFill="1" applyBorder="1" applyAlignment="1">
      <alignment horizontal="center" vertical="center" wrapText="1"/>
    </xf>
    <xf numFmtId="4" fontId="59" fillId="12" borderId="21" xfId="0" applyNumberFormat="1" applyFont="1" applyFill="1" applyBorder="1" applyAlignment="1">
      <alignment horizontal="center" vertical="center"/>
    </xf>
    <xf numFmtId="0" fontId="0" fillId="0" borderId="0" xfId="0" applyAlignment="1">
      <alignment vertical="center"/>
    </xf>
    <xf numFmtId="0" fontId="0" fillId="0" borderId="0" xfId="0" applyAlignment="1">
      <alignment horizontal="center" vertical="center" wrapText="1"/>
    </xf>
    <xf numFmtId="0" fontId="67" fillId="0" borderId="49" xfId="0" applyFont="1" applyBorder="1" applyAlignment="1">
      <alignment horizontal="center" vertical="center" wrapText="1"/>
    </xf>
    <xf numFmtId="0" fontId="67" fillId="0" borderId="51" xfId="0" applyFont="1" applyBorder="1" applyAlignment="1">
      <alignment horizontal="center" vertical="center" wrapText="1"/>
    </xf>
    <xf numFmtId="0" fontId="67" fillId="0" borderId="52" xfId="0" applyFont="1" applyBorder="1" applyAlignment="1">
      <alignment horizontal="center" vertical="center" wrapText="1"/>
    </xf>
    <xf numFmtId="0" fontId="67" fillId="0" borderId="109" xfId="0" applyFont="1" applyBorder="1" applyAlignment="1">
      <alignment horizontal="center" vertical="center" wrapText="1"/>
    </xf>
    <xf numFmtId="0" fontId="67" fillId="0" borderId="50" xfId="0" applyFont="1" applyBorder="1" applyAlignment="1">
      <alignment horizontal="center" vertical="center" wrapText="1"/>
    </xf>
    <xf numFmtId="0" fontId="8" fillId="0" borderId="44" xfId="0" applyFont="1" applyBorder="1" applyAlignment="1">
      <alignment horizontal="center" vertical="center" wrapText="1"/>
    </xf>
    <xf numFmtId="0" fontId="55" fillId="0" borderId="46" xfId="0" applyFont="1" applyBorder="1" applyAlignment="1">
      <alignment horizontal="center" vertical="center" wrapText="1"/>
    </xf>
    <xf numFmtId="0" fontId="55" fillId="0" borderId="67" xfId="0" applyFont="1" applyBorder="1" applyAlignment="1">
      <alignment horizontal="center" vertical="center"/>
    </xf>
    <xf numFmtId="2" fontId="30" fillId="0" borderId="11" xfId="0" applyNumberFormat="1" applyFont="1" applyBorder="1" applyAlignment="1">
      <alignment horizontal="center" vertical="center"/>
    </xf>
    <xf numFmtId="10" fontId="0" fillId="0" borderId="67" xfId="0" applyNumberFormat="1" applyBorder="1" applyAlignment="1">
      <alignment horizontal="center" vertical="center" wrapText="1"/>
    </xf>
    <xf numFmtId="0" fontId="60" fillId="0" borderId="80" xfId="0" applyFont="1" applyBorder="1" applyAlignment="1">
      <alignment horizontal="center" vertical="center" wrapText="1"/>
    </xf>
    <xf numFmtId="10" fontId="0" fillId="0" borderId="81" xfId="0" applyNumberFormat="1" applyBorder="1" applyAlignment="1">
      <alignment horizontal="center" vertical="center" wrapText="1"/>
    </xf>
    <xf numFmtId="0" fontId="60" fillId="0" borderId="79" xfId="0" applyFont="1" applyBorder="1" applyAlignment="1">
      <alignment horizontal="center" vertical="center" wrapText="1"/>
    </xf>
    <xf numFmtId="0" fontId="0" fillId="0" borderId="79" xfId="0" applyBorder="1" applyAlignment="1">
      <alignment horizontal="center" vertical="center" wrapText="1"/>
    </xf>
    <xf numFmtId="4" fontId="0" fillId="0" borderId="67" xfId="0" applyNumberFormat="1" applyBorder="1" applyAlignment="1">
      <alignment horizontal="center" vertical="center" wrapText="1"/>
    </xf>
    <xf numFmtId="0" fontId="0" fillId="0" borderId="78" xfId="0" applyBorder="1" applyAlignment="1">
      <alignment horizontal="center" vertical="center" wrapText="1"/>
    </xf>
    <xf numFmtId="4" fontId="55" fillId="0" borderId="78" xfId="0" applyNumberFormat="1" applyFont="1" applyBorder="1" applyAlignment="1">
      <alignment horizontal="center" vertical="center"/>
    </xf>
    <xf numFmtId="10" fontId="0" fillId="0" borderId="79" xfId="0" applyNumberFormat="1" applyBorder="1" applyAlignment="1">
      <alignment horizontal="center" vertical="center"/>
    </xf>
    <xf numFmtId="10" fontId="0" fillId="0" borderId="67" xfId="0" applyNumberFormat="1" applyBorder="1" applyAlignment="1">
      <alignment horizontal="center" vertical="center"/>
    </xf>
    <xf numFmtId="0" fontId="55" fillId="0" borderId="80" xfId="0" applyFont="1" applyBorder="1" applyAlignment="1">
      <alignment horizontal="center" vertical="center"/>
    </xf>
    <xf numFmtId="0" fontId="55" fillId="0" borderId="58" xfId="0" applyFont="1" applyBorder="1" applyAlignment="1">
      <alignment horizontal="center" vertical="center"/>
    </xf>
    <xf numFmtId="2" fontId="30" fillId="0" borderId="17" xfId="0" applyNumberFormat="1" applyFont="1" applyBorder="1" applyAlignment="1">
      <alignment horizontal="center" vertical="center"/>
    </xf>
    <xf numFmtId="0" fontId="60" fillId="0" borderId="56" xfId="0" applyFont="1" applyBorder="1" applyAlignment="1">
      <alignment horizontal="center" vertical="center" wrapText="1"/>
    </xf>
    <xf numFmtId="0" fontId="60" fillId="0" borderId="57" xfId="0" applyFont="1" applyBorder="1" applyAlignment="1">
      <alignment horizontal="center" vertical="center" wrapText="1"/>
    </xf>
    <xf numFmtId="10" fontId="0" fillId="0" borderId="58" xfId="0" applyNumberFormat="1" applyBorder="1" applyAlignment="1">
      <alignment horizontal="center" vertical="center" wrapText="1"/>
    </xf>
    <xf numFmtId="0" fontId="0" fillId="0" borderId="57" xfId="0" applyBorder="1" applyAlignment="1">
      <alignment horizontal="center" vertical="center" wrapText="1"/>
    </xf>
    <xf numFmtId="4" fontId="0" fillId="0" borderId="58" xfId="0" applyNumberFormat="1" applyBorder="1" applyAlignment="1">
      <alignment horizontal="center" vertical="center" wrapText="1"/>
    </xf>
    <xf numFmtId="0" fontId="0" fillId="0" borderId="1" xfId="0" applyBorder="1" applyAlignment="1">
      <alignment horizontal="center" vertical="center" wrapText="1"/>
    </xf>
    <xf numFmtId="4" fontId="55" fillId="0" borderId="1" xfId="0" applyNumberFormat="1" applyFont="1" applyBorder="1" applyAlignment="1">
      <alignment horizontal="center" vertical="center"/>
    </xf>
    <xf numFmtId="10" fontId="0" fillId="0" borderId="58" xfId="0" applyNumberFormat="1" applyBorder="1" applyAlignment="1">
      <alignment horizontal="center" vertical="center"/>
    </xf>
    <xf numFmtId="0" fontId="55" fillId="0" borderId="56" xfId="0" applyFont="1" applyBorder="1" applyAlignment="1">
      <alignment horizontal="center" vertical="center"/>
    </xf>
    <xf numFmtId="0" fontId="55" fillId="0" borderId="82" xfId="0" applyFont="1" applyBorder="1" applyAlignment="1">
      <alignment horizontal="center" vertical="center"/>
    </xf>
    <xf numFmtId="2" fontId="30" fillId="0" borderId="91" xfId="0" applyNumberFormat="1" applyFont="1" applyBorder="1" applyAlignment="1">
      <alignment horizontal="center" vertical="center"/>
    </xf>
    <xf numFmtId="0" fontId="60" fillId="0" borderId="85" xfId="0" applyFont="1" applyBorder="1" applyAlignment="1">
      <alignment horizontal="center" vertical="center" wrapText="1"/>
    </xf>
    <xf numFmtId="0" fontId="60" fillId="0" borderId="84" xfId="0" applyFont="1" applyBorder="1" applyAlignment="1">
      <alignment horizontal="center" vertical="center" wrapText="1"/>
    </xf>
    <xf numFmtId="10" fontId="0" fillId="0" borderId="82" xfId="0" applyNumberFormat="1" applyBorder="1" applyAlignment="1">
      <alignment horizontal="center" vertical="center" wrapText="1"/>
    </xf>
    <xf numFmtId="0" fontId="0" fillId="0" borderId="84" xfId="0" applyBorder="1" applyAlignment="1">
      <alignment horizontal="center" vertical="center" wrapText="1"/>
    </xf>
    <xf numFmtId="4" fontId="0" fillId="0" borderId="82" xfId="0" applyNumberFormat="1" applyBorder="1" applyAlignment="1">
      <alignment horizontal="center" vertical="center" wrapText="1"/>
    </xf>
    <xf numFmtId="0" fontId="0" fillId="0" borderId="83" xfId="0" applyBorder="1" applyAlignment="1">
      <alignment horizontal="center" vertical="center" wrapText="1"/>
    </xf>
    <xf numFmtId="4" fontId="55" fillId="0" borderId="83" xfId="0" applyNumberFormat="1" applyFont="1" applyBorder="1" applyAlignment="1">
      <alignment horizontal="center" vertical="center"/>
    </xf>
    <xf numFmtId="10" fontId="0" fillId="0" borderId="82" xfId="0" applyNumberFormat="1" applyBorder="1" applyAlignment="1">
      <alignment horizontal="center" vertical="center"/>
    </xf>
    <xf numFmtId="0" fontId="55" fillId="0" borderId="85" xfId="0" applyFont="1" applyBorder="1" applyAlignment="1">
      <alignment horizontal="center" vertical="center"/>
    </xf>
    <xf numFmtId="2" fontId="55" fillId="0" borderId="10" xfId="0" applyNumberFormat="1" applyFont="1" applyBorder="1" applyAlignment="1">
      <alignment horizontal="center" vertical="center"/>
    </xf>
    <xf numFmtId="10" fontId="55" fillId="0" borderId="44" xfId="0" applyNumberFormat="1" applyFont="1" applyBorder="1" applyAlignment="1">
      <alignment horizontal="center" vertical="center"/>
    </xf>
    <xf numFmtId="1" fontId="55" fillId="0" borderId="46" xfId="0" applyNumberFormat="1" applyFont="1" applyBorder="1" applyAlignment="1">
      <alignment horizontal="center" vertical="center"/>
    </xf>
    <xf numFmtId="10" fontId="55" fillId="0" borderId="4" xfId="0" applyNumberFormat="1" applyFont="1" applyBorder="1" applyAlignment="1">
      <alignment horizontal="center" vertical="center"/>
    </xf>
    <xf numFmtId="0" fontId="55" fillId="0" borderId="48" xfId="0" applyFont="1" applyBorder="1" applyAlignment="1">
      <alignment horizontal="center" vertical="center" wrapText="1"/>
    </xf>
    <xf numFmtId="4" fontId="55" fillId="0" borderId="44" xfId="0" applyNumberFormat="1" applyFont="1" applyBorder="1" applyAlignment="1">
      <alignment horizontal="center" vertical="center" wrapText="1"/>
    </xf>
    <xf numFmtId="4" fontId="55" fillId="0" borderId="45" xfId="0" applyNumberFormat="1" applyFont="1" applyBorder="1" applyAlignment="1">
      <alignment horizontal="center" vertical="center" wrapText="1"/>
    </xf>
    <xf numFmtId="4" fontId="55" fillId="0" borderId="45" xfId="0" applyNumberFormat="1" applyFont="1" applyBorder="1" applyAlignment="1">
      <alignment horizontal="center" vertical="center"/>
    </xf>
    <xf numFmtId="10" fontId="55" fillId="0" borderId="48" xfId="0" applyNumberFormat="1" applyFont="1" applyBorder="1" applyAlignment="1">
      <alignment horizontal="center" vertical="center"/>
    </xf>
    <xf numFmtId="0" fontId="0" fillId="0" borderId="44" xfId="0" applyBorder="1" applyAlignment="1">
      <alignment vertical="center"/>
    </xf>
    <xf numFmtId="0" fontId="55" fillId="0" borderId="46" xfId="0" applyFont="1" applyBorder="1" applyAlignment="1">
      <alignment horizontal="center" vertical="center"/>
    </xf>
    <xf numFmtId="0" fontId="33" fillId="0" borderId="44" xfId="25" applyFont="1" applyBorder="1" applyAlignment="1">
      <alignment horizontal="center" vertical="center" wrapText="1"/>
    </xf>
    <xf numFmtId="0" fontId="33" fillId="0" borderId="45" xfId="25" applyFont="1" applyBorder="1" applyAlignment="1">
      <alignment horizontal="center" vertical="center" wrapText="1"/>
    </xf>
    <xf numFmtId="0" fontId="33" fillId="0" borderId="48" xfId="25" applyFont="1" applyBorder="1" applyAlignment="1">
      <alignment horizontal="center" vertical="center" wrapText="1"/>
    </xf>
    <xf numFmtId="0" fontId="8" fillId="0" borderId="49" xfId="0" applyFont="1" applyBorder="1" applyAlignment="1">
      <alignment horizontal="center" vertical="center" wrapText="1"/>
    </xf>
    <xf numFmtId="0" fontId="8" fillId="0" borderId="51" xfId="0" applyFont="1" applyBorder="1" applyAlignment="1">
      <alignment horizontal="center" vertical="center" wrapText="1"/>
    </xf>
    <xf numFmtId="0" fontId="8" fillId="0" borderId="52" xfId="0" applyFont="1" applyBorder="1" applyAlignment="1">
      <alignment horizontal="center" vertical="center" wrapText="1"/>
    </xf>
    <xf numFmtId="0" fontId="8" fillId="0" borderId="109" xfId="0" applyFont="1" applyBorder="1" applyAlignment="1">
      <alignment horizontal="center" vertical="center" wrapText="1"/>
    </xf>
    <xf numFmtId="0" fontId="33" fillId="0" borderId="53" xfId="25" applyFont="1" applyBorder="1" applyAlignment="1">
      <alignment horizontal="center" vertical="center" wrapText="1"/>
    </xf>
    <xf numFmtId="0" fontId="63" fillId="0" borderId="74" xfId="25" applyFont="1" applyBorder="1" applyAlignment="1">
      <alignment horizontal="left" vertical="center" wrapText="1" indent="2"/>
    </xf>
    <xf numFmtId="0" fontId="63" fillId="0" borderId="75" xfId="25" applyFont="1" applyBorder="1" applyAlignment="1">
      <alignment horizontal="left" vertical="center" wrapText="1" indent="2"/>
    </xf>
    <xf numFmtId="3" fontId="55" fillId="0" borderId="15" xfId="0" applyNumberFormat="1" applyFont="1" applyBorder="1" applyAlignment="1">
      <alignment horizontal="center" vertical="center"/>
    </xf>
    <xf numFmtId="0" fontId="30" fillId="0" borderId="80" xfId="0" applyFont="1" applyBorder="1" applyAlignment="1">
      <alignment horizontal="center" vertical="center" wrapText="1"/>
    </xf>
    <xf numFmtId="10" fontId="3" fillId="0" borderId="67" xfId="0" applyNumberFormat="1" applyFont="1" applyBorder="1" applyAlignment="1">
      <alignment horizontal="center" vertical="center" wrapText="1"/>
    </xf>
    <xf numFmtId="10" fontId="30" fillId="0" borderId="67" xfId="0" applyNumberFormat="1" applyFont="1" applyBorder="1" applyAlignment="1">
      <alignment horizontal="center" vertical="center" wrapText="1"/>
    </xf>
    <xf numFmtId="1" fontId="30" fillId="0" borderId="79" xfId="0" applyNumberFormat="1" applyFont="1" applyBorder="1" applyAlignment="1">
      <alignment horizontal="center" vertical="center" wrapText="1"/>
    </xf>
    <xf numFmtId="0" fontId="65" fillId="0" borderId="15" xfId="0" applyFont="1" applyBorder="1" applyAlignment="1">
      <alignment horizontal="center" vertical="center"/>
    </xf>
    <xf numFmtId="0" fontId="33" fillId="0" borderId="58" xfId="25" applyFont="1" applyBorder="1" applyAlignment="1">
      <alignment horizontal="center" vertical="center" wrapText="1"/>
    </xf>
    <xf numFmtId="0" fontId="63" fillId="0" borderId="1" xfId="25" applyFont="1" applyBorder="1" applyAlignment="1">
      <alignment horizontal="left" vertical="center" wrapText="1" indent="2"/>
    </xf>
    <xf numFmtId="0" fontId="63" fillId="0" borderId="57" xfId="25" applyFont="1" applyBorder="1" applyAlignment="1">
      <alignment horizontal="left" vertical="center" wrapText="1" indent="2"/>
    </xf>
    <xf numFmtId="3" fontId="55" fillId="0" borderId="17" xfId="0" applyNumberFormat="1" applyFont="1" applyBorder="1" applyAlignment="1">
      <alignment horizontal="center" vertical="center"/>
    </xf>
    <xf numFmtId="0" fontId="30" fillId="0" borderId="56" xfId="0" applyFont="1" applyBorder="1" applyAlignment="1">
      <alignment horizontal="center" vertical="center" wrapText="1"/>
    </xf>
    <xf numFmtId="0" fontId="65" fillId="0" borderId="17" xfId="0" applyFont="1" applyBorder="1" applyAlignment="1">
      <alignment horizontal="center" vertical="center"/>
    </xf>
    <xf numFmtId="0" fontId="33" fillId="0" borderId="61" xfId="25" applyFont="1" applyBorder="1" applyAlignment="1">
      <alignment horizontal="center" vertical="center" wrapText="1"/>
    </xf>
    <xf numFmtId="0" fontId="63" fillId="0" borderId="64" xfId="25" applyFont="1" applyBorder="1" applyAlignment="1">
      <alignment horizontal="left" vertical="center" wrapText="1" indent="2"/>
    </xf>
    <xf numFmtId="0" fontId="63" fillId="0" borderId="65" xfId="25" applyFont="1" applyBorder="1" applyAlignment="1">
      <alignment horizontal="left" vertical="center" wrapText="1" indent="2"/>
    </xf>
    <xf numFmtId="3" fontId="55" fillId="0" borderId="18" xfId="0" applyNumberFormat="1" applyFont="1" applyBorder="1" applyAlignment="1">
      <alignment horizontal="center" vertical="center"/>
    </xf>
    <xf numFmtId="10" fontId="0" fillId="0" borderId="61" xfId="0" applyNumberFormat="1" applyBorder="1" applyAlignment="1">
      <alignment horizontal="center" vertical="center" wrapText="1"/>
    </xf>
    <xf numFmtId="0" fontId="30" fillId="0" borderId="62" xfId="0" applyFont="1" applyBorder="1" applyAlignment="1">
      <alignment horizontal="center" vertical="center" wrapText="1"/>
    </xf>
    <xf numFmtId="10" fontId="3" fillId="0" borderId="61" xfId="0" applyNumberFormat="1" applyFont="1" applyBorder="1" applyAlignment="1">
      <alignment horizontal="center" vertical="center" wrapText="1"/>
    </xf>
    <xf numFmtId="10" fontId="30" fillId="0" borderId="61" xfId="0" applyNumberFormat="1" applyFont="1" applyBorder="1" applyAlignment="1">
      <alignment horizontal="center" vertical="center" wrapText="1"/>
    </xf>
    <xf numFmtId="1" fontId="30" fillId="0" borderId="65" xfId="0" applyNumberFormat="1" applyFont="1" applyBorder="1" applyAlignment="1">
      <alignment horizontal="center" vertical="center" wrapText="1"/>
    </xf>
    <xf numFmtId="0" fontId="65" fillId="0" borderId="18" xfId="0" applyFont="1" applyBorder="1" applyAlignment="1">
      <alignment horizontal="center" vertical="center"/>
    </xf>
    <xf numFmtId="0" fontId="33" fillId="0" borderId="67" xfId="25" applyFont="1" applyBorder="1" applyAlignment="1">
      <alignment horizontal="center" vertical="center" wrapText="1"/>
    </xf>
    <xf numFmtId="0" fontId="63" fillId="0" borderId="78" xfId="25" applyFont="1" applyBorder="1" applyAlignment="1">
      <alignment horizontal="left" vertical="center" wrapText="1" indent="2"/>
    </xf>
    <xf numFmtId="0" fontId="63" fillId="0" borderId="79" xfId="25" applyFont="1" applyBorder="1" applyAlignment="1">
      <alignment horizontal="left" vertical="center" wrapText="1" indent="2"/>
    </xf>
    <xf numFmtId="3" fontId="55" fillId="0" borderId="11" xfId="0" applyNumberFormat="1" applyFont="1" applyBorder="1" applyAlignment="1">
      <alignment horizontal="center" vertical="center"/>
    </xf>
    <xf numFmtId="0" fontId="65" fillId="0" borderId="11" xfId="0" applyFont="1" applyBorder="1" applyAlignment="1">
      <alignment horizontal="center" vertical="center"/>
    </xf>
    <xf numFmtId="0" fontId="65" fillId="0" borderId="91" xfId="0" applyFont="1" applyBorder="1" applyAlignment="1">
      <alignment horizontal="center" vertical="center"/>
    </xf>
    <xf numFmtId="0" fontId="33" fillId="0" borderId="82" xfId="25" applyFont="1" applyBorder="1" applyAlignment="1">
      <alignment horizontal="center" vertical="center" wrapText="1"/>
    </xf>
    <xf numFmtId="0" fontId="63" fillId="0" borderId="83" xfId="25" applyFont="1" applyBorder="1" applyAlignment="1">
      <alignment horizontal="left" vertical="center" wrapText="1" indent="2"/>
    </xf>
    <xf numFmtId="0" fontId="63" fillId="0" borderId="84" xfId="25" applyFont="1" applyBorder="1" applyAlignment="1">
      <alignment horizontal="left" vertical="center" wrapText="1" indent="2"/>
    </xf>
    <xf numFmtId="3" fontId="55" fillId="0" borderId="91" xfId="0" applyNumberFormat="1" applyFont="1" applyBorder="1" applyAlignment="1">
      <alignment horizontal="center" vertical="center"/>
    </xf>
    <xf numFmtId="10" fontId="0" fillId="0" borderId="112" xfId="0" applyNumberFormat="1" applyBorder="1" applyAlignment="1">
      <alignment horizontal="center" vertical="center" wrapText="1"/>
    </xf>
    <xf numFmtId="10" fontId="30" fillId="0" borderId="112" xfId="0" applyNumberFormat="1" applyFont="1" applyBorder="1" applyAlignment="1">
      <alignment horizontal="center" vertical="center" wrapText="1"/>
    </xf>
    <xf numFmtId="1" fontId="30" fillId="0" borderId="111" xfId="0" applyNumberFormat="1" applyFont="1" applyBorder="1" applyAlignment="1">
      <alignment horizontal="center" vertical="center" wrapText="1"/>
    </xf>
    <xf numFmtId="3" fontId="55" fillId="0" borderId="10" xfId="0" applyNumberFormat="1" applyFont="1" applyBorder="1" applyAlignment="1">
      <alignment horizontal="center" vertical="center"/>
    </xf>
    <xf numFmtId="10" fontId="30" fillId="0" borderId="44" xfId="0" applyNumberFormat="1" applyFont="1" applyBorder="1" applyAlignment="1">
      <alignment horizontal="center" vertical="center" wrapText="1"/>
    </xf>
    <xf numFmtId="0" fontId="30" fillId="0" borderId="46" xfId="0" applyFont="1" applyBorder="1" applyAlignment="1">
      <alignment horizontal="center" vertical="center" wrapText="1"/>
    </xf>
    <xf numFmtId="4" fontId="66" fillId="0" borderId="10" xfId="0" applyNumberFormat="1" applyFont="1" applyBorder="1" applyAlignment="1">
      <alignment horizontal="center" vertical="center" wrapText="1"/>
    </xf>
    <xf numFmtId="10" fontId="55" fillId="0" borderId="0" xfId="0" applyNumberFormat="1" applyFont="1" applyAlignment="1">
      <alignment horizontal="center" vertical="center"/>
    </xf>
    <xf numFmtId="1" fontId="0" fillId="0" borderId="0" xfId="0" applyNumberFormat="1" applyAlignment="1">
      <alignment vertical="center"/>
    </xf>
    <xf numFmtId="0" fontId="33" fillId="0" borderId="0" xfId="25" applyFont="1" applyAlignment="1">
      <alignment horizontal="center" vertical="center" wrapText="1"/>
    </xf>
    <xf numFmtId="0" fontId="34" fillId="0" borderId="0" xfId="25" applyFont="1" applyAlignment="1">
      <alignment vertical="center" wrapText="1"/>
    </xf>
    <xf numFmtId="0" fontId="34" fillId="0" borderId="0" xfId="25" applyFont="1" applyAlignment="1">
      <alignment horizontal="center" vertical="center" wrapText="1"/>
    </xf>
    <xf numFmtId="0" fontId="33" fillId="0" borderId="74" xfId="25" applyFont="1" applyBorder="1" applyAlignment="1">
      <alignment horizontal="center" vertical="center" wrapText="1"/>
    </xf>
    <xf numFmtId="0" fontId="33" fillId="0" borderId="54" xfId="25" applyFont="1" applyBorder="1" applyAlignment="1">
      <alignment horizontal="center" vertical="center" wrapText="1"/>
    </xf>
    <xf numFmtId="0" fontId="33" fillId="0" borderId="69" xfId="25" applyFont="1" applyBorder="1" applyAlignment="1">
      <alignment horizontal="center" vertical="center" wrapText="1"/>
    </xf>
    <xf numFmtId="0" fontId="33" fillId="0" borderId="70" xfId="25" applyFont="1" applyBorder="1" applyAlignment="1">
      <alignment horizontal="center" vertical="center" wrapText="1"/>
    </xf>
    <xf numFmtId="0" fontId="33" fillId="0" borderId="71" xfId="25" applyFont="1" applyBorder="1" applyAlignment="1">
      <alignment horizontal="center" vertical="center" wrapText="1"/>
    </xf>
    <xf numFmtId="0" fontId="9" fillId="0" borderId="44" xfId="0" applyFont="1" applyBorder="1" applyAlignment="1">
      <alignment horizontal="center" vertical="center" textRotation="90" wrapText="1"/>
    </xf>
    <xf numFmtId="0" fontId="9" fillId="0" borderId="45" xfId="0" applyFont="1" applyBorder="1" applyAlignment="1">
      <alignment horizontal="center" vertical="center" textRotation="90" wrapText="1"/>
    </xf>
    <xf numFmtId="0" fontId="9" fillId="0" borderId="46" xfId="0" applyFont="1" applyBorder="1" applyAlignment="1">
      <alignment horizontal="center" vertical="center" textRotation="90" wrapText="1"/>
    </xf>
    <xf numFmtId="0" fontId="33" fillId="0" borderId="3" xfId="25" applyFont="1" applyBorder="1" applyAlignment="1">
      <alignment horizontal="center" vertical="center" wrapText="1"/>
    </xf>
    <xf numFmtId="0" fontId="64" fillId="0" borderId="10" xfId="25" applyFont="1" applyBorder="1" applyAlignment="1">
      <alignment horizontal="center" vertical="center" wrapText="1"/>
    </xf>
    <xf numFmtId="0" fontId="33" fillId="0" borderId="5" xfId="25" applyFont="1" applyBorder="1" applyAlignment="1">
      <alignment horizontal="center" vertical="center" wrapText="1"/>
    </xf>
    <xf numFmtId="0" fontId="33" fillId="0" borderId="2" xfId="25" applyFont="1" applyBorder="1" applyAlignment="1">
      <alignment horizontal="center" vertical="center" wrapText="1"/>
    </xf>
    <xf numFmtId="3" fontId="33" fillId="0" borderId="2" xfId="25" applyNumberFormat="1" applyFont="1" applyBorder="1" applyAlignment="1">
      <alignment horizontal="center" vertical="center" wrapText="1"/>
    </xf>
    <xf numFmtId="0" fontId="33" fillId="0" borderId="10" xfId="25" applyFont="1" applyBorder="1" applyAlignment="1">
      <alignment horizontal="center" vertical="center" wrapText="1"/>
    </xf>
    <xf numFmtId="0" fontId="34" fillId="0" borderId="74" xfId="25" applyFont="1" applyBorder="1" applyAlignment="1">
      <alignment horizontal="left" vertical="center" wrapText="1" indent="2"/>
    </xf>
    <xf numFmtId="0" fontId="34" fillId="0" borderId="75" xfId="25" applyFont="1" applyBorder="1" applyAlignment="1">
      <alignment horizontal="left" vertical="center" wrapText="1" indent="2"/>
    </xf>
    <xf numFmtId="3" fontId="33" fillId="0" borderId="53" xfId="25" applyNumberFormat="1" applyFont="1" applyBorder="1" applyAlignment="1">
      <alignment horizontal="center" vertical="center" wrapText="1"/>
    </xf>
    <xf numFmtId="10" fontId="34" fillId="0" borderId="74" xfId="25" applyNumberFormat="1" applyFont="1" applyBorder="1" applyAlignment="1">
      <alignment horizontal="center" vertical="center" wrapText="1"/>
    </xf>
    <xf numFmtId="10" fontId="0" fillId="0" borderId="53" xfId="0" applyNumberFormat="1" applyBorder="1" applyAlignment="1">
      <alignment horizontal="center" vertical="center" wrapText="1"/>
    </xf>
    <xf numFmtId="10" fontId="0" fillId="0" borderId="74" xfId="0" applyNumberFormat="1" applyBorder="1" applyAlignment="1">
      <alignment horizontal="center" vertical="center" wrapText="1"/>
    </xf>
    <xf numFmtId="10" fontId="0" fillId="0" borderId="54" xfId="0" applyNumberFormat="1" applyBorder="1" applyAlignment="1">
      <alignment horizontal="center" vertical="center" wrapText="1"/>
    </xf>
    <xf numFmtId="10" fontId="55" fillId="0" borderId="15" xfId="0" applyNumberFormat="1" applyFont="1" applyBorder="1" applyAlignment="1">
      <alignment horizontal="center" vertical="center" wrapText="1"/>
    </xf>
    <xf numFmtId="3" fontId="33" fillId="40" borderId="113" xfId="25" applyNumberFormat="1" applyFont="1" applyFill="1" applyBorder="1" applyAlignment="1">
      <alignment horizontal="center" vertical="center" wrapText="1"/>
    </xf>
    <xf numFmtId="3" fontId="33" fillId="0" borderId="15" xfId="25" applyNumberFormat="1" applyFont="1" applyBorder="1" applyAlignment="1">
      <alignment horizontal="center" vertical="center" wrapText="1"/>
    </xf>
    <xf numFmtId="0" fontId="34" fillId="0" borderId="1" xfId="25" applyFont="1" applyBorder="1" applyAlignment="1">
      <alignment horizontal="left" vertical="center" wrapText="1" indent="2"/>
    </xf>
    <xf numFmtId="0" fontId="34" fillId="0" borderId="57" xfId="25" applyFont="1" applyBorder="1" applyAlignment="1">
      <alignment horizontal="left" vertical="center" wrapText="1" indent="2"/>
    </xf>
    <xf numFmtId="3" fontId="33" fillId="0" borderId="58" xfId="25" applyNumberFormat="1" applyFont="1" applyBorder="1" applyAlignment="1">
      <alignment horizontal="center" vertical="center" wrapText="1"/>
    </xf>
    <xf numFmtId="10" fontId="34" fillId="0" borderId="1" xfId="25" applyNumberFormat="1" applyFont="1" applyBorder="1" applyAlignment="1">
      <alignment horizontal="center" vertical="center" wrapText="1"/>
    </xf>
    <xf numFmtId="10" fontId="34" fillId="0" borderId="58" xfId="25" applyNumberFormat="1" applyFont="1" applyBorder="1" applyAlignment="1">
      <alignment horizontal="center" vertical="center" wrapText="1"/>
    </xf>
    <xf numFmtId="10" fontId="34" fillId="0" borderId="56" xfId="25" applyNumberFormat="1" applyFont="1" applyBorder="1" applyAlignment="1">
      <alignment horizontal="center" vertical="center" wrapText="1"/>
    </xf>
    <xf numFmtId="10" fontId="33" fillId="0" borderId="17" xfId="25" applyNumberFormat="1" applyFont="1" applyBorder="1" applyAlignment="1">
      <alignment horizontal="center" vertical="center" wrapText="1"/>
    </xf>
    <xf numFmtId="3" fontId="33" fillId="40" borderId="114" xfId="25" applyNumberFormat="1" applyFont="1" applyFill="1" applyBorder="1" applyAlignment="1">
      <alignment horizontal="center" vertical="center" wrapText="1"/>
    </xf>
    <xf numFmtId="3" fontId="33" fillId="0" borderId="17" xfId="25" applyNumberFormat="1" applyFont="1" applyBorder="1" applyAlignment="1">
      <alignment horizontal="center" vertical="center" wrapText="1"/>
    </xf>
    <xf numFmtId="0" fontId="34" fillId="0" borderId="64" xfId="25" applyFont="1" applyBorder="1" applyAlignment="1">
      <alignment horizontal="left" vertical="center" wrapText="1" indent="2"/>
    </xf>
    <xf numFmtId="0" fontId="34" fillId="0" borderId="65" xfId="25" applyFont="1" applyBorder="1" applyAlignment="1">
      <alignment horizontal="left" vertical="center" wrapText="1" indent="2"/>
    </xf>
    <xf numFmtId="3" fontId="33" fillId="0" borderId="61" xfId="25" applyNumberFormat="1" applyFont="1" applyBorder="1" applyAlignment="1">
      <alignment horizontal="center" vertical="center" wrapText="1"/>
    </xf>
    <xf numFmtId="10" fontId="34" fillId="0" borderId="64" xfId="25" applyNumberFormat="1" applyFont="1" applyBorder="1" applyAlignment="1">
      <alignment horizontal="center" vertical="center" wrapText="1"/>
    </xf>
    <xf numFmtId="10" fontId="34" fillId="0" borderId="82" xfId="25" applyNumberFormat="1" applyFont="1" applyBorder="1" applyAlignment="1">
      <alignment horizontal="center" vertical="center" wrapText="1"/>
    </xf>
    <xf numFmtId="10" fontId="34" fillId="0" borderId="83" xfId="25" applyNumberFormat="1" applyFont="1" applyBorder="1" applyAlignment="1">
      <alignment horizontal="center" vertical="center" wrapText="1"/>
    </xf>
    <xf numFmtId="10" fontId="34" fillId="0" borderId="85" xfId="25" applyNumberFormat="1" applyFont="1" applyBorder="1" applyAlignment="1">
      <alignment horizontal="center" vertical="center" wrapText="1"/>
    </xf>
    <xf numFmtId="10" fontId="33" fillId="0" borderId="18" xfId="25" applyNumberFormat="1" applyFont="1" applyBorder="1" applyAlignment="1">
      <alignment horizontal="center" vertical="center" wrapText="1"/>
    </xf>
    <xf numFmtId="3" fontId="33" fillId="40" borderId="60" xfId="25" applyNumberFormat="1" applyFont="1" applyFill="1" applyBorder="1" applyAlignment="1">
      <alignment horizontal="center" vertical="center" wrapText="1"/>
    </xf>
    <xf numFmtId="3" fontId="33" fillId="0" borderId="18" xfId="25" applyNumberFormat="1" applyFont="1" applyBorder="1" applyAlignment="1">
      <alignment horizontal="center" vertical="center" wrapText="1"/>
    </xf>
    <xf numFmtId="10" fontId="34" fillId="0" borderId="53" xfId="25" applyNumberFormat="1" applyFont="1" applyBorder="1" applyAlignment="1">
      <alignment horizontal="center" vertical="center" wrapText="1"/>
    </xf>
    <xf numFmtId="10" fontId="34" fillId="0" borderId="54" xfId="25" applyNumberFormat="1" applyFont="1" applyBorder="1" applyAlignment="1">
      <alignment horizontal="center" vertical="center" wrapText="1"/>
    </xf>
    <xf numFmtId="10" fontId="33" fillId="0" borderId="15" xfId="25" applyNumberFormat="1" applyFont="1" applyBorder="1" applyAlignment="1">
      <alignment horizontal="center" vertical="center" wrapText="1"/>
    </xf>
    <xf numFmtId="10" fontId="34" fillId="0" borderId="61" xfId="25" applyNumberFormat="1" applyFont="1" applyBorder="1" applyAlignment="1">
      <alignment horizontal="center" vertical="center" wrapText="1"/>
    </xf>
    <xf numFmtId="10" fontId="34" fillId="0" borderId="62" xfId="25" applyNumberFormat="1" applyFont="1" applyBorder="1" applyAlignment="1">
      <alignment horizontal="center" vertical="center" wrapText="1"/>
    </xf>
    <xf numFmtId="0" fontId="34" fillId="0" borderId="83" xfId="25" applyFont="1" applyBorder="1" applyAlignment="1">
      <alignment horizontal="left" vertical="center" wrapText="1" indent="2"/>
    </xf>
    <xf numFmtId="0" fontId="34" fillId="0" borderId="84" xfId="25" applyFont="1" applyBorder="1" applyAlignment="1">
      <alignment horizontal="left" vertical="center" wrapText="1" indent="2"/>
    </xf>
    <xf numFmtId="3" fontId="33" fillId="0" borderId="82" xfId="25" applyNumberFormat="1" applyFont="1" applyBorder="1" applyAlignment="1">
      <alignment horizontal="center" vertical="center" wrapText="1"/>
    </xf>
    <xf numFmtId="0" fontId="34" fillId="0" borderId="78" xfId="25" applyFont="1" applyBorder="1" applyAlignment="1">
      <alignment horizontal="left" vertical="center" wrapText="1" indent="2"/>
    </xf>
    <xf numFmtId="0" fontId="34" fillId="0" borderId="79" xfId="25" applyFont="1" applyBorder="1" applyAlignment="1">
      <alignment horizontal="left" vertical="center" wrapText="1" indent="2"/>
    </xf>
    <xf numFmtId="3" fontId="33" fillId="0" borderId="67" xfId="25" applyNumberFormat="1" applyFont="1" applyBorder="1" applyAlignment="1">
      <alignment horizontal="center" vertical="center" wrapText="1"/>
    </xf>
    <xf numFmtId="0" fontId="34" fillId="0" borderId="45" xfId="25" applyFont="1" applyBorder="1" applyAlignment="1">
      <alignment vertical="center" wrapText="1"/>
    </xf>
    <xf numFmtId="0" fontId="34" fillId="0" borderId="48" xfId="25" applyFont="1" applyBorder="1" applyAlignment="1">
      <alignment vertical="center" wrapText="1"/>
    </xf>
    <xf numFmtId="3" fontId="33" fillId="0" borderId="49" xfId="25" applyNumberFormat="1" applyFont="1" applyBorder="1" applyAlignment="1">
      <alignment horizontal="center" vertical="center" wrapText="1"/>
    </xf>
    <xf numFmtId="10" fontId="33" fillId="0" borderId="50" xfId="25" applyNumberFormat="1" applyFont="1" applyBorder="1" applyAlignment="1">
      <alignment horizontal="center" vertical="center" wrapText="1"/>
    </xf>
    <xf numFmtId="10" fontId="33" fillId="0" borderId="109" xfId="25" applyNumberFormat="1" applyFont="1" applyBorder="1" applyAlignment="1">
      <alignment horizontal="center" vertical="center" wrapText="1"/>
    </xf>
    <xf numFmtId="10" fontId="33" fillId="0" borderId="44" xfId="25" applyNumberFormat="1" applyFont="1" applyBorder="1" applyAlignment="1">
      <alignment horizontal="center" vertical="center" wrapText="1"/>
    </xf>
    <xf numFmtId="10" fontId="33" fillId="0" borderId="45" xfId="25" applyNumberFormat="1" applyFont="1" applyBorder="1" applyAlignment="1">
      <alignment horizontal="center" vertical="center" wrapText="1"/>
    </xf>
    <xf numFmtId="10" fontId="33" fillId="0" borderId="46" xfId="25" applyNumberFormat="1" applyFont="1" applyBorder="1" applyAlignment="1">
      <alignment horizontal="center" vertical="center" wrapText="1"/>
    </xf>
    <xf numFmtId="10" fontId="33" fillId="0" borderId="49" xfId="25" applyNumberFormat="1" applyFont="1" applyBorder="1" applyAlignment="1">
      <alignment horizontal="center" vertical="center" wrapText="1"/>
    </xf>
    <xf numFmtId="10" fontId="33" fillId="8" borderId="46" xfId="25" applyNumberFormat="1" applyFont="1" applyFill="1" applyBorder="1" applyAlignment="1">
      <alignment horizontal="center" vertical="center" wrapText="1"/>
    </xf>
    <xf numFmtId="3" fontId="33" fillId="40" borderId="14" xfId="25" applyNumberFormat="1" applyFont="1" applyFill="1" applyBorder="1" applyAlignment="1">
      <alignment horizontal="center" vertical="center" wrapText="1"/>
    </xf>
    <xf numFmtId="3" fontId="33" fillId="0" borderId="9" xfId="25" applyNumberFormat="1" applyFont="1" applyBorder="1" applyAlignment="1">
      <alignment horizontal="center" vertical="center" wrapText="1"/>
    </xf>
    <xf numFmtId="0" fontId="3" fillId="0" borderId="0" xfId="27" applyAlignment="1">
      <alignment vertical="center" wrapText="1"/>
    </xf>
    <xf numFmtId="0" fontId="54" fillId="16" borderId="72" xfId="27" applyFont="1" applyFill="1" applyBorder="1" applyAlignment="1">
      <alignment horizontal="center" vertical="center" textRotation="90" wrapText="1"/>
    </xf>
    <xf numFmtId="0" fontId="54" fillId="17" borderId="70" xfId="27" applyFont="1" applyFill="1" applyBorder="1" applyAlignment="1">
      <alignment horizontal="center" vertical="center" textRotation="90" wrapText="1"/>
    </xf>
    <xf numFmtId="0" fontId="54" fillId="18" borderId="70" xfId="27" applyFont="1" applyFill="1" applyBorder="1" applyAlignment="1">
      <alignment horizontal="center" vertical="center" textRotation="90" wrapText="1"/>
    </xf>
    <xf numFmtId="0" fontId="54" fillId="19" borderId="73" xfId="27" applyFont="1" applyFill="1" applyBorder="1" applyAlignment="1">
      <alignment horizontal="center" vertical="center" textRotation="90" wrapText="1"/>
    </xf>
    <xf numFmtId="0" fontId="54" fillId="20" borderId="69" xfId="27" applyFont="1" applyFill="1" applyBorder="1" applyAlignment="1">
      <alignment horizontal="center" vertical="center" textRotation="90" wrapText="1"/>
    </xf>
    <xf numFmtId="0" fontId="54" fillId="21" borderId="70" xfId="27" applyFont="1" applyFill="1" applyBorder="1" applyAlignment="1">
      <alignment horizontal="center" vertical="center" textRotation="90" wrapText="1"/>
    </xf>
    <xf numFmtId="0" fontId="54" fillId="22" borderId="70" xfId="27" applyFont="1" applyFill="1" applyBorder="1" applyAlignment="1">
      <alignment horizontal="center" vertical="center" textRotation="90" wrapText="1"/>
    </xf>
    <xf numFmtId="0" fontId="54" fillId="23" borderId="71" xfId="27" applyFont="1" applyFill="1" applyBorder="1" applyAlignment="1">
      <alignment horizontal="center" vertical="center" textRotation="90" wrapText="1"/>
    </xf>
    <xf numFmtId="0" fontId="54" fillId="24" borderId="69" xfId="27" applyFont="1" applyFill="1" applyBorder="1" applyAlignment="1">
      <alignment horizontal="center" vertical="center" textRotation="90" wrapText="1"/>
    </xf>
    <xf numFmtId="0" fontId="54" fillId="25" borderId="70" xfId="27" applyFont="1" applyFill="1" applyBorder="1" applyAlignment="1">
      <alignment horizontal="center" vertical="center" textRotation="90" wrapText="1"/>
    </xf>
    <xf numFmtId="0" fontId="54" fillId="26" borderId="70" xfId="27" applyFont="1" applyFill="1" applyBorder="1" applyAlignment="1">
      <alignment horizontal="center" vertical="center" textRotation="90" wrapText="1"/>
    </xf>
    <xf numFmtId="0" fontId="54" fillId="27" borderId="71" xfId="27" applyFont="1" applyFill="1" applyBorder="1" applyAlignment="1">
      <alignment horizontal="center" vertical="center" textRotation="90" wrapText="1"/>
    </xf>
    <xf numFmtId="0" fontId="54" fillId="28" borderId="69" xfId="27" applyFont="1" applyFill="1" applyBorder="1" applyAlignment="1">
      <alignment horizontal="center" vertical="center" textRotation="90" wrapText="1"/>
    </xf>
    <xf numFmtId="0" fontId="54" fillId="29" borderId="70" xfId="27" applyFont="1" applyFill="1" applyBorder="1" applyAlignment="1">
      <alignment horizontal="center" vertical="center" textRotation="90" wrapText="1"/>
    </xf>
    <xf numFmtId="0" fontId="54" fillId="30" borderId="70" xfId="27" applyFont="1" applyFill="1" applyBorder="1" applyAlignment="1">
      <alignment horizontal="center" vertical="center" textRotation="90" wrapText="1"/>
    </xf>
    <xf numFmtId="0" fontId="54" fillId="31" borderId="71" xfId="27" applyFont="1" applyFill="1" applyBorder="1" applyAlignment="1">
      <alignment horizontal="center" vertical="center" textRotation="90" wrapText="1"/>
    </xf>
    <xf numFmtId="0" fontId="54" fillId="16" borderId="76" xfId="27" applyFont="1" applyFill="1" applyBorder="1" applyAlignment="1">
      <alignment horizontal="center" vertical="center" textRotation="90" wrapText="1"/>
    </xf>
    <xf numFmtId="0" fontId="54" fillId="17" borderId="74" xfId="27" applyFont="1" applyFill="1" applyBorder="1" applyAlignment="1">
      <alignment horizontal="center" vertical="center" textRotation="90" wrapText="1"/>
    </xf>
    <xf numFmtId="0" fontId="54" fillId="18" borderId="74" xfId="27" applyFont="1" applyFill="1" applyBorder="1" applyAlignment="1">
      <alignment horizontal="center" vertical="center" textRotation="90" wrapText="1"/>
    </xf>
    <xf numFmtId="0" fontId="54" fillId="19" borderId="54" xfId="27" applyFont="1" applyFill="1" applyBorder="1" applyAlignment="1">
      <alignment horizontal="center" vertical="center" textRotation="90" wrapText="1"/>
    </xf>
    <xf numFmtId="0" fontId="54" fillId="20" borderId="53" xfId="27" applyFont="1" applyFill="1" applyBorder="1" applyAlignment="1">
      <alignment horizontal="center" vertical="center" textRotation="90" wrapText="1"/>
    </xf>
    <xf numFmtId="0" fontId="54" fillId="21" borderId="74" xfId="27" applyFont="1" applyFill="1" applyBorder="1" applyAlignment="1">
      <alignment horizontal="center" vertical="center" textRotation="90" wrapText="1"/>
    </xf>
    <xf numFmtId="0" fontId="54" fillId="22" borderId="74" xfId="27" applyFont="1" applyFill="1" applyBorder="1" applyAlignment="1">
      <alignment horizontal="center" vertical="center" textRotation="90" wrapText="1"/>
    </xf>
    <xf numFmtId="0" fontId="54" fillId="23" borderId="54" xfId="27" applyFont="1" applyFill="1" applyBorder="1" applyAlignment="1">
      <alignment horizontal="center" vertical="center" textRotation="90" wrapText="1"/>
    </xf>
    <xf numFmtId="0" fontId="54" fillId="24" borderId="53" xfId="27" applyFont="1" applyFill="1" applyBorder="1" applyAlignment="1">
      <alignment horizontal="center" vertical="center" textRotation="90" wrapText="1"/>
    </xf>
    <xf numFmtId="0" fontId="54" fillId="25" borderId="74" xfId="27" applyFont="1" applyFill="1" applyBorder="1" applyAlignment="1">
      <alignment horizontal="center" vertical="center" textRotation="90" wrapText="1"/>
    </xf>
    <xf numFmtId="0" fontId="54" fillId="26" borderId="74" xfId="27" applyFont="1" applyFill="1" applyBorder="1" applyAlignment="1">
      <alignment horizontal="center" vertical="center" textRotation="90" wrapText="1"/>
    </xf>
    <xf numFmtId="0" fontId="54" fillId="27" borderId="54" xfId="27" applyFont="1" applyFill="1" applyBorder="1" applyAlignment="1">
      <alignment horizontal="center" vertical="center" textRotation="90" wrapText="1"/>
    </xf>
    <xf numFmtId="0" fontId="54" fillId="28" borderId="76" xfId="27" applyFont="1" applyFill="1" applyBorder="1" applyAlignment="1">
      <alignment horizontal="center" vertical="center" textRotation="90" wrapText="1"/>
    </xf>
    <xf numFmtId="0" fontId="54" fillId="29" borderId="74" xfId="27" applyFont="1" applyFill="1" applyBorder="1" applyAlignment="1">
      <alignment horizontal="center" vertical="center" textRotation="90" wrapText="1"/>
    </xf>
    <xf numFmtId="0" fontId="54" fillId="30" borderId="74" xfId="27" applyFont="1" applyFill="1" applyBorder="1" applyAlignment="1">
      <alignment horizontal="center" vertical="center" textRotation="90" wrapText="1"/>
    </xf>
    <xf numFmtId="0" fontId="54" fillId="31" borderId="54" xfId="27" applyFont="1" applyFill="1" applyBorder="1" applyAlignment="1">
      <alignment horizontal="center" vertical="center" textRotation="90" wrapText="1"/>
    </xf>
    <xf numFmtId="0" fontId="54" fillId="16" borderId="53" xfId="27" applyFont="1" applyFill="1" applyBorder="1" applyAlignment="1">
      <alignment horizontal="center" vertical="center" textRotation="90" wrapText="1"/>
    </xf>
    <xf numFmtId="9" fontId="55" fillId="13" borderId="69" xfId="27" applyNumberFormat="1" applyFont="1" applyFill="1" applyBorder="1" applyAlignment="1">
      <alignment horizontal="center" vertical="center" wrapText="1"/>
    </xf>
    <xf numFmtId="9" fontId="55" fillId="13" borderId="70" xfId="27" applyNumberFormat="1" applyFont="1" applyFill="1" applyBorder="1" applyAlignment="1">
      <alignment horizontal="center" vertical="center" wrapText="1"/>
    </xf>
    <xf numFmtId="9" fontId="55" fillId="13" borderId="73" xfId="27" applyNumberFormat="1" applyFont="1" applyFill="1" applyBorder="1" applyAlignment="1">
      <alignment horizontal="center" vertical="center" wrapText="1"/>
    </xf>
    <xf numFmtId="9" fontId="56" fillId="13" borderId="69" xfId="27" applyNumberFormat="1" applyFont="1" applyFill="1" applyBorder="1" applyAlignment="1">
      <alignment horizontal="center" vertical="center" wrapText="1"/>
    </xf>
    <xf numFmtId="9" fontId="56" fillId="13" borderId="70" xfId="27" applyNumberFormat="1" applyFont="1" applyFill="1" applyBorder="1" applyAlignment="1">
      <alignment horizontal="center" vertical="center" wrapText="1"/>
    </xf>
    <xf numFmtId="9" fontId="56" fillId="13" borderId="73" xfId="27" applyNumberFormat="1" applyFont="1" applyFill="1" applyBorder="1" applyAlignment="1">
      <alignment horizontal="center" vertical="center" wrapText="1"/>
    </xf>
    <xf numFmtId="9" fontId="56" fillId="13" borderId="71" xfId="27" applyNumberFormat="1" applyFont="1" applyFill="1" applyBorder="1" applyAlignment="1">
      <alignment horizontal="center" vertical="center" wrapText="1"/>
    </xf>
    <xf numFmtId="0" fontId="30" fillId="0" borderId="44" xfId="27" applyFont="1" applyBorder="1" applyAlignment="1">
      <alignment horizontal="center" vertical="center" wrapText="1"/>
    </xf>
    <xf numFmtId="0" fontId="30" fillId="0" borderId="48" xfId="27" applyFont="1" applyBorder="1" applyAlignment="1">
      <alignment horizontal="center" vertical="center" wrapText="1"/>
    </xf>
    <xf numFmtId="0" fontId="30" fillId="0" borderId="3" xfId="27" applyFont="1" applyBorder="1" applyAlignment="1">
      <alignment horizontal="center" vertical="center" wrapText="1"/>
    </xf>
    <xf numFmtId="171" fontId="30" fillId="10" borderId="82" xfId="27" applyNumberFormat="1" applyFont="1" applyFill="1" applyBorder="1" applyAlignment="1">
      <alignment horizontal="center" vertical="center" wrapText="1"/>
    </xf>
    <xf numFmtId="171" fontId="30" fillId="10" borderId="85" xfId="27" applyNumberFormat="1" applyFont="1" applyFill="1" applyBorder="1" applyAlignment="1">
      <alignment horizontal="center" vertical="center" wrapText="1"/>
    </xf>
    <xf numFmtId="171" fontId="30" fillId="22" borderId="82" xfId="27" applyNumberFormat="1" applyFont="1" applyFill="1" applyBorder="1" applyAlignment="1">
      <alignment horizontal="center" vertical="center" wrapText="1"/>
    </xf>
    <xf numFmtId="171" fontId="30" fillId="22" borderId="84" xfId="27" applyNumberFormat="1" applyFont="1" applyFill="1" applyBorder="1" applyAlignment="1">
      <alignment horizontal="center" vertical="center" wrapText="1"/>
    </xf>
    <xf numFmtId="171" fontId="30" fillId="11" borderId="82" xfId="27" applyNumberFormat="1" applyFont="1" applyFill="1" applyBorder="1" applyAlignment="1">
      <alignment horizontal="center" vertical="center" wrapText="1"/>
    </xf>
    <xf numFmtId="171" fontId="30" fillId="11" borderId="85" xfId="27" applyNumberFormat="1" applyFont="1" applyFill="1" applyBorder="1" applyAlignment="1">
      <alignment horizontal="center" vertical="center" wrapText="1"/>
    </xf>
    <xf numFmtId="171" fontId="30" fillId="23" borderId="86" xfId="27" applyNumberFormat="1" applyFont="1" applyFill="1" applyBorder="1" applyAlignment="1">
      <alignment horizontal="center" vertical="center" wrapText="1"/>
    </xf>
    <xf numFmtId="171" fontId="30" fillId="23" borderId="84" xfId="27" applyNumberFormat="1" applyFont="1" applyFill="1" applyBorder="1" applyAlignment="1">
      <alignment horizontal="center" vertical="center" wrapText="1"/>
    </xf>
    <xf numFmtId="171" fontId="30" fillId="39" borderId="82" xfId="27" applyNumberFormat="1" applyFont="1" applyFill="1" applyBorder="1" applyAlignment="1">
      <alignment horizontal="center" vertical="center" wrapText="1"/>
    </xf>
    <xf numFmtId="171" fontId="30" fillId="39" borderId="85" xfId="27" applyNumberFormat="1" applyFont="1" applyFill="1" applyBorder="1" applyAlignment="1">
      <alignment horizontal="center" vertical="center" wrapText="1"/>
    </xf>
    <xf numFmtId="171" fontId="30" fillId="8" borderId="86" xfId="27" applyNumberFormat="1" applyFont="1" applyFill="1" applyBorder="1" applyAlignment="1">
      <alignment horizontal="center" vertical="center" wrapText="1"/>
    </xf>
    <xf numFmtId="171" fontId="30" fillId="8" borderId="84" xfId="27" applyNumberFormat="1" applyFont="1" applyFill="1" applyBorder="1" applyAlignment="1">
      <alignment horizontal="center" vertical="center" wrapText="1"/>
    </xf>
    <xf numFmtId="1" fontId="49" fillId="0" borderId="44" xfId="27" applyNumberFormat="1" applyFont="1" applyBorder="1" applyAlignment="1">
      <alignment horizontal="center" vertical="center" wrapText="1"/>
    </xf>
    <xf numFmtId="1" fontId="49" fillId="0" borderId="45" xfId="27" applyNumberFormat="1" applyFont="1" applyBorder="1" applyAlignment="1">
      <alignment horizontal="center" vertical="center" wrapText="1"/>
    </xf>
    <xf numFmtId="1" fontId="49" fillId="0" borderId="48" xfId="27" applyNumberFormat="1" applyFont="1" applyBorder="1" applyAlignment="1">
      <alignment horizontal="center" vertical="center" wrapText="1"/>
    </xf>
    <xf numFmtId="1" fontId="49" fillId="0" borderId="46" xfId="27" applyNumberFormat="1" applyFont="1" applyBorder="1" applyAlignment="1">
      <alignment horizontal="center" vertical="center" wrapText="1"/>
    </xf>
    <xf numFmtId="1" fontId="49" fillId="0" borderId="47" xfId="27" applyNumberFormat="1" applyFont="1" applyBorder="1" applyAlignment="1">
      <alignment horizontal="center" vertical="center" wrapText="1"/>
    </xf>
    <xf numFmtId="1" fontId="56" fillId="0" borderId="44" xfId="27" applyNumberFormat="1" applyFont="1" applyBorder="1" applyAlignment="1">
      <alignment horizontal="center" vertical="center" wrapText="1"/>
    </xf>
    <xf numFmtId="1" fontId="56" fillId="0" borderId="45" xfId="27" applyNumberFormat="1" applyFont="1" applyBorder="1" applyAlignment="1">
      <alignment horizontal="center" vertical="center" wrapText="1"/>
    </xf>
    <xf numFmtId="1" fontId="56" fillId="0" borderId="48" xfId="27" applyNumberFormat="1" applyFont="1" applyBorder="1" applyAlignment="1">
      <alignment horizontal="center" vertical="center" wrapText="1"/>
    </xf>
    <xf numFmtId="1" fontId="56" fillId="0" borderId="46" xfId="27" applyNumberFormat="1" applyFont="1" applyBorder="1" applyAlignment="1">
      <alignment horizontal="center" vertical="center" wrapText="1"/>
    </xf>
    <xf numFmtId="0" fontId="30" fillId="0" borderId="67" xfId="27" applyFont="1" applyBorder="1" applyAlignment="1">
      <alignment horizontal="center" vertical="center" wrapText="1"/>
    </xf>
    <xf numFmtId="0" fontId="30" fillId="0" borderId="79" xfId="27" applyFont="1" applyBorder="1" applyAlignment="1">
      <alignment horizontal="left" vertical="center" wrapText="1" indent="2"/>
    </xf>
    <xf numFmtId="3" fontId="26" fillId="0" borderId="53" xfId="27" applyNumberFormat="1" applyFont="1" applyBorder="1" applyAlignment="1">
      <alignment horizontal="center" vertical="center" wrapText="1"/>
    </xf>
    <xf numFmtId="3" fontId="30" fillId="0" borderId="53" xfId="27" applyNumberFormat="1" applyFont="1" applyBorder="1" applyAlignment="1">
      <alignment horizontal="center" vertical="center" wrapText="1"/>
    </xf>
    <xf numFmtId="3" fontId="30" fillId="0" borderId="74" xfId="27" applyNumberFormat="1" applyFont="1" applyBorder="1" applyAlignment="1">
      <alignment horizontal="center" vertical="center" wrapText="1"/>
    </xf>
    <xf numFmtId="3" fontId="30" fillId="0" borderId="54" xfId="27" applyNumberFormat="1" applyFont="1" applyBorder="1" applyAlignment="1">
      <alignment horizontal="center" vertical="center" wrapText="1"/>
    </xf>
    <xf numFmtId="3" fontId="30" fillId="0" borderId="76" xfId="27" applyNumberFormat="1" applyFont="1" applyBorder="1" applyAlignment="1">
      <alignment horizontal="center" vertical="center" wrapText="1"/>
    </xf>
    <xf numFmtId="3" fontId="30" fillId="0" borderId="75" xfId="27" applyNumberFormat="1" applyFont="1" applyBorder="1" applyAlignment="1">
      <alignment horizontal="center" vertical="center" wrapText="1"/>
    </xf>
    <xf numFmtId="3" fontId="55" fillId="0" borderId="53" xfId="27" applyNumberFormat="1" applyFont="1" applyBorder="1" applyAlignment="1">
      <alignment horizontal="center" vertical="center" wrapText="1"/>
    </xf>
    <xf numFmtId="3" fontId="55" fillId="0" borderId="15" xfId="27" applyNumberFormat="1" applyFont="1" applyBorder="1" applyAlignment="1">
      <alignment horizontal="center" vertical="center" wrapText="1"/>
    </xf>
    <xf numFmtId="3" fontId="55" fillId="0" borderId="58" xfId="27" applyNumberFormat="1" applyFont="1" applyBorder="1" applyAlignment="1">
      <alignment horizontal="center" vertical="center" wrapText="1"/>
    </xf>
    <xf numFmtId="3" fontId="55" fillId="0" borderId="17" xfId="27" applyNumberFormat="1" applyFont="1" applyBorder="1" applyAlignment="1">
      <alignment horizontal="center" vertical="center" wrapText="1"/>
    </xf>
    <xf numFmtId="3" fontId="55" fillId="0" borderId="59" xfId="27" applyNumberFormat="1" applyFont="1" applyBorder="1" applyAlignment="1">
      <alignment horizontal="center" vertical="center" wrapText="1"/>
    </xf>
    <xf numFmtId="0" fontId="30" fillId="0" borderId="58" xfId="27" applyFont="1" applyBorder="1" applyAlignment="1">
      <alignment horizontal="center" vertical="center" wrapText="1"/>
    </xf>
    <xf numFmtId="0" fontId="30" fillId="0" borderId="57" xfId="27" applyFont="1" applyBorder="1" applyAlignment="1">
      <alignment horizontal="left" vertical="center" wrapText="1" indent="2"/>
    </xf>
    <xf numFmtId="3" fontId="26" fillId="0" borderId="58" xfId="27" applyNumberFormat="1" applyFont="1" applyBorder="1" applyAlignment="1">
      <alignment horizontal="center" vertical="center" wrapText="1"/>
    </xf>
    <xf numFmtId="3" fontId="30" fillId="0" borderId="58" xfId="27" applyNumberFormat="1" applyFont="1" applyBorder="1" applyAlignment="1">
      <alignment horizontal="center" vertical="center" wrapText="1"/>
    </xf>
    <xf numFmtId="3" fontId="30" fillId="0" borderId="1" xfId="27" applyNumberFormat="1" applyFont="1" applyBorder="1" applyAlignment="1">
      <alignment horizontal="center" vertical="center" wrapText="1"/>
    </xf>
    <xf numFmtId="3" fontId="30" fillId="0" borderId="56" xfId="27" applyNumberFormat="1" applyFont="1" applyBorder="1" applyAlignment="1">
      <alignment horizontal="center" vertical="center" wrapText="1"/>
    </xf>
    <xf numFmtId="3" fontId="30" fillId="0" borderId="55" xfId="27" applyNumberFormat="1" applyFont="1" applyBorder="1" applyAlignment="1">
      <alignment horizontal="center" vertical="center" wrapText="1"/>
    </xf>
    <xf numFmtId="3" fontId="30" fillId="0" borderId="57" xfId="27" applyNumberFormat="1" applyFont="1" applyBorder="1" applyAlignment="1">
      <alignment horizontal="center" vertical="center" wrapText="1"/>
    </xf>
    <xf numFmtId="0" fontId="30" fillId="0" borderId="82" xfId="27" applyFont="1" applyBorder="1" applyAlignment="1">
      <alignment horizontal="center" vertical="center" wrapText="1"/>
    </xf>
    <xf numFmtId="0" fontId="30" fillId="0" borderId="84" xfId="27" applyFont="1" applyBorder="1" applyAlignment="1">
      <alignment horizontal="left" vertical="center" wrapText="1" indent="2"/>
    </xf>
    <xf numFmtId="3" fontId="26" fillId="0" borderId="61" xfId="27" applyNumberFormat="1" applyFont="1" applyBorder="1" applyAlignment="1">
      <alignment horizontal="center" vertical="center" wrapText="1"/>
    </xf>
    <xf numFmtId="3" fontId="30" fillId="0" borderId="61" xfId="27" applyNumberFormat="1" applyFont="1" applyBorder="1" applyAlignment="1">
      <alignment horizontal="center" vertical="center" wrapText="1"/>
    </xf>
    <xf numFmtId="3" fontId="30" fillId="0" borderId="64" xfId="27" applyNumberFormat="1" applyFont="1" applyBorder="1" applyAlignment="1">
      <alignment horizontal="center" vertical="center" wrapText="1"/>
    </xf>
    <xf numFmtId="3" fontId="30" fillId="0" borderId="62" xfId="27" applyNumberFormat="1" applyFont="1" applyBorder="1" applyAlignment="1">
      <alignment horizontal="center" vertical="center" wrapText="1"/>
    </xf>
    <xf numFmtId="3" fontId="30" fillId="0" borderId="63" xfId="27" applyNumberFormat="1" applyFont="1" applyBorder="1" applyAlignment="1">
      <alignment horizontal="center" vertical="center" wrapText="1"/>
    </xf>
    <xf numFmtId="3" fontId="30" fillId="0" borderId="65" xfId="27" applyNumberFormat="1" applyFont="1" applyBorder="1" applyAlignment="1">
      <alignment horizontal="center" vertical="center" wrapText="1"/>
    </xf>
    <xf numFmtId="3" fontId="55" fillId="0" borderId="82" xfId="27" applyNumberFormat="1" applyFont="1" applyBorder="1" applyAlignment="1">
      <alignment horizontal="center" vertical="center" wrapText="1"/>
    </xf>
    <xf numFmtId="3" fontId="55" fillId="0" borderId="91" xfId="27" applyNumberFormat="1" applyFont="1" applyBorder="1" applyAlignment="1">
      <alignment horizontal="center" vertical="center" wrapText="1"/>
    </xf>
    <xf numFmtId="3" fontId="55" fillId="0" borderId="66" xfId="27" applyNumberFormat="1" applyFont="1" applyBorder="1" applyAlignment="1">
      <alignment horizontal="center" vertical="center" wrapText="1"/>
    </xf>
    <xf numFmtId="3" fontId="53" fillId="0" borderId="9" xfId="27" applyNumberFormat="1" applyFont="1" applyBorder="1" applyAlignment="1">
      <alignment horizontal="center" vertical="center" wrapText="1"/>
    </xf>
    <xf numFmtId="3" fontId="32" fillId="0" borderId="49" xfId="27" applyNumberFormat="1" applyFont="1" applyBorder="1" applyAlignment="1">
      <alignment horizontal="center" vertical="center" wrapText="1"/>
    </xf>
    <xf numFmtId="3" fontId="32" fillId="0" borderId="52" xfId="27" applyNumberFormat="1" applyFont="1" applyBorder="1" applyAlignment="1">
      <alignment horizontal="center" vertical="center" wrapText="1"/>
    </xf>
    <xf numFmtId="3" fontId="32" fillId="0" borderId="12" xfId="27" applyNumberFormat="1" applyFont="1" applyBorder="1" applyAlignment="1">
      <alignment horizontal="center" vertical="center" wrapText="1"/>
    </xf>
    <xf numFmtId="3" fontId="32" fillId="0" borderId="14" xfId="27" applyNumberFormat="1" applyFont="1" applyBorder="1" applyAlignment="1">
      <alignment horizontal="center" vertical="center" wrapText="1"/>
    </xf>
    <xf numFmtId="3" fontId="56" fillId="0" borderId="44" xfId="27" applyNumberFormat="1" applyFont="1" applyBorder="1" applyAlignment="1">
      <alignment horizontal="center" vertical="center" wrapText="1"/>
    </xf>
    <xf numFmtId="3" fontId="56" fillId="0" borderId="47" xfId="27" applyNumberFormat="1" applyFont="1" applyBorder="1" applyAlignment="1">
      <alignment horizontal="center" vertical="center" wrapText="1"/>
    </xf>
    <xf numFmtId="3" fontId="56" fillId="0" borderId="5" xfId="27" applyNumberFormat="1" applyFont="1" applyBorder="1" applyAlignment="1">
      <alignment horizontal="center" vertical="center" wrapText="1"/>
    </xf>
    <xf numFmtId="3" fontId="56" fillId="0" borderId="4" xfId="27" applyNumberFormat="1" applyFont="1" applyBorder="1" applyAlignment="1">
      <alignment horizontal="center" vertical="center" wrapText="1"/>
    </xf>
    <xf numFmtId="3" fontId="56" fillId="0" borderId="103" xfId="27" applyNumberFormat="1" applyFont="1" applyBorder="1" applyAlignment="1">
      <alignment horizontal="center" vertical="center" wrapText="1"/>
    </xf>
    <xf numFmtId="3" fontId="56" fillId="0" borderId="104" xfId="27" applyNumberFormat="1" applyFont="1" applyBorder="1" applyAlignment="1">
      <alignment horizontal="center" vertical="center" wrapText="1"/>
    </xf>
    <xf numFmtId="3" fontId="56" fillId="0" borderId="105" xfId="27" applyNumberFormat="1" applyFont="1" applyBorder="1" applyAlignment="1">
      <alignment horizontal="center" vertical="center" wrapText="1"/>
    </xf>
    <xf numFmtId="3" fontId="56" fillId="0" borderId="106" xfId="27" applyNumberFormat="1" applyFont="1" applyBorder="1" applyAlignment="1">
      <alignment horizontal="center" vertical="center" wrapText="1"/>
    </xf>
    <xf numFmtId="3" fontId="56" fillId="0" borderId="107" xfId="27" applyNumberFormat="1" applyFont="1" applyBorder="1" applyAlignment="1">
      <alignment horizontal="center" vertical="center" wrapText="1"/>
    </xf>
    <xf numFmtId="3" fontId="56" fillId="0" borderId="108" xfId="27" applyNumberFormat="1" applyFont="1" applyBorder="1" applyAlignment="1">
      <alignment horizontal="center" vertical="center" wrapText="1"/>
    </xf>
    <xf numFmtId="0" fontId="12" fillId="9" borderId="34" xfId="0" applyFont="1" applyFill="1" applyBorder="1" applyAlignment="1">
      <alignment horizontal="right" vertical="center" wrapText="1" indent="2"/>
    </xf>
    <xf numFmtId="0" fontId="41" fillId="15" borderId="0" xfId="0" applyFont="1" applyFill="1" applyAlignment="1">
      <alignment horizontal="center"/>
    </xf>
    <xf numFmtId="0" fontId="8" fillId="14" borderId="0" xfId="0" applyFont="1" applyFill="1"/>
    <xf numFmtId="0" fontId="70" fillId="0" borderId="0" xfId="28" applyFont="1" applyAlignment="1">
      <alignment vertical="center"/>
    </xf>
    <xf numFmtId="0" fontId="70" fillId="10" borderId="0" xfId="28" applyFont="1" applyFill="1" applyAlignment="1">
      <alignment vertical="center"/>
    </xf>
    <xf numFmtId="0" fontId="71" fillId="0" borderId="1" xfId="28" applyFont="1" applyBorder="1" applyAlignment="1">
      <alignment horizontal="center" vertical="center" wrapText="1"/>
    </xf>
    <xf numFmtId="0" fontId="71" fillId="0" borderId="0" xfId="28" applyFont="1" applyAlignment="1">
      <alignment horizontal="center" vertical="center" wrapText="1"/>
    </xf>
    <xf numFmtId="0" fontId="71" fillId="0" borderId="1" xfId="28" applyFont="1" applyBorder="1" applyAlignment="1">
      <alignment vertical="center"/>
    </xf>
    <xf numFmtId="16" fontId="70" fillId="0" borderId="0" xfId="28" applyNumberFormat="1" applyFont="1" applyAlignment="1">
      <alignment vertical="center"/>
    </xf>
    <xf numFmtId="173" fontId="70" fillId="0" borderId="1" xfId="28" applyNumberFormat="1" applyFont="1" applyBorder="1" applyAlignment="1">
      <alignment horizontal="center" vertical="center"/>
    </xf>
    <xf numFmtId="0" fontId="72" fillId="13" borderId="1" xfId="28" applyFont="1" applyFill="1" applyBorder="1" applyAlignment="1">
      <alignment horizontal="center" vertical="center" wrapText="1"/>
    </xf>
    <xf numFmtId="0" fontId="73" fillId="0" borderId="0" xfId="28" applyFont="1" applyAlignment="1">
      <alignment vertical="center"/>
    </xf>
    <xf numFmtId="16" fontId="70" fillId="0" borderId="1" xfId="28" applyNumberFormat="1" applyFont="1" applyBorder="1" applyAlignment="1">
      <alignment horizontal="center" vertical="center"/>
    </xf>
    <xf numFmtId="3" fontId="70" fillId="30" borderId="1" xfId="28" applyNumberFormat="1" applyFont="1" applyFill="1" applyBorder="1" applyAlignment="1">
      <alignment horizontal="center" vertical="center"/>
    </xf>
    <xf numFmtId="0" fontId="70" fillId="0" borderId="1" xfId="28" applyFont="1" applyBorder="1" applyAlignment="1">
      <alignment horizontal="center" vertical="center"/>
    </xf>
    <xf numFmtId="14" fontId="70" fillId="0" borderId="0" xfId="28" applyNumberFormat="1" applyFont="1" applyAlignment="1">
      <alignment vertical="center"/>
    </xf>
    <xf numFmtId="0" fontId="8" fillId="41" borderId="0" xfId="0" applyFont="1" applyFill="1"/>
    <xf numFmtId="0" fontId="0" fillId="42" borderId="0" xfId="0" applyFill="1"/>
    <xf numFmtId="0" fontId="8" fillId="42" borderId="0" xfId="0" applyFont="1" applyFill="1"/>
    <xf numFmtId="0" fontId="0" fillId="42" borderId="0" xfId="0" applyFill="1" applyAlignment="1">
      <alignment horizontal="right"/>
    </xf>
    <xf numFmtId="0" fontId="4" fillId="42" borderId="0" xfId="0" applyFont="1" applyFill="1" applyAlignment="1">
      <alignment vertical="center" wrapText="1"/>
    </xf>
    <xf numFmtId="0" fontId="17" fillId="42" borderId="0" xfId="0" applyFont="1" applyFill="1"/>
    <xf numFmtId="0" fontId="17" fillId="42" borderId="0" xfId="0" applyFont="1" applyFill="1" applyAlignment="1">
      <alignment horizontal="center" vertical="center"/>
    </xf>
    <xf numFmtId="0" fontId="17" fillId="42" borderId="0" xfId="0" applyFont="1" applyFill="1" applyAlignment="1">
      <alignment wrapText="1"/>
    </xf>
    <xf numFmtId="0" fontId="17" fillId="42" borderId="0" xfId="0" applyFont="1" applyFill="1" applyAlignment="1">
      <alignment vertical="center" wrapText="1"/>
    </xf>
    <xf numFmtId="0" fontId="17" fillId="41" borderId="0" xfId="0" applyFont="1" applyFill="1"/>
    <xf numFmtId="0" fontId="17" fillId="41" borderId="0" xfId="0" applyFont="1" applyFill="1" applyAlignment="1">
      <alignment wrapText="1"/>
    </xf>
    <xf numFmtId="0" fontId="56" fillId="38" borderId="118" xfId="0" applyFont="1" applyFill="1" applyBorder="1" applyAlignment="1">
      <alignment horizontal="center" vertical="center" wrapText="1"/>
    </xf>
    <xf numFmtId="0" fontId="17" fillId="41" borderId="0" xfId="0" applyFont="1" applyFill="1" applyAlignment="1">
      <alignment vertical="center"/>
    </xf>
    <xf numFmtId="0" fontId="8" fillId="16" borderId="117" xfId="0" applyFont="1" applyFill="1" applyBorder="1" applyAlignment="1">
      <alignment horizontal="center" vertical="center"/>
    </xf>
    <xf numFmtId="0" fontId="8" fillId="16" borderId="117" xfId="0" applyFont="1" applyFill="1" applyBorder="1" applyAlignment="1">
      <alignment horizontal="justify" vertical="center" readingOrder="1"/>
    </xf>
    <xf numFmtId="0" fontId="38" fillId="41" borderId="6" xfId="0" applyFont="1" applyFill="1" applyBorder="1" applyAlignment="1">
      <alignment horizontal="left" vertical="center" indent="3"/>
    </xf>
    <xf numFmtId="3" fontId="39" fillId="41" borderId="7" xfId="0" applyNumberFormat="1" applyFont="1" applyFill="1" applyBorder="1" applyAlignment="1" applyProtection="1">
      <alignment horizontal="center" vertical="center" wrapText="1"/>
      <protection locked="0"/>
    </xf>
    <xf numFmtId="1" fontId="40" fillId="41" borderId="7" xfId="0" applyNumberFormat="1" applyFont="1" applyFill="1" applyBorder="1" applyAlignment="1">
      <alignment horizontal="center" vertical="center" wrapText="1"/>
    </xf>
    <xf numFmtId="0" fontId="27" fillId="41" borderId="7" xfId="0" applyFont="1" applyFill="1" applyBorder="1"/>
    <xf numFmtId="0" fontId="27" fillId="41" borderId="8" xfId="0" applyFont="1" applyFill="1" applyBorder="1"/>
    <xf numFmtId="0" fontId="38" fillId="41" borderId="19" xfId="0" applyFont="1" applyFill="1" applyBorder="1" applyAlignment="1">
      <alignment horizontal="left" vertical="center" indent="3"/>
    </xf>
    <xf numFmtId="3" fontId="39" fillId="41" borderId="0" xfId="0" applyNumberFormat="1" applyFont="1" applyFill="1" applyAlignment="1" applyProtection="1">
      <alignment horizontal="center" vertical="center" wrapText="1"/>
      <protection locked="0"/>
    </xf>
    <xf numFmtId="1" fontId="40" fillId="41" borderId="0" xfId="0" applyNumberFormat="1" applyFont="1" applyFill="1" applyAlignment="1">
      <alignment horizontal="center" vertical="center" wrapText="1"/>
    </xf>
    <xf numFmtId="0" fontId="27" fillId="41" borderId="0" xfId="0" applyFont="1" applyFill="1"/>
    <xf numFmtId="0" fontId="27" fillId="41" borderId="42" xfId="0" applyFont="1" applyFill="1" applyBorder="1"/>
    <xf numFmtId="0" fontId="38" fillId="41" borderId="19" xfId="0" applyFont="1" applyFill="1" applyBorder="1" applyAlignment="1">
      <alignment horizontal="left" vertical="center" wrapText="1" indent="3"/>
    </xf>
    <xf numFmtId="0" fontId="38" fillId="41" borderId="13" xfId="0" applyFont="1" applyFill="1" applyBorder="1" applyAlignment="1">
      <alignment horizontal="left" vertical="center" wrapText="1" indent="3"/>
    </xf>
    <xf numFmtId="3" fontId="39" fillId="41" borderId="14" xfId="0" applyNumberFormat="1" applyFont="1" applyFill="1" applyBorder="1" applyAlignment="1" applyProtection="1">
      <alignment horizontal="center" vertical="center" wrapText="1"/>
      <protection locked="0"/>
    </xf>
    <xf numFmtId="1" fontId="40" fillId="41" borderId="14" xfId="0" applyNumberFormat="1" applyFont="1" applyFill="1" applyBorder="1" applyAlignment="1">
      <alignment horizontal="center" vertical="center" wrapText="1"/>
    </xf>
    <xf numFmtId="0" fontId="27" fillId="41" borderId="14" xfId="0" applyFont="1" applyFill="1" applyBorder="1"/>
    <xf numFmtId="0" fontId="27" fillId="41" borderId="12" xfId="0" applyFont="1" applyFill="1" applyBorder="1"/>
    <xf numFmtId="10" fontId="75" fillId="37" borderId="3" xfId="0" applyNumberFormat="1" applyFont="1" applyFill="1" applyBorder="1" applyAlignment="1">
      <alignment vertical="center" wrapText="1"/>
    </xf>
    <xf numFmtId="10" fontId="75" fillId="37" borderId="4" xfId="0" applyNumberFormat="1" applyFont="1" applyFill="1" applyBorder="1" applyAlignment="1">
      <alignment vertical="center" wrapText="1"/>
    </xf>
    <xf numFmtId="3" fontId="76" fillId="37" borderId="5" xfId="0" applyNumberFormat="1" applyFont="1" applyFill="1" applyBorder="1" applyAlignment="1">
      <alignment horizontal="center" vertical="center" wrapText="1"/>
    </xf>
    <xf numFmtId="0" fontId="77" fillId="37" borderId="10" xfId="0" applyFont="1" applyFill="1" applyBorder="1" applyAlignment="1">
      <alignment horizontal="left" vertical="center" wrapText="1"/>
    </xf>
    <xf numFmtId="0" fontId="41" fillId="42" borderId="0" xfId="0" applyFont="1" applyFill="1"/>
    <xf numFmtId="9" fontId="76" fillId="37" borderId="4" xfId="0" applyNumberFormat="1" applyFont="1" applyFill="1" applyBorder="1" applyAlignment="1">
      <alignment horizontal="center" vertical="center" wrapText="1"/>
    </xf>
    <xf numFmtId="3" fontId="76" fillId="37" borderId="14" xfId="0" applyNumberFormat="1" applyFont="1" applyFill="1" applyBorder="1" applyAlignment="1">
      <alignment horizontal="center" vertical="center" wrapText="1"/>
    </xf>
    <xf numFmtId="0" fontId="29" fillId="41" borderId="0" xfId="0" applyFont="1" applyFill="1"/>
    <xf numFmtId="0" fontId="28" fillId="41" borderId="0" xfId="0" applyFont="1" applyFill="1" applyAlignment="1">
      <alignment horizontal="center"/>
    </xf>
    <xf numFmtId="0" fontId="41" fillId="41" borderId="0" xfId="0" applyFont="1" applyFill="1"/>
    <xf numFmtId="0" fontId="77" fillId="37" borderId="2" xfId="0" applyFont="1" applyFill="1" applyBorder="1" applyAlignment="1">
      <alignment horizontal="left" vertical="center" wrapText="1"/>
    </xf>
    <xf numFmtId="3" fontId="82" fillId="37" borderId="3" xfId="0" applyNumberFormat="1" applyFont="1" applyFill="1" applyBorder="1" applyAlignment="1">
      <alignment horizontal="center" vertical="center" wrapText="1"/>
    </xf>
    <xf numFmtId="0" fontId="81" fillId="37" borderId="10" xfId="0" applyFont="1" applyFill="1" applyBorder="1" applyAlignment="1">
      <alignment horizontal="center" vertical="center" wrapText="1"/>
    </xf>
    <xf numFmtId="0" fontId="80" fillId="37" borderId="10" xfId="0" applyFont="1" applyFill="1" applyBorder="1" applyAlignment="1">
      <alignment horizontal="center" vertical="center" wrapText="1"/>
    </xf>
    <xf numFmtId="0" fontId="83" fillId="41" borderId="0" xfId="0" applyFont="1" applyFill="1"/>
    <xf numFmtId="9" fontId="13" fillId="2" borderId="14" xfId="0" applyNumberFormat="1" applyFont="1" applyFill="1" applyBorder="1" applyAlignment="1">
      <alignment horizontal="center" vertical="center" wrapText="1"/>
    </xf>
    <xf numFmtId="0" fontId="77" fillId="37" borderId="96" xfId="0" applyFont="1" applyFill="1" applyBorder="1" applyAlignment="1">
      <alignment horizontal="left" vertical="center" wrapText="1"/>
    </xf>
    <xf numFmtId="3" fontId="13" fillId="37" borderId="14" xfId="0" applyNumberFormat="1" applyFont="1" applyFill="1" applyBorder="1" applyAlignment="1">
      <alignment horizontal="center" vertical="center" wrapText="1"/>
    </xf>
    <xf numFmtId="9" fontId="76" fillId="37" borderId="14" xfId="0" applyNumberFormat="1" applyFont="1" applyFill="1" applyBorder="1" applyAlignment="1">
      <alignment horizontal="center" vertical="center" wrapText="1"/>
    </xf>
    <xf numFmtId="1" fontId="84" fillId="15" borderId="0" xfId="0" applyNumberFormat="1" applyFont="1" applyFill="1" applyAlignment="1">
      <alignment horizontal="center" vertical="center"/>
    </xf>
    <xf numFmtId="0" fontId="84" fillId="15" borderId="0" xfId="0" applyFont="1" applyFill="1" applyAlignment="1">
      <alignment horizontal="center" vertical="center"/>
    </xf>
    <xf numFmtId="3" fontId="13" fillId="2" borderId="19" xfId="0" applyNumberFormat="1" applyFont="1" applyFill="1" applyBorder="1" applyAlignment="1">
      <alignment horizontal="center" vertical="center" wrapText="1"/>
    </xf>
    <xf numFmtId="0" fontId="85" fillId="15" borderId="0" xfId="0" applyFont="1" applyFill="1" applyAlignment="1">
      <alignment horizontal="center" vertical="center"/>
    </xf>
    <xf numFmtId="0" fontId="84" fillId="15" borderId="0" xfId="0" applyFont="1" applyFill="1" applyAlignment="1">
      <alignment horizontal="center"/>
    </xf>
    <xf numFmtId="0" fontId="84" fillId="15" borderId="0" xfId="0" applyFont="1" applyFill="1"/>
    <xf numFmtId="0" fontId="83" fillId="41" borderId="0" xfId="0" applyFont="1" applyFill="1" applyAlignment="1">
      <alignment horizontal="center"/>
    </xf>
    <xf numFmtId="3" fontId="83" fillId="41" borderId="0" xfId="0" applyNumberFormat="1" applyFont="1" applyFill="1" applyAlignment="1">
      <alignment horizontal="center"/>
    </xf>
    <xf numFmtId="1" fontId="86" fillId="15" borderId="0" xfId="0" applyNumberFormat="1" applyFont="1" applyFill="1" applyAlignment="1">
      <alignment horizontal="center" vertical="center"/>
    </xf>
    <xf numFmtId="0" fontId="86" fillId="15" borderId="0" xfId="0" applyFont="1" applyFill="1" applyAlignment="1">
      <alignment horizontal="center" vertical="center"/>
    </xf>
    <xf numFmtId="0" fontId="83" fillId="15" borderId="0" xfId="0" applyFont="1" applyFill="1" applyAlignment="1">
      <alignment horizontal="center"/>
    </xf>
    <xf numFmtId="0" fontId="83" fillId="15" borderId="0" xfId="0" applyFont="1" applyFill="1"/>
    <xf numFmtId="3" fontId="87" fillId="37" borderId="19" xfId="0" applyNumberFormat="1" applyFont="1" applyFill="1" applyBorder="1" applyAlignment="1">
      <alignment horizontal="center" vertical="center" wrapText="1"/>
    </xf>
    <xf numFmtId="3" fontId="78" fillId="37" borderId="13" xfId="0" applyNumberFormat="1" applyFont="1" applyFill="1" applyBorder="1" applyAlignment="1">
      <alignment horizontal="center" vertical="center" wrapText="1"/>
    </xf>
    <xf numFmtId="0" fontId="0" fillId="41" borderId="0" xfId="0" applyFill="1"/>
    <xf numFmtId="0" fontId="37" fillId="41" borderId="0" xfId="0" applyFont="1" applyFill="1" applyAlignment="1">
      <alignment horizontal="center" vertical="center" wrapText="1"/>
    </xf>
    <xf numFmtId="0" fontId="12" fillId="41" borderId="0" xfId="0" applyFont="1" applyFill="1" applyAlignment="1">
      <alignment horizontal="center" vertical="center" wrapText="1"/>
    </xf>
    <xf numFmtId="10" fontId="18" fillId="41" borderId="0" xfId="0" applyNumberFormat="1" applyFont="1" applyFill="1" applyAlignment="1">
      <alignment horizontal="center" vertical="center"/>
    </xf>
    <xf numFmtId="10" fontId="0" fillId="41" borderId="0" xfId="0" applyNumberFormat="1" applyFill="1"/>
    <xf numFmtId="0" fontId="30" fillId="37" borderId="117" xfId="0" applyFont="1" applyFill="1" applyBorder="1" applyAlignment="1">
      <alignment horizontal="center" vertical="center" wrapText="1"/>
    </xf>
    <xf numFmtId="4" fontId="11" fillId="9" borderId="40" xfId="0" applyNumberFormat="1" applyFont="1" applyFill="1" applyBorder="1" applyAlignment="1">
      <alignment horizontal="center" vertical="center"/>
    </xf>
    <xf numFmtId="4" fontId="11" fillId="9" borderId="32" xfId="0" applyNumberFormat="1" applyFont="1" applyFill="1" applyBorder="1" applyAlignment="1">
      <alignment horizontal="center" vertical="center"/>
    </xf>
    <xf numFmtId="0" fontId="26" fillId="38" borderId="30" xfId="0" applyFont="1" applyFill="1" applyBorder="1" applyAlignment="1">
      <alignment horizontal="center" vertical="center" wrapText="1"/>
    </xf>
    <xf numFmtId="0" fontId="30" fillId="38" borderId="117" xfId="0" applyFont="1" applyFill="1" applyBorder="1" applyAlignment="1">
      <alignment vertical="center"/>
    </xf>
    <xf numFmtId="0" fontId="88" fillId="16" borderId="117" xfId="23" applyFont="1" applyFill="1" applyBorder="1" applyAlignment="1">
      <alignment horizontal="right" vertical="center" wrapText="1"/>
    </xf>
    <xf numFmtId="170" fontId="83" fillId="16" borderId="117" xfId="23" applyNumberFormat="1" applyFont="1" applyFill="1" applyBorder="1" applyAlignment="1" applyProtection="1">
      <alignment vertical="center" wrapText="1"/>
      <protection locked="0"/>
    </xf>
    <xf numFmtId="0" fontId="83" fillId="16" borderId="117" xfId="23" applyFont="1" applyFill="1" applyBorder="1" applyAlignment="1" applyProtection="1">
      <alignment vertical="center" wrapText="1"/>
      <protection locked="0"/>
    </xf>
    <xf numFmtId="0" fontId="88" fillId="16" borderId="117" xfId="23" applyFont="1" applyFill="1" applyBorder="1" applyAlignment="1">
      <alignment horizontal="left" vertical="center" wrapText="1" indent="4"/>
    </xf>
    <xf numFmtId="0" fontId="88" fillId="16" borderId="117" xfId="23" applyFont="1" applyFill="1" applyBorder="1" applyAlignment="1" applyProtection="1">
      <alignment vertical="center" wrapText="1"/>
      <protection locked="0"/>
    </xf>
    <xf numFmtId="0" fontId="83" fillId="16" borderId="117" xfId="23" applyFont="1" applyFill="1" applyBorder="1" applyAlignment="1" applyProtection="1">
      <alignment horizontal="left" vertical="center" wrapText="1"/>
      <protection locked="0"/>
    </xf>
    <xf numFmtId="0" fontId="89" fillId="16" borderId="117" xfId="24" applyFont="1" applyFill="1" applyBorder="1" applyAlignment="1" applyProtection="1">
      <alignment vertical="center" wrapText="1"/>
      <protection locked="0"/>
    </xf>
    <xf numFmtId="0" fontId="83" fillId="16" borderId="117" xfId="23" applyFont="1" applyFill="1" applyBorder="1" applyAlignment="1" applyProtection="1">
      <alignment horizontal="center" vertical="center" wrapText="1"/>
      <protection locked="0"/>
    </xf>
    <xf numFmtId="0" fontId="83" fillId="16" borderId="117" xfId="23" applyFont="1" applyFill="1" applyBorder="1" applyAlignment="1">
      <alignment horizontal="center" vertical="center" wrapText="1"/>
    </xf>
    <xf numFmtId="0" fontId="88" fillId="16" borderId="117" xfId="23" applyFont="1" applyFill="1" applyBorder="1" applyAlignment="1">
      <alignment horizontal="center" vertical="center" wrapText="1"/>
    </xf>
    <xf numFmtId="0" fontId="81" fillId="16" borderId="10" xfId="0" applyFont="1" applyFill="1" applyBorder="1" applyAlignment="1">
      <alignment horizontal="center" vertical="center" wrapText="1"/>
    </xf>
    <xf numFmtId="0" fontId="80" fillId="16" borderId="10" xfId="0" applyFont="1" applyFill="1" applyBorder="1" applyAlignment="1">
      <alignment horizontal="center" vertical="center" wrapText="1"/>
    </xf>
    <xf numFmtId="3" fontId="76" fillId="37" borderId="13" xfId="0" applyNumberFormat="1" applyFont="1" applyFill="1" applyBorder="1" applyAlignment="1">
      <alignment horizontal="center" vertical="center" wrapText="1"/>
    </xf>
    <xf numFmtId="0" fontId="79" fillId="37" borderId="10" xfId="0" applyFont="1" applyFill="1" applyBorder="1" applyAlignment="1">
      <alignment horizontal="center" vertical="center" wrapText="1"/>
    </xf>
    <xf numFmtId="0" fontId="32" fillId="38" borderId="117" xfId="0" applyFont="1" applyFill="1" applyBorder="1" applyAlignment="1">
      <alignment horizontal="center" vertical="center"/>
    </xf>
    <xf numFmtId="0" fontId="22" fillId="41" borderId="36" xfId="0" applyFont="1" applyFill="1" applyBorder="1" applyAlignment="1">
      <alignment horizontal="center" vertical="center"/>
    </xf>
    <xf numFmtId="4" fontId="21" fillId="41" borderId="0" xfId="0" applyNumberFormat="1" applyFont="1" applyFill="1" applyAlignment="1">
      <alignment horizontal="center" vertical="center"/>
    </xf>
    <xf numFmtId="10" fontId="14" fillId="41" borderId="0" xfId="0" applyNumberFormat="1" applyFont="1" applyFill="1" applyAlignment="1">
      <alignment horizontal="center" vertical="center"/>
    </xf>
    <xf numFmtId="0" fontId="22" fillId="41" borderId="39" xfId="0" applyFont="1" applyFill="1" applyBorder="1" applyAlignment="1">
      <alignment horizontal="center" vertical="center"/>
    </xf>
    <xf numFmtId="4" fontId="21" fillId="41" borderId="35" xfId="0" applyNumberFormat="1" applyFont="1" applyFill="1" applyBorder="1" applyAlignment="1">
      <alignment horizontal="center" vertical="center"/>
    </xf>
    <xf numFmtId="10" fontId="14" fillId="41" borderId="35" xfId="0" applyNumberFormat="1" applyFont="1" applyFill="1" applyBorder="1" applyAlignment="1">
      <alignment horizontal="center" vertical="center"/>
    </xf>
    <xf numFmtId="0" fontId="17" fillId="41" borderId="35" xfId="0" applyFont="1" applyFill="1" applyBorder="1"/>
    <xf numFmtId="0" fontId="77" fillId="38" borderId="97" xfId="0" applyFont="1" applyFill="1" applyBorder="1" applyAlignment="1">
      <alignment horizontal="left" vertical="center" indent="3"/>
    </xf>
    <xf numFmtId="0" fontId="77" fillId="38" borderId="98" xfId="0" applyFont="1" applyFill="1" applyBorder="1" applyAlignment="1">
      <alignment horizontal="left" vertical="center" wrapText="1" indent="3"/>
    </xf>
    <xf numFmtId="0" fontId="77" fillId="38" borderId="98" xfId="0" applyFont="1" applyFill="1" applyBorder="1" applyAlignment="1">
      <alignment horizontal="left" vertical="center" indent="3"/>
    </xf>
    <xf numFmtId="0" fontId="77" fillId="38" borderId="99" xfId="0" applyFont="1" applyFill="1" applyBorder="1" applyAlignment="1">
      <alignment horizontal="left" vertical="center" wrapText="1" indent="3"/>
    </xf>
    <xf numFmtId="3" fontId="90" fillId="0" borderId="115" xfId="0" applyNumberFormat="1" applyFont="1" applyBorder="1" applyAlignment="1" applyProtection="1">
      <alignment horizontal="center" vertical="center" wrapText="1"/>
      <protection locked="0"/>
    </xf>
    <xf numFmtId="0" fontId="77" fillId="34" borderId="15" xfId="0" applyFont="1" applyFill="1" applyBorder="1" applyAlignment="1">
      <alignment horizontal="left" vertical="center" indent="3"/>
    </xf>
    <xf numFmtId="0" fontId="77" fillId="34" borderId="11" xfId="0" applyFont="1" applyFill="1" applyBorder="1" applyAlignment="1">
      <alignment horizontal="left" vertical="center" indent="3"/>
    </xf>
    <xf numFmtId="0" fontId="77" fillId="34" borderId="17" xfId="0" applyFont="1" applyFill="1" applyBorder="1" applyAlignment="1">
      <alignment horizontal="left" vertical="center" indent="3"/>
    </xf>
    <xf numFmtId="0" fontId="77" fillId="34" borderId="17" xfId="0" applyFont="1" applyFill="1" applyBorder="1" applyAlignment="1">
      <alignment horizontal="left" vertical="center" wrapText="1" indent="3"/>
    </xf>
    <xf numFmtId="0" fontId="77" fillId="34" borderId="18" xfId="0" applyFont="1" applyFill="1" applyBorder="1" applyAlignment="1">
      <alignment horizontal="left" vertical="center" wrapText="1" indent="3"/>
    </xf>
    <xf numFmtId="3" fontId="90" fillId="0" borderId="11" xfId="0" applyNumberFormat="1" applyFont="1" applyBorder="1" applyAlignment="1" applyProtection="1">
      <alignment horizontal="center" vertical="center" wrapText="1"/>
      <protection locked="0"/>
    </xf>
    <xf numFmtId="0" fontId="77" fillId="44" borderId="15" xfId="0" applyFont="1" applyFill="1" applyBorder="1" applyAlignment="1">
      <alignment horizontal="left" vertical="center" indent="3"/>
    </xf>
    <xf numFmtId="0" fontId="77" fillId="44" borderId="17" xfId="0" applyFont="1" applyFill="1" applyBorder="1" applyAlignment="1">
      <alignment horizontal="left" vertical="center" indent="3"/>
    </xf>
    <xf numFmtId="0" fontId="77" fillId="44" borderId="17" xfId="0" applyFont="1" applyFill="1" applyBorder="1" applyAlignment="1">
      <alignment horizontal="left" vertical="center" wrapText="1" indent="3"/>
    </xf>
    <xf numFmtId="0" fontId="77" fillId="38" borderId="93" xfId="0" applyFont="1" applyFill="1" applyBorder="1" applyAlignment="1">
      <alignment horizontal="left" vertical="center" indent="3"/>
    </xf>
    <xf numFmtId="0" fontId="77" fillId="38" borderId="94" xfId="0" applyFont="1" applyFill="1" applyBorder="1" applyAlignment="1">
      <alignment horizontal="left" vertical="center" indent="3"/>
    </xf>
    <xf numFmtId="0" fontId="77" fillId="38" borderId="94" xfId="0" applyFont="1" applyFill="1" applyBorder="1" applyAlignment="1">
      <alignment horizontal="left" vertical="center" wrapText="1" indent="3"/>
    </xf>
    <xf numFmtId="0" fontId="77" fillId="38" borderId="95" xfId="0" applyFont="1" applyFill="1" applyBorder="1" applyAlignment="1">
      <alignment horizontal="left" vertical="center" indent="3"/>
    </xf>
    <xf numFmtId="3" fontId="90" fillId="0" borderId="43" xfId="0" applyNumberFormat="1" applyFont="1" applyBorder="1" applyAlignment="1" applyProtection="1">
      <alignment horizontal="center" vertical="center" wrapText="1"/>
      <protection locked="0"/>
    </xf>
    <xf numFmtId="0" fontId="77" fillId="38" borderId="97" xfId="0" applyFont="1" applyFill="1" applyBorder="1" applyAlignment="1">
      <alignment horizontal="left" vertical="center" wrapText="1" indent="3"/>
    </xf>
    <xf numFmtId="0" fontId="77" fillId="38" borderId="15" xfId="0" applyFont="1" applyFill="1" applyBorder="1" applyAlignment="1">
      <alignment horizontal="left" vertical="center" indent="3"/>
    </xf>
    <xf numFmtId="0" fontId="77" fillId="38" borderId="11" xfId="0" applyFont="1" applyFill="1" applyBorder="1" applyAlignment="1">
      <alignment horizontal="left" vertical="center" wrapText="1" indent="3"/>
    </xf>
    <xf numFmtId="0" fontId="77" fillId="38" borderId="17" xfId="0" applyFont="1" applyFill="1" applyBorder="1" applyAlignment="1">
      <alignment horizontal="left" vertical="center" indent="3"/>
    </xf>
    <xf numFmtId="0" fontId="77" fillId="38" borderId="17" xfId="0" applyFont="1" applyFill="1" applyBorder="1" applyAlignment="1">
      <alignment horizontal="left" vertical="center" wrapText="1" indent="3"/>
    </xf>
    <xf numFmtId="0" fontId="4" fillId="42" borderId="0" xfId="0" applyFont="1" applyFill="1" applyAlignment="1">
      <alignment horizontal="center" vertical="center" wrapText="1"/>
    </xf>
    <xf numFmtId="0" fontId="26" fillId="45" borderId="127" xfId="0" applyFont="1" applyFill="1" applyBorder="1" applyAlignment="1">
      <alignment horizontal="center" vertical="center" readingOrder="1"/>
    </xf>
    <xf numFmtId="0" fontId="26" fillId="45" borderId="0" xfId="0" applyFont="1" applyFill="1" applyAlignment="1">
      <alignment horizontal="center" vertical="center" readingOrder="1"/>
    </xf>
    <xf numFmtId="0" fontId="65" fillId="18" borderId="117" xfId="0" applyFont="1" applyFill="1" applyBorder="1" applyAlignment="1">
      <alignment horizontal="left" vertical="center" readingOrder="1"/>
    </xf>
    <xf numFmtId="0" fontId="65" fillId="18" borderId="117" xfId="0" applyFont="1" applyFill="1" applyBorder="1" applyAlignment="1">
      <alignment horizontal="justify" vertical="center" readingOrder="1"/>
    </xf>
    <xf numFmtId="0" fontId="56" fillId="38" borderId="116" xfId="0" applyFont="1" applyFill="1" applyBorder="1" applyAlignment="1">
      <alignment horizontal="center" vertical="center" wrapText="1"/>
    </xf>
    <xf numFmtId="0" fontId="68" fillId="16" borderId="116" xfId="0" applyFont="1" applyFill="1" applyBorder="1" applyAlignment="1">
      <alignment horizontal="left" vertical="center" wrapText="1" indent="2"/>
    </xf>
    <xf numFmtId="0" fontId="29" fillId="16" borderId="116" xfId="0" applyFont="1" applyFill="1" applyBorder="1" applyAlignment="1">
      <alignment horizontal="left" vertical="center" wrapText="1"/>
    </xf>
    <xf numFmtId="0" fontId="74" fillId="43" borderId="119" xfId="0" applyFont="1" applyFill="1" applyBorder="1" applyAlignment="1">
      <alignment horizontal="center" vertical="center" wrapText="1"/>
    </xf>
    <xf numFmtId="0" fontId="74" fillId="43" borderId="120" xfId="0" applyFont="1" applyFill="1" applyBorder="1" applyAlignment="1">
      <alignment horizontal="center" vertical="center" wrapText="1"/>
    </xf>
    <xf numFmtId="0" fontId="74" fillId="43" borderId="121" xfId="0" applyFont="1" applyFill="1" applyBorder="1" applyAlignment="1">
      <alignment horizontal="center" vertical="center" wrapText="1"/>
    </xf>
    <xf numFmtId="0" fontId="56" fillId="38" borderId="118" xfId="0" applyFont="1" applyFill="1" applyBorder="1" applyAlignment="1">
      <alignment horizontal="center" vertical="center" wrapText="1"/>
    </xf>
    <xf numFmtId="0" fontId="74" fillId="43" borderId="122" xfId="0" applyFont="1" applyFill="1" applyBorder="1" applyAlignment="1">
      <alignment horizontal="center" vertical="center" wrapText="1"/>
    </xf>
    <xf numFmtId="0" fontId="74" fillId="43" borderId="123" xfId="0" applyFont="1" applyFill="1" applyBorder="1" applyAlignment="1">
      <alignment horizontal="center" vertical="center" wrapText="1"/>
    </xf>
    <xf numFmtId="0" fontId="74" fillId="43" borderId="124" xfId="0" applyFont="1" applyFill="1" applyBorder="1" applyAlignment="1">
      <alignment horizontal="center" vertical="center" wrapText="1"/>
    </xf>
    <xf numFmtId="0" fontId="88" fillId="41" borderId="117" xfId="23" applyFont="1" applyFill="1" applyBorder="1" applyAlignment="1">
      <alignment vertical="center" wrapText="1"/>
    </xf>
    <xf numFmtId="0" fontId="77" fillId="45" borderId="125" xfId="0" applyFont="1" applyFill="1" applyBorder="1" applyAlignment="1">
      <alignment horizontal="center" readingOrder="1"/>
    </xf>
    <xf numFmtId="0" fontId="77" fillId="45" borderId="126" xfId="0" applyFont="1" applyFill="1" applyBorder="1" applyAlignment="1">
      <alignment horizontal="center" readingOrder="1"/>
    </xf>
    <xf numFmtId="0" fontId="83" fillId="16" borderId="117" xfId="23" applyFont="1" applyFill="1" applyBorder="1" applyAlignment="1" applyProtection="1">
      <alignment horizontal="center" vertical="center" wrapText="1"/>
      <protection locked="0"/>
    </xf>
    <xf numFmtId="0" fontId="88" fillId="16" borderId="117" xfId="23" applyFont="1" applyFill="1" applyBorder="1" applyAlignment="1">
      <alignment horizontal="right" vertical="center" wrapText="1"/>
    </xf>
    <xf numFmtId="0" fontId="88" fillId="16" borderId="117" xfId="23" applyFont="1" applyFill="1" applyBorder="1" applyAlignment="1">
      <alignment horizontal="left" vertical="center" wrapText="1" indent="4"/>
    </xf>
    <xf numFmtId="0" fontId="83" fillId="41" borderId="117" xfId="23" applyFont="1" applyFill="1" applyBorder="1" applyAlignment="1">
      <alignment horizontal="center" vertical="center" wrapText="1"/>
    </xf>
    <xf numFmtId="0" fontId="78" fillId="16" borderId="117" xfId="23" applyFont="1" applyFill="1" applyBorder="1" applyAlignment="1">
      <alignment horizontal="left" vertical="center" wrapText="1" indent="2"/>
    </xf>
    <xf numFmtId="0" fontId="68" fillId="13" borderId="87" xfId="0" applyFont="1" applyFill="1" applyBorder="1" applyAlignment="1" applyProtection="1">
      <alignment horizontal="left" vertical="center" wrapText="1"/>
      <protection locked="0"/>
    </xf>
    <xf numFmtId="0" fontId="68" fillId="13" borderId="60" xfId="0" applyFont="1" applyFill="1" applyBorder="1" applyAlignment="1" applyProtection="1">
      <alignment horizontal="left" vertical="center" wrapText="1"/>
      <protection locked="0"/>
    </xf>
    <xf numFmtId="0" fontId="68" fillId="13" borderId="88" xfId="0" applyFont="1" applyFill="1" applyBorder="1" applyAlignment="1" applyProtection="1">
      <alignment horizontal="left" vertical="center" wrapText="1"/>
      <protection locked="0"/>
    </xf>
    <xf numFmtId="0" fontId="68" fillId="13" borderId="59" xfId="0" applyFont="1" applyFill="1" applyBorder="1" applyAlignment="1" applyProtection="1">
      <alignment horizontal="left" vertical="center" wrapText="1"/>
      <protection locked="0"/>
    </xf>
    <xf numFmtId="0" fontId="68" fillId="13" borderId="114" xfId="0" applyFont="1" applyFill="1" applyBorder="1" applyAlignment="1" applyProtection="1">
      <alignment horizontal="left" vertical="center" wrapText="1"/>
      <protection locked="0"/>
    </xf>
    <xf numFmtId="0" fontId="68" fillId="13" borderId="110" xfId="0" applyFont="1" applyFill="1" applyBorder="1" applyAlignment="1" applyProtection="1">
      <alignment horizontal="left" vertical="center" wrapText="1"/>
      <protection locked="0"/>
    </xf>
    <xf numFmtId="9" fontId="16" fillId="8" borderId="19" xfId="19" applyFont="1" applyFill="1" applyBorder="1" applyAlignment="1">
      <alignment horizontal="center" vertical="center" wrapText="1"/>
    </xf>
    <xf numFmtId="9" fontId="16" fillId="8" borderId="13" xfId="19" applyFont="1" applyFill="1" applyBorder="1" applyAlignment="1">
      <alignment horizontal="center" vertical="center" wrapText="1"/>
    </xf>
    <xf numFmtId="0" fontId="77" fillId="16" borderId="2" xfId="0" applyFont="1" applyFill="1" applyBorder="1" applyAlignment="1">
      <alignment horizontal="center" vertical="center" wrapText="1"/>
    </xf>
    <xf numFmtId="0" fontId="77" fillId="16" borderId="9" xfId="0" applyFont="1" applyFill="1" applyBorder="1" applyAlignment="1">
      <alignment horizontal="center" vertical="center" wrapText="1"/>
    </xf>
    <xf numFmtId="0" fontId="77" fillId="16" borderId="6" xfId="0" applyFont="1" applyFill="1" applyBorder="1" applyAlignment="1">
      <alignment horizontal="center" vertical="center"/>
    </xf>
    <xf numFmtId="0" fontId="77" fillId="16" borderId="7" xfId="0" applyFont="1" applyFill="1" applyBorder="1" applyAlignment="1">
      <alignment horizontal="center" vertical="center"/>
    </xf>
    <xf numFmtId="0" fontId="77" fillId="16" borderId="8" xfId="0" applyFont="1" applyFill="1" applyBorder="1" applyAlignment="1">
      <alignment horizontal="center" vertical="center"/>
    </xf>
    <xf numFmtId="0" fontId="54" fillId="13" borderId="53" xfId="0" applyFont="1" applyFill="1" applyBorder="1" applyAlignment="1" applyProtection="1">
      <alignment horizontal="left" vertical="center" wrapText="1"/>
      <protection locked="0"/>
    </xf>
    <xf numFmtId="0" fontId="54" fillId="13" borderId="74" xfId="0" applyFont="1" applyFill="1" applyBorder="1" applyAlignment="1" applyProtection="1">
      <alignment horizontal="left" vertical="center" wrapText="1"/>
      <protection locked="0"/>
    </xf>
    <xf numFmtId="0" fontId="54" fillId="13" borderId="54" xfId="0" applyFont="1" applyFill="1" applyBorder="1" applyAlignment="1" applyProtection="1">
      <alignment horizontal="left" vertical="center" wrapText="1"/>
      <protection locked="0"/>
    </xf>
    <xf numFmtId="0" fontId="68" fillId="13" borderId="61" xfId="0" applyFont="1" applyFill="1" applyBorder="1" applyAlignment="1" applyProtection="1">
      <alignment horizontal="left" vertical="center" wrapText="1"/>
      <protection locked="0"/>
    </xf>
    <xf numFmtId="0" fontId="68" fillId="13" borderId="64" xfId="0" applyFont="1" applyFill="1" applyBorder="1" applyAlignment="1" applyProtection="1">
      <alignment horizontal="left" vertical="center" wrapText="1"/>
      <protection locked="0"/>
    </xf>
    <xf numFmtId="0" fontId="68" fillId="13" borderId="62" xfId="0" applyFont="1" applyFill="1" applyBorder="1" applyAlignment="1" applyProtection="1">
      <alignment horizontal="left" vertical="center" wrapText="1"/>
      <protection locked="0"/>
    </xf>
    <xf numFmtId="0" fontId="68" fillId="13" borderId="58" xfId="0" applyFont="1" applyFill="1" applyBorder="1" applyAlignment="1" applyProtection="1">
      <alignment horizontal="left" vertical="center" wrapText="1"/>
      <protection locked="0"/>
    </xf>
    <xf numFmtId="0" fontId="68" fillId="13" borderId="1" xfId="0" applyFont="1" applyFill="1" applyBorder="1" applyAlignment="1" applyProtection="1">
      <alignment horizontal="left" vertical="center" wrapText="1"/>
      <protection locked="0"/>
    </xf>
    <xf numFmtId="0" fontId="68" fillId="13" borderId="56" xfId="0" applyFont="1" applyFill="1" applyBorder="1" applyAlignment="1" applyProtection="1">
      <alignment horizontal="left" vertical="center" wrapText="1"/>
      <protection locked="0"/>
    </xf>
    <xf numFmtId="0" fontId="77" fillId="37" borderId="2" xfId="0" applyFont="1" applyFill="1" applyBorder="1" applyAlignment="1">
      <alignment horizontal="center" vertical="center" wrapText="1"/>
    </xf>
    <xf numFmtId="0" fontId="77" fillId="37" borderId="9" xfId="0" applyFont="1" applyFill="1" applyBorder="1" applyAlignment="1">
      <alignment horizontal="center" vertical="center" wrapText="1"/>
    </xf>
    <xf numFmtId="0" fontId="77" fillId="37" borderId="6" xfId="0" applyFont="1" applyFill="1" applyBorder="1" applyAlignment="1">
      <alignment horizontal="center" vertical="center"/>
    </xf>
    <xf numFmtId="0" fontId="77" fillId="37" borderId="7" xfId="0" applyFont="1" applyFill="1" applyBorder="1" applyAlignment="1">
      <alignment horizontal="center" vertical="center"/>
    </xf>
    <xf numFmtId="0" fontId="77" fillId="37" borderId="8" xfId="0" applyFont="1" applyFill="1" applyBorder="1" applyAlignment="1">
      <alignment horizontal="center" vertical="center"/>
    </xf>
    <xf numFmtId="9" fontId="16" fillId="8" borderId="2" xfId="19" applyFont="1" applyFill="1" applyBorder="1" applyAlignment="1">
      <alignment horizontal="center" vertical="center" wrapText="1"/>
    </xf>
    <xf numFmtId="9" fontId="16" fillId="8" borderId="16" xfId="19" applyFont="1" applyFill="1" applyBorder="1" applyAlignment="1">
      <alignment horizontal="center" vertical="center" wrapText="1"/>
    </xf>
    <xf numFmtId="0" fontId="41" fillId="15" borderId="0" xfId="0" applyFont="1" applyFill="1" applyAlignment="1">
      <alignment horizontal="center"/>
    </xf>
    <xf numFmtId="0" fontId="77" fillId="37" borderId="16" xfId="0" applyFont="1" applyFill="1" applyBorder="1" applyAlignment="1">
      <alignment horizontal="center" vertical="center" wrapText="1"/>
    </xf>
    <xf numFmtId="9" fontId="16" fillId="8" borderId="6" xfId="19" applyFont="1" applyFill="1" applyBorder="1" applyAlignment="1">
      <alignment horizontal="center" vertical="center" wrapText="1"/>
    </xf>
    <xf numFmtId="0" fontId="17" fillId="41" borderId="0" xfId="0" applyFont="1" applyFill="1" applyAlignment="1">
      <alignment horizontal="center"/>
    </xf>
    <xf numFmtId="0" fontId="17" fillId="41" borderId="37" xfId="0" applyFont="1" applyFill="1" applyBorder="1" applyAlignment="1">
      <alignment horizontal="center"/>
    </xf>
    <xf numFmtId="0" fontId="17" fillId="41" borderId="35" xfId="0" applyFont="1" applyFill="1" applyBorder="1" applyAlignment="1">
      <alignment horizontal="center"/>
    </xf>
    <xf numFmtId="0" fontId="17" fillId="41" borderId="40" xfId="0" applyFont="1" applyFill="1" applyBorder="1" applyAlignment="1">
      <alignment horizontal="center"/>
    </xf>
    <xf numFmtId="0" fontId="26" fillId="37" borderId="117" xfId="0" applyFont="1" applyFill="1" applyBorder="1" applyAlignment="1">
      <alignment horizontal="center" vertical="center"/>
    </xf>
    <xf numFmtId="0" fontId="26" fillId="37" borderId="117" xfId="0" applyFont="1" applyFill="1" applyBorder="1" applyAlignment="1">
      <alignment horizontal="center" vertical="center" wrapText="1"/>
    </xf>
    <xf numFmtId="0" fontId="48" fillId="37" borderId="117" xfId="0" applyFont="1" applyFill="1" applyBorder="1" applyAlignment="1">
      <alignment horizontal="center" vertical="center" wrapText="1"/>
    </xf>
    <xf numFmtId="0" fontId="12" fillId="9" borderId="31" xfId="0" applyFont="1" applyFill="1" applyBorder="1" applyAlignment="1">
      <alignment horizontal="center" vertical="center"/>
    </xf>
    <xf numFmtId="0" fontId="12" fillId="9" borderId="41" xfId="0" applyFont="1" applyFill="1" applyBorder="1" applyAlignment="1">
      <alignment horizontal="center" vertical="center"/>
    </xf>
    <xf numFmtId="0" fontId="12" fillId="9" borderId="32" xfId="0" applyFont="1" applyFill="1" applyBorder="1" applyAlignment="1">
      <alignment horizontal="center" vertical="center"/>
    </xf>
    <xf numFmtId="0" fontId="12" fillId="9" borderId="31" xfId="0" applyFont="1" applyFill="1" applyBorder="1" applyAlignment="1">
      <alignment horizontal="center" vertical="center" wrapText="1"/>
    </xf>
    <xf numFmtId="0" fontId="12" fillId="9" borderId="41" xfId="0" applyFont="1" applyFill="1" applyBorder="1" applyAlignment="1">
      <alignment horizontal="center" vertical="center" wrapText="1"/>
    </xf>
    <xf numFmtId="0" fontId="12" fillId="9" borderId="32" xfId="0" applyFont="1" applyFill="1" applyBorder="1" applyAlignment="1">
      <alignment horizontal="center" vertical="center" wrapText="1"/>
    </xf>
    <xf numFmtId="0" fontId="37" fillId="6" borderId="0" xfId="0" applyFont="1" applyFill="1" applyAlignment="1">
      <alignment horizontal="center" vertical="center" wrapText="1"/>
    </xf>
    <xf numFmtId="0" fontId="12" fillId="9" borderId="31" xfId="0" applyFont="1" applyFill="1" applyBorder="1" applyAlignment="1">
      <alignment horizontal="right" vertical="center"/>
    </xf>
    <xf numFmtId="0" fontId="0" fillId="0" borderId="32" xfId="0" applyBorder="1" applyAlignment="1">
      <alignment horizontal="right"/>
    </xf>
    <xf numFmtId="4" fontId="51" fillId="32" borderId="2" xfId="27" applyNumberFormat="1" applyFont="1" applyFill="1" applyBorder="1" applyAlignment="1">
      <alignment horizontal="center" vertical="center"/>
    </xf>
    <xf numFmtId="4" fontId="51" fillId="32" borderId="16" xfId="27" applyNumberFormat="1" applyFont="1" applyFill="1" applyBorder="1" applyAlignment="1">
      <alignment horizontal="center" vertical="center"/>
    </xf>
    <xf numFmtId="4" fontId="51" fillId="32" borderId="9" xfId="27" applyNumberFormat="1" applyFont="1" applyFill="1" applyBorder="1" applyAlignment="1">
      <alignment horizontal="center" vertical="center"/>
    </xf>
    <xf numFmtId="4" fontId="51" fillId="33" borderId="2" xfId="27" applyNumberFormat="1" applyFont="1" applyFill="1" applyBorder="1" applyAlignment="1">
      <alignment horizontal="center" vertical="center"/>
    </xf>
    <xf numFmtId="4" fontId="51" fillId="33" borderId="16" xfId="27" applyNumberFormat="1" applyFont="1" applyFill="1" applyBorder="1" applyAlignment="1">
      <alignment horizontal="center" vertical="center"/>
    </xf>
    <xf numFmtId="4" fontId="51" fillId="33" borderId="9" xfId="27" applyNumberFormat="1" applyFont="1" applyFill="1" applyBorder="1" applyAlignment="1">
      <alignment horizontal="center" vertical="center"/>
    </xf>
    <xf numFmtId="4" fontId="51" fillId="38" borderId="2" xfId="27" applyNumberFormat="1" applyFont="1" applyFill="1" applyBorder="1" applyAlignment="1">
      <alignment horizontal="center" vertical="center"/>
    </xf>
    <xf numFmtId="4" fontId="51" fillId="38" borderId="16" xfId="27" applyNumberFormat="1" applyFont="1" applyFill="1" applyBorder="1" applyAlignment="1">
      <alignment horizontal="center" vertical="center"/>
    </xf>
    <xf numFmtId="4" fontId="51" fillId="38" borderId="9" xfId="27" applyNumberFormat="1" applyFont="1" applyFill="1" applyBorder="1" applyAlignment="1">
      <alignment horizontal="center" vertical="center"/>
    </xf>
    <xf numFmtId="4" fontId="51" fillId="35" borderId="2" xfId="27" applyNumberFormat="1" applyFont="1" applyFill="1" applyBorder="1" applyAlignment="1">
      <alignment horizontal="center" vertical="center"/>
    </xf>
    <xf numFmtId="4" fontId="51" fillId="35" borderId="16" xfId="27" applyNumberFormat="1" applyFont="1" applyFill="1" applyBorder="1" applyAlignment="1">
      <alignment horizontal="center" vertical="center"/>
    </xf>
    <xf numFmtId="4" fontId="51" fillId="35" borderId="9" xfId="27" applyNumberFormat="1" applyFont="1" applyFill="1" applyBorder="1" applyAlignment="1">
      <alignment horizontal="center" vertical="center"/>
    </xf>
    <xf numFmtId="0" fontId="32" fillId="35" borderId="2" xfId="27" applyFont="1" applyFill="1" applyBorder="1" applyAlignment="1">
      <alignment horizontal="center" vertical="center" wrapText="1"/>
    </xf>
    <xf numFmtId="0" fontId="32" fillId="35" borderId="16" xfId="27" applyFont="1" applyFill="1" applyBorder="1" applyAlignment="1">
      <alignment horizontal="center" vertical="center" wrapText="1"/>
    </xf>
    <xf numFmtId="0" fontId="32" fillId="33" borderId="53" xfId="27" applyFont="1" applyFill="1" applyBorder="1" applyAlignment="1">
      <alignment horizontal="center" vertical="center" wrapText="1"/>
    </xf>
    <xf numFmtId="0" fontId="32" fillId="33" borderId="74" xfId="27" applyFont="1" applyFill="1" applyBorder="1" applyAlignment="1">
      <alignment horizontal="center" vertical="center" wrapText="1"/>
    </xf>
    <xf numFmtId="0" fontId="32" fillId="33" borderId="54" xfId="27" applyFont="1" applyFill="1" applyBorder="1" applyAlignment="1">
      <alignment horizontal="center" vertical="center" wrapText="1"/>
    </xf>
    <xf numFmtId="0" fontId="32" fillId="34" borderId="53" xfId="27" applyFont="1" applyFill="1" applyBorder="1" applyAlignment="1">
      <alignment horizontal="center" vertical="center" wrapText="1"/>
    </xf>
    <xf numFmtId="0" fontId="32" fillId="34" borderId="74" xfId="27" applyFont="1" applyFill="1" applyBorder="1" applyAlignment="1">
      <alignment horizontal="center" vertical="center" wrapText="1"/>
    </xf>
    <xf numFmtId="0" fontId="32" fillId="34" borderId="54" xfId="27" applyFont="1" applyFill="1" applyBorder="1" applyAlignment="1">
      <alignment horizontal="center" vertical="center" wrapText="1"/>
    </xf>
    <xf numFmtId="0" fontId="32" fillId="35" borderId="53" xfId="27" applyFont="1" applyFill="1" applyBorder="1" applyAlignment="1">
      <alignment horizontal="center" vertical="center" wrapText="1"/>
    </xf>
    <xf numFmtId="0" fontId="32" fillId="35" borderId="74" xfId="27" applyFont="1" applyFill="1" applyBorder="1" applyAlignment="1">
      <alignment horizontal="center" vertical="center" wrapText="1"/>
    </xf>
    <xf numFmtId="0" fontId="32" fillId="35" borderId="54" xfId="27" applyFont="1" applyFill="1" applyBorder="1" applyAlignment="1">
      <alignment horizontal="center" vertical="center" wrapText="1"/>
    </xf>
    <xf numFmtId="0" fontId="32" fillId="36" borderId="76" xfId="27" applyFont="1" applyFill="1" applyBorder="1" applyAlignment="1">
      <alignment horizontal="center" vertical="center" wrapText="1"/>
    </xf>
    <xf numFmtId="0" fontId="32" fillId="36" borderId="74" xfId="27" applyFont="1" applyFill="1" applyBorder="1" applyAlignment="1">
      <alignment horizontal="center" vertical="center" wrapText="1"/>
    </xf>
    <xf numFmtId="0" fontId="32" fillId="36" borderId="75" xfId="27" applyFont="1" applyFill="1" applyBorder="1" applyAlignment="1">
      <alignment horizontal="center" vertical="center" wrapText="1"/>
    </xf>
    <xf numFmtId="9" fontId="32" fillId="13" borderId="87" xfId="27" applyNumberFormat="1" applyFont="1" applyFill="1" applyBorder="1" applyAlignment="1">
      <alignment horizontal="center" vertical="center" wrapText="1"/>
    </xf>
    <xf numFmtId="9" fontId="32" fillId="13" borderId="60" xfId="27" applyNumberFormat="1" applyFont="1" applyFill="1" applyBorder="1" applyAlignment="1">
      <alignment horizontal="center" vertical="center" wrapText="1"/>
    </xf>
    <xf numFmtId="9" fontId="32" fillId="13" borderId="88" xfId="27" applyNumberFormat="1" applyFont="1" applyFill="1" applyBorder="1" applyAlignment="1">
      <alignment horizontal="center" vertical="center" wrapText="1"/>
    </xf>
    <xf numFmtId="0" fontId="32" fillId="38" borderId="2" xfId="27" applyFont="1" applyFill="1" applyBorder="1" applyAlignment="1">
      <alignment horizontal="center" vertical="center" wrapText="1"/>
    </xf>
    <xf numFmtId="0" fontId="32" fillId="38" borderId="16" xfId="27" applyFont="1" applyFill="1" applyBorder="1" applyAlignment="1">
      <alignment horizontal="center" vertical="center" wrapText="1"/>
    </xf>
    <xf numFmtId="0" fontId="32" fillId="37" borderId="2" xfId="27" applyFont="1" applyFill="1" applyBorder="1" applyAlignment="1">
      <alignment horizontal="center" vertical="center" wrapText="1"/>
    </xf>
    <xf numFmtId="0" fontId="32" fillId="37" borderId="16" xfId="27" applyFont="1" applyFill="1" applyBorder="1" applyAlignment="1">
      <alignment horizontal="center" vertical="center" wrapText="1"/>
    </xf>
    <xf numFmtId="0" fontId="32" fillId="32" borderId="2" xfId="27" applyFont="1" applyFill="1" applyBorder="1" applyAlignment="1">
      <alignment horizontal="center" vertical="center" wrapText="1"/>
    </xf>
    <xf numFmtId="0" fontId="32" fillId="32" borderId="16" xfId="27" applyFont="1" applyFill="1" applyBorder="1" applyAlignment="1">
      <alignment horizontal="center" vertical="center" wrapText="1"/>
    </xf>
    <xf numFmtId="0" fontId="32" fillId="33" borderId="75" xfId="27" applyFont="1" applyFill="1" applyBorder="1" applyAlignment="1">
      <alignment horizontal="center" vertical="center" wrapText="1"/>
    </xf>
    <xf numFmtId="0" fontId="32" fillId="36" borderId="53" xfId="27" applyFont="1" applyFill="1" applyBorder="1" applyAlignment="1">
      <alignment horizontal="center" vertical="center" wrapText="1"/>
    </xf>
    <xf numFmtId="172" fontId="26" fillId="0" borderId="3" xfId="27" applyNumberFormat="1" applyFont="1" applyBorder="1" applyAlignment="1">
      <alignment horizontal="center" vertical="center" wrapText="1"/>
    </xf>
    <xf numFmtId="172" fontId="26" fillId="0" borderId="4" xfId="27" applyNumberFormat="1" applyFont="1" applyBorder="1" applyAlignment="1">
      <alignment horizontal="center" vertical="center" wrapText="1"/>
    </xf>
    <xf numFmtId="172" fontId="26" fillId="0" borderId="5" xfId="27" applyNumberFormat="1" applyFont="1" applyBorder="1" applyAlignment="1">
      <alignment horizontal="center" vertical="center" wrapText="1"/>
    </xf>
    <xf numFmtId="172" fontId="26" fillId="0" borderId="13" xfId="27" applyNumberFormat="1" applyFont="1" applyBorder="1" applyAlignment="1">
      <alignment horizontal="center" vertical="center" wrapText="1"/>
    </xf>
    <xf numFmtId="172" fontId="26" fillId="0" borderId="14" xfId="27" applyNumberFormat="1" applyFont="1" applyBorder="1" applyAlignment="1">
      <alignment horizontal="center" vertical="center" wrapText="1"/>
    </xf>
    <xf numFmtId="172" fontId="26" fillId="0" borderId="12" xfId="27" applyNumberFormat="1" applyFont="1" applyBorder="1" applyAlignment="1">
      <alignment horizontal="center" vertical="center" wrapText="1"/>
    </xf>
    <xf numFmtId="172" fontId="16" fillId="0" borderId="44" xfId="27" applyNumberFormat="1" applyFont="1" applyBorder="1" applyAlignment="1">
      <alignment horizontal="center" vertical="center" wrapText="1"/>
    </xf>
    <xf numFmtId="172" fontId="16" fillId="0" borderId="46" xfId="27" applyNumberFormat="1" applyFont="1" applyBorder="1" applyAlignment="1">
      <alignment horizontal="center" vertical="center" wrapText="1"/>
    </xf>
    <xf numFmtId="172" fontId="16" fillId="0" borderId="47" xfId="27" applyNumberFormat="1" applyFont="1" applyBorder="1" applyAlignment="1">
      <alignment horizontal="center" vertical="center" wrapText="1"/>
    </xf>
    <xf numFmtId="172" fontId="16" fillId="0" borderId="48" xfId="27" applyNumberFormat="1" applyFont="1" applyBorder="1" applyAlignment="1">
      <alignment horizontal="center" vertical="center" wrapText="1"/>
    </xf>
    <xf numFmtId="0" fontId="48" fillId="0" borderId="101" xfId="27" applyFont="1" applyBorder="1" applyAlignment="1">
      <alignment horizontal="center" vertical="center" wrapText="1"/>
    </xf>
    <xf numFmtId="0" fontId="48" fillId="0" borderId="102" xfId="27" applyFont="1" applyBorder="1" applyAlignment="1">
      <alignment horizontal="center" vertical="center" wrapText="1"/>
    </xf>
    <xf numFmtId="0" fontId="48" fillId="0" borderId="96" xfId="27" applyFont="1" applyBorder="1" applyAlignment="1">
      <alignment horizontal="center" vertical="center" wrapText="1"/>
    </xf>
    <xf numFmtId="0" fontId="48" fillId="0" borderId="100" xfId="27" applyFont="1" applyBorder="1" applyAlignment="1">
      <alignment horizontal="center" vertical="center" wrapText="1"/>
    </xf>
    <xf numFmtId="172" fontId="51" fillId="0" borderId="82" xfId="27" applyNumberFormat="1" applyFont="1" applyBorder="1" applyAlignment="1">
      <alignment horizontal="center" vertical="center" wrapText="1"/>
    </xf>
    <xf numFmtId="172" fontId="51" fillId="0" borderId="85" xfId="27" applyNumberFormat="1" applyFont="1" applyBorder="1" applyAlignment="1">
      <alignment horizontal="center" vertical="center" wrapText="1"/>
    </xf>
    <xf numFmtId="172" fontId="51" fillId="0" borderId="86" xfId="27" applyNumberFormat="1" applyFont="1" applyBorder="1" applyAlignment="1">
      <alignment horizontal="center" vertical="center" wrapText="1"/>
    </xf>
    <xf numFmtId="172" fontId="51" fillId="0" borderId="84" xfId="27" applyNumberFormat="1" applyFont="1" applyBorder="1" applyAlignment="1">
      <alignment horizontal="center" vertical="center" wrapText="1"/>
    </xf>
    <xf numFmtId="172" fontId="51" fillId="0" borderId="58" xfId="27" applyNumberFormat="1" applyFont="1" applyBorder="1" applyAlignment="1">
      <alignment horizontal="center" vertical="center" wrapText="1"/>
    </xf>
    <xf numFmtId="172" fontId="51" fillId="0" borderId="56" xfId="27" applyNumberFormat="1" applyFont="1" applyBorder="1" applyAlignment="1">
      <alignment horizontal="center" vertical="center" wrapText="1"/>
    </xf>
    <xf numFmtId="172" fontId="51" fillId="0" borderId="55" xfId="27" applyNumberFormat="1" applyFont="1" applyBorder="1" applyAlignment="1">
      <alignment horizontal="center" vertical="center" wrapText="1"/>
    </xf>
    <xf numFmtId="172" fontId="51" fillId="0" borderId="57" xfId="27" applyNumberFormat="1" applyFont="1" applyBorder="1" applyAlignment="1">
      <alignment horizontal="center" vertical="center" wrapText="1"/>
    </xf>
    <xf numFmtId="3" fontId="53" fillId="0" borderId="3" xfId="27" applyNumberFormat="1" applyFont="1" applyBorder="1" applyAlignment="1">
      <alignment horizontal="center" vertical="center" wrapText="1"/>
    </xf>
    <xf numFmtId="3" fontId="53" fillId="0" borderId="4" xfId="27" applyNumberFormat="1" applyFont="1" applyBorder="1" applyAlignment="1">
      <alignment horizontal="center" vertical="center" wrapText="1"/>
    </xf>
    <xf numFmtId="3" fontId="53" fillId="0" borderId="5" xfId="27" applyNumberFormat="1" applyFont="1" applyBorder="1" applyAlignment="1">
      <alignment horizontal="center" vertical="center" wrapText="1"/>
    </xf>
    <xf numFmtId="172" fontId="51" fillId="0" borderId="53" xfId="27" applyNumberFormat="1" applyFont="1" applyBorder="1" applyAlignment="1">
      <alignment horizontal="center" vertical="center" wrapText="1"/>
    </xf>
    <xf numFmtId="172" fontId="51" fillId="0" borderId="54" xfId="27" applyNumberFormat="1" applyFont="1" applyBorder="1" applyAlignment="1">
      <alignment horizontal="center" vertical="center" wrapText="1"/>
    </xf>
    <xf numFmtId="172" fontId="51" fillId="0" borderId="76" xfId="27" applyNumberFormat="1" applyFont="1" applyBorder="1" applyAlignment="1">
      <alignment horizontal="center" vertical="center" wrapText="1"/>
    </xf>
    <xf numFmtId="172" fontId="51" fillId="0" borderId="75" xfId="27" applyNumberFormat="1" applyFont="1" applyBorder="1" applyAlignment="1">
      <alignment horizontal="center" vertical="center" wrapText="1"/>
    </xf>
    <xf numFmtId="0" fontId="11" fillId="10" borderId="66" xfId="27" applyFont="1" applyFill="1" applyBorder="1" applyAlignment="1">
      <alignment horizontal="center" vertical="center" wrapText="1"/>
    </xf>
    <xf numFmtId="0" fontId="11" fillId="10" borderId="90" xfId="27" applyFont="1" applyFill="1" applyBorder="1" applyAlignment="1">
      <alignment horizontal="center" vertical="center" wrapText="1"/>
    </xf>
    <xf numFmtId="0" fontId="11" fillId="10" borderId="68" xfId="27" applyFont="1" applyFill="1" applyBorder="1" applyAlignment="1">
      <alignment horizontal="center" vertical="center" wrapText="1"/>
    </xf>
    <xf numFmtId="0" fontId="11" fillId="10" borderId="43" xfId="27" applyFont="1" applyFill="1" applyBorder="1" applyAlignment="1">
      <alignment horizontal="center" vertical="center" wrapText="1"/>
    </xf>
    <xf numFmtId="0" fontId="51" fillId="22" borderId="66" xfId="27" applyFont="1" applyFill="1" applyBorder="1" applyAlignment="1">
      <alignment horizontal="center" vertical="center" wrapText="1"/>
    </xf>
    <xf numFmtId="0" fontId="51" fillId="22" borderId="90" xfId="27" applyFont="1" applyFill="1" applyBorder="1" applyAlignment="1">
      <alignment horizontal="center" vertical="center" wrapText="1"/>
    </xf>
    <xf numFmtId="0" fontId="51" fillId="22" borderId="68" xfId="27" applyFont="1" applyFill="1" applyBorder="1" applyAlignment="1">
      <alignment horizontal="center" vertical="center" wrapText="1"/>
    </xf>
    <xf numFmtId="0" fontId="51" fillId="22" borderId="43" xfId="27" applyFont="1" applyFill="1" applyBorder="1" applyAlignment="1">
      <alignment horizontal="center" vertical="center" wrapText="1"/>
    </xf>
    <xf numFmtId="0" fontId="51" fillId="11" borderId="66" xfId="27" applyFont="1" applyFill="1" applyBorder="1" applyAlignment="1">
      <alignment horizontal="center" vertical="center" wrapText="1"/>
    </xf>
    <xf numFmtId="0" fontId="51" fillId="11" borderId="90" xfId="27" applyFont="1" applyFill="1" applyBorder="1" applyAlignment="1">
      <alignment horizontal="center" vertical="center" wrapText="1"/>
    </xf>
    <xf numFmtId="0" fontId="51" fillId="11" borderId="68" xfId="27" applyFont="1" applyFill="1" applyBorder="1" applyAlignment="1">
      <alignment horizontal="center" vertical="center" wrapText="1"/>
    </xf>
    <xf numFmtId="0" fontId="51" fillId="11" borderId="43" xfId="27" applyFont="1" applyFill="1" applyBorder="1" applyAlignment="1">
      <alignment horizontal="center" vertical="center" wrapText="1"/>
    </xf>
    <xf numFmtId="0" fontId="51" fillId="23" borderId="66" xfId="27" applyFont="1" applyFill="1" applyBorder="1" applyAlignment="1">
      <alignment horizontal="center" vertical="center" wrapText="1"/>
    </xf>
    <xf numFmtId="0" fontId="51" fillId="23" borderId="90" xfId="27" applyFont="1" applyFill="1" applyBorder="1" applyAlignment="1">
      <alignment horizontal="center" vertical="center" wrapText="1"/>
    </xf>
    <xf numFmtId="0" fontId="51" fillId="23" borderId="68" xfId="27" applyFont="1" applyFill="1" applyBorder="1" applyAlignment="1">
      <alignment horizontal="center" vertical="center" wrapText="1"/>
    </xf>
    <xf numFmtId="0" fontId="51" fillId="23" borderId="43" xfId="27" applyFont="1" applyFill="1" applyBorder="1" applyAlignment="1">
      <alignment horizontal="center" vertical="center" wrapText="1"/>
    </xf>
    <xf numFmtId="0" fontId="51" fillId="39" borderId="66" xfId="27" applyFont="1" applyFill="1" applyBorder="1" applyAlignment="1">
      <alignment horizontal="center" vertical="center" wrapText="1"/>
    </xf>
    <xf numFmtId="0" fontId="51" fillId="39" borderId="90" xfId="27" applyFont="1" applyFill="1" applyBorder="1" applyAlignment="1">
      <alignment horizontal="center" vertical="center" wrapText="1"/>
    </xf>
    <xf numFmtId="0" fontId="51" fillId="39" borderId="68" xfId="27" applyFont="1" applyFill="1" applyBorder="1" applyAlignment="1">
      <alignment horizontal="center" vertical="center" wrapText="1"/>
    </xf>
    <xf numFmtId="0" fontId="51" fillId="39" borderId="43" xfId="27" applyFont="1" applyFill="1" applyBorder="1" applyAlignment="1">
      <alignment horizontal="center" vertical="center" wrapText="1"/>
    </xf>
    <xf numFmtId="0" fontId="51" fillId="8" borderId="66" xfId="27" applyFont="1" applyFill="1" applyBorder="1" applyAlignment="1">
      <alignment horizontal="center" vertical="center" wrapText="1"/>
    </xf>
    <xf numFmtId="0" fontId="51" fillId="8" borderId="90" xfId="27" applyFont="1" applyFill="1" applyBorder="1" applyAlignment="1">
      <alignment horizontal="center" vertical="center" wrapText="1"/>
    </xf>
    <xf numFmtId="0" fontId="51" fillId="8" borderId="68" xfId="27" applyFont="1" applyFill="1" applyBorder="1" applyAlignment="1">
      <alignment horizontal="center" vertical="center" wrapText="1"/>
    </xf>
    <xf numFmtId="0" fontId="51" fillId="8" borderId="43" xfId="27" applyFont="1" applyFill="1" applyBorder="1" applyAlignment="1">
      <alignment horizontal="center" vertical="center" wrapText="1"/>
    </xf>
    <xf numFmtId="9" fontId="49" fillId="13" borderId="87" xfId="27" applyNumberFormat="1" applyFont="1" applyFill="1" applyBorder="1" applyAlignment="1">
      <alignment horizontal="center" vertical="center" wrapText="1"/>
    </xf>
    <xf numFmtId="9" fontId="49" fillId="13" borderId="60" xfId="27" applyNumberFormat="1" applyFont="1" applyFill="1" applyBorder="1" applyAlignment="1">
      <alignment horizontal="center" vertical="center" wrapText="1"/>
    </xf>
    <xf numFmtId="9" fontId="49" fillId="13" borderId="88" xfId="27" applyNumberFormat="1" applyFont="1" applyFill="1" applyBorder="1" applyAlignment="1">
      <alignment horizontal="center" vertical="center" wrapText="1"/>
    </xf>
    <xf numFmtId="0" fontId="52" fillId="33" borderId="53" xfId="27" applyFont="1" applyFill="1" applyBorder="1" applyAlignment="1">
      <alignment horizontal="center" vertical="center" wrapText="1"/>
    </xf>
    <xf numFmtId="0" fontId="52" fillId="33" borderId="74" xfId="27" applyFont="1" applyFill="1" applyBorder="1" applyAlignment="1">
      <alignment horizontal="center" vertical="center" wrapText="1"/>
    </xf>
    <xf numFmtId="0" fontId="52" fillId="33" borderId="54" xfId="27" applyFont="1" applyFill="1" applyBorder="1" applyAlignment="1">
      <alignment horizontal="center" vertical="center" wrapText="1"/>
    </xf>
    <xf numFmtId="0" fontId="52" fillId="34" borderId="53" xfId="27" applyFont="1" applyFill="1" applyBorder="1" applyAlignment="1">
      <alignment horizontal="center" vertical="center" wrapText="1"/>
    </xf>
    <xf numFmtId="0" fontId="52" fillId="34" borderId="74" xfId="27" applyFont="1" applyFill="1" applyBorder="1" applyAlignment="1">
      <alignment horizontal="center" vertical="center" wrapText="1"/>
    </xf>
    <xf numFmtId="0" fontId="52" fillId="34" borderId="54" xfId="27" applyFont="1" applyFill="1" applyBorder="1" applyAlignment="1">
      <alignment horizontal="center" vertical="center" wrapText="1"/>
    </xf>
    <xf numFmtId="0" fontId="52" fillId="35" borderId="53" xfId="27" applyFont="1" applyFill="1" applyBorder="1" applyAlignment="1">
      <alignment horizontal="center" vertical="center" wrapText="1"/>
    </xf>
    <xf numFmtId="0" fontId="52" fillId="35" borderId="74" xfId="27" applyFont="1" applyFill="1" applyBorder="1" applyAlignment="1">
      <alignment horizontal="center" vertical="center" wrapText="1"/>
    </xf>
    <xf numFmtId="0" fontId="52" fillId="35" borderId="54" xfId="27" applyFont="1" applyFill="1" applyBorder="1" applyAlignment="1">
      <alignment horizontal="center" vertical="center" wrapText="1"/>
    </xf>
    <xf numFmtId="0" fontId="52" fillId="36" borderId="76" xfId="27" applyFont="1" applyFill="1" applyBorder="1" applyAlignment="1">
      <alignment horizontal="center" vertical="center" wrapText="1"/>
    </xf>
    <xf numFmtId="0" fontId="52" fillId="36" borderId="74" xfId="27" applyFont="1" applyFill="1" applyBorder="1" applyAlignment="1">
      <alignment horizontal="center" vertical="center" wrapText="1"/>
    </xf>
    <xf numFmtId="0" fontId="52" fillId="36" borderId="54" xfId="27" applyFont="1" applyFill="1" applyBorder="1" applyAlignment="1">
      <alignment horizontal="center" vertical="center" wrapText="1"/>
    </xf>
    <xf numFmtId="0" fontId="52" fillId="36" borderId="53" xfId="27" applyFont="1" applyFill="1" applyBorder="1" applyAlignment="1">
      <alignment horizontal="center" vertical="center" wrapText="1"/>
    </xf>
    <xf numFmtId="0" fontId="52" fillId="33" borderId="76" xfId="27" applyFont="1" applyFill="1" applyBorder="1" applyAlignment="1">
      <alignment horizontal="center" vertical="center" wrapText="1"/>
    </xf>
    <xf numFmtId="0" fontId="53" fillId="39" borderId="58" xfId="27" applyFont="1" applyFill="1" applyBorder="1" applyAlignment="1">
      <alignment horizontal="center" vertical="center" wrapText="1"/>
    </xf>
    <xf numFmtId="0" fontId="53" fillId="39" borderId="56" xfId="27" applyFont="1" applyFill="1" applyBorder="1" applyAlignment="1">
      <alignment horizontal="center" vertical="center" wrapText="1"/>
    </xf>
    <xf numFmtId="0" fontId="53" fillId="8" borderId="55" xfId="27" applyFont="1" applyFill="1" applyBorder="1" applyAlignment="1">
      <alignment horizontal="center" vertical="center" wrapText="1"/>
    </xf>
    <xf numFmtId="0" fontId="53" fillId="8" borderId="56" xfId="27" applyFont="1" applyFill="1" applyBorder="1" applyAlignment="1">
      <alignment horizontal="center" vertical="center" wrapText="1"/>
    </xf>
    <xf numFmtId="0" fontId="46" fillId="0" borderId="6" xfId="27" applyFont="1" applyBorder="1" applyAlignment="1">
      <alignment horizontal="center" vertical="center" wrapText="1"/>
    </xf>
    <xf numFmtId="0" fontId="46" fillId="0" borderId="7" xfId="27" applyFont="1" applyBorder="1" applyAlignment="1">
      <alignment horizontal="center" vertical="center" wrapText="1"/>
    </xf>
    <xf numFmtId="0" fontId="46" fillId="0" borderId="8" xfId="27" applyFont="1" applyBorder="1" applyAlignment="1">
      <alignment horizontal="center" vertical="center" wrapText="1"/>
    </xf>
    <xf numFmtId="0" fontId="46" fillId="0" borderId="19" xfId="27" applyFont="1" applyBorder="1" applyAlignment="1">
      <alignment horizontal="center" vertical="center" wrapText="1"/>
    </xf>
    <xf numFmtId="0" fontId="46" fillId="0" borderId="0" xfId="27" applyFont="1" applyAlignment="1">
      <alignment horizontal="center" vertical="center" wrapText="1"/>
    </xf>
    <xf numFmtId="0" fontId="46" fillId="0" borderId="42" xfId="27" applyFont="1" applyBorder="1" applyAlignment="1">
      <alignment horizontal="center" vertical="center" wrapText="1"/>
    </xf>
    <xf numFmtId="0" fontId="46" fillId="0" borderId="13" xfId="27" applyFont="1" applyBorder="1" applyAlignment="1">
      <alignment horizontal="center" vertical="center" wrapText="1"/>
    </xf>
    <xf numFmtId="0" fontId="46" fillId="0" borderId="14" xfId="27" applyFont="1" applyBorder="1" applyAlignment="1">
      <alignment horizontal="center" vertical="center" wrapText="1"/>
    </xf>
    <xf numFmtId="0" fontId="46" fillId="0" borderId="12" xfId="27" applyFont="1" applyBorder="1" applyAlignment="1">
      <alignment horizontal="center" vertical="center" wrapText="1"/>
    </xf>
    <xf numFmtId="0" fontId="47" fillId="0" borderId="6" xfId="27" applyFont="1" applyBorder="1" applyAlignment="1">
      <alignment horizontal="center" vertical="center" wrapText="1"/>
    </xf>
    <xf numFmtId="0" fontId="47" fillId="0" borderId="7" xfId="27" applyFont="1" applyBorder="1" applyAlignment="1">
      <alignment horizontal="center" vertical="center" wrapText="1"/>
    </xf>
    <xf numFmtId="0" fontId="47" fillId="0" borderId="8" xfId="27" applyFont="1" applyBorder="1" applyAlignment="1">
      <alignment horizontal="center" vertical="center" wrapText="1"/>
    </xf>
    <xf numFmtId="0" fontId="47" fillId="0" borderId="19" xfId="27" applyFont="1" applyBorder="1" applyAlignment="1">
      <alignment horizontal="center" vertical="center" wrapText="1"/>
    </xf>
    <xf numFmtId="0" fontId="47" fillId="0" borderId="0" xfId="27" applyFont="1" applyAlignment="1">
      <alignment horizontal="center" vertical="center" wrapText="1"/>
    </xf>
    <xf numFmtId="0" fontId="47" fillId="0" borderId="42" xfId="27" applyFont="1" applyBorder="1" applyAlignment="1">
      <alignment horizontal="center" vertical="center" wrapText="1"/>
    </xf>
    <xf numFmtId="0" fontId="47" fillId="0" borderId="13" xfId="27" applyFont="1" applyBorder="1" applyAlignment="1">
      <alignment horizontal="center" vertical="center" wrapText="1"/>
    </xf>
    <xf numFmtId="0" fontId="47" fillId="0" borderId="14" xfId="27" applyFont="1" applyBorder="1" applyAlignment="1">
      <alignment horizontal="center" vertical="center" wrapText="1"/>
    </xf>
    <xf numFmtId="0" fontId="47" fillId="0" borderId="12" xfId="27" applyFont="1" applyBorder="1" applyAlignment="1">
      <alignment horizontal="center" vertical="center" wrapText="1"/>
    </xf>
    <xf numFmtId="0" fontId="48" fillId="0" borderId="3" xfId="27" applyFont="1" applyBorder="1" applyAlignment="1">
      <alignment horizontal="center" vertical="center" wrapText="1"/>
    </xf>
    <xf numFmtId="0" fontId="48" fillId="0" borderId="4" xfId="27" applyFont="1" applyBorder="1" applyAlignment="1">
      <alignment horizontal="center" vertical="center" wrapText="1"/>
    </xf>
    <xf numFmtId="0" fontId="48" fillId="0" borderId="5" xfId="27" applyFont="1" applyBorder="1" applyAlignment="1">
      <alignment horizontal="center" vertical="center" wrapText="1"/>
    </xf>
    <xf numFmtId="0" fontId="48" fillId="32" borderId="53" xfId="27" applyFont="1" applyFill="1" applyBorder="1" applyAlignment="1">
      <alignment horizontal="center" vertical="center" wrapText="1"/>
    </xf>
    <xf numFmtId="0" fontId="48" fillId="32" borderId="74" xfId="27" applyFont="1" applyFill="1" applyBorder="1" applyAlignment="1">
      <alignment horizontal="center" vertical="center" wrapText="1"/>
    </xf>
    <xf numFmtId="0" fontId="48" fillId="32" borderId="54" xfId="27" applyFont="1" applyFill="1" applyBorder="1" applyAlignment="1">
      <alignment horizontal="center" vertical="center" wrapText="1"/>
    </xf>
    <xf numFmtId="0" fontId="49" fillId="37" borderId="53" xfId="27" applyFont="1" applyFill="1" applyBorder="1" applyAlignment="1">
      <alignment horizontal="center" vertical="center" wrapText="1"/>
    </xf>
    <xf numFmtId="0" fontId="49" fillId="37" borderId="74" xfId="27" applyFont="1" applyFill="1" applyBorder="1" applyAlignment="1">
      <alignment horizontal="center" vertical="center" wrapText="1"/>
    </xf>
    <xf numFmtId="0" fontId="49" fillId="37" borderId="54" xfId="27" applyFont="1" applyFill="1" applyBorder="1" applyAlignment="1">
      <alignment horizontal="center" vertical="center" wrapText="1"/>
    </xf>
    <xf numFmtId="0" fontId="48" fillId="38" borderId="53" xfId="27" applyFont="1" applyFill="1" applyBorder="1" applyAlignment="1">
      <alignment horizontal="center" vertical="center" wrapText="1"/>
    </xf>
    <xf numFmtId="0" fontId="48" fillId="38" borderId="74" xfId="27" applyFont="1" applyFill="1" applyBorder="1" applyAlignment="1">
      <alignment horizontal="center" vertical="center" wrapText="1"/>
    </xf>
    <xf numFmtId="0" fontId="48" fillId="38" borderId="54" xfId="27" applyFont="1" applyFill="1" applyBorder="1" applyAlignment="1">
      <alignment horizontal="center" vertical="center" wrapText="1"/>
    </xf>
    <xf numFmtId="0" fontId="48" fillId="35" borderId="53" xfId="27" applyFont="1" applyFill="1" applyBorder="1" applyAlignment="1">
      <alignment horizontal="center" vertical="center" wrapText="1"/>
    </xf>
    <xf numFmtId="0" fontId="48" fillId="35" borderId="74" xfId="27" applyFont="1" applyFill="1" applyBorder="1" applyAlignment="1">
      <alignment horizontal="center" vertical="center" wrapText="1"/>
    </xf>
    <xf numFmtId="0" fontId="48" fillId="35" borderId="54" xfId="27" applyFont="1" applyFill="1" applyBorder="1" applyAlignment="1">
      <alignment horizontal="center" vertical="center" wrapText="1"/>
    </xf>
    <xf numFmtId="9" fontId="50" fillId="13" borderId="66" xfId="27" applyNumberFormat="1" applyFont="1" applyFill="1" applyBorder="1" applyAlignment="1">
      <alignment horizontal="center" vertical="center" wrapText="1"/>
    </xf>
    <xf numFmtId="9" fontId="50" fillId="13" borderId="89" xfId="27" applyNumberFormat="1" applyFont="1" applyFill="1" applyBorder="1" applyAlignment="1">
      <alignment horizontal="center" vertical="center" wrapText="1"/>
    </xf>
    <xf numFmtId="9" fontId="50" fillId="13" borderId="90" xfId="27" applyNumberFormat="1" applyFont="1" applyFill="1" applyBorder="1" applyAlignment="1">
      <alignment horizontal="center" vertical="center" wrapText="1"/>
    </xf>
    <xf numFmtId="0" fontId="12" fillId="10" borderId="53" xfId="27" applyFont="1" applyFill="1" applyBorder="1" applyAlignment="1">
      <alignment horizontal="center" vertical="center" wrapText="1"/>
    </xf>
    <xf numFmtId="0" fontId="12" fillId="10" borderId="54" xfId="27" applyFont="1" applyFill="1" applyBorder="1" applyAlignment="1">
      <alignment horizontal="center" vertical="center" wrapText="1"/>
    </xf>
    <xf numFmtId="0" fontId="12" fillId="10" borderId="58" xfId="27" applyFont="1" applyFill="1" applyBorder="1" applyAlignment="1">
      <alignment horizontal="center" vertical="center" wrapText="1"/>
    </xf>
    <xf numFmtId="0" fontId="12" fillId="10" borderId="56" xfId="27" applyFont="1" applyFill="1" applyBorder="1" applyAlignment="1">
      <alignment horizontal="center" vertical="center" wrapText="1"/>
    </xf>
    <xf numFmtId="0" fontId="26" fillId="22" borderId="53" xfId="27" applyFont="1" applyFill="1" applyBorder="1" applyAlignment="1">
      <alignment horizontal="center" vertical="center" wrapText="1"/>
    </xf>
    <xf numFmtId="0" fontId="26" fillId="22" borderId="75" xfId="27" applyFont="1" applyFill="1" applyBorder="1" applyAlignment="1">
      <alignment horizontal="center" vertical="center" wrapText="1"/>
    </xf>
    <xf numFmtId="0" fontId="26" fillId="11" borderId="53" xfId="27" applyFont="1" applyFill="1" applyBorder="1" applyAlignment="1">
      <alignment horizontal="center" vertical="center" wrapText="1"/>
    </xf>
    <xf numFmtId="0" fontId="26" fillId="11" borderId="54" xfId="27" applyFont="1" applyFill="1" applyBorder="1" applyAlignment="1">
      <alignment horizontal="center" vertical="center" wrapText="1"/>
    </xf>
    <xf numFmtId="0" fontId="26" fillId="23" borderId="76" xfId="27" applyFont="1" applyFill="1" applyBorder="1" applyAlignment="1">
      <alignment horizontal="center" vertical="center" wrapText="1"/>
    </xf>
    <xf numFmtId="0" fontId="26" fillId="23" borderId="75" xfId="27" applyFont="1" applyFill="1" applyBorder="1" applyAlignment="1">
      <alignment horizontal="center" vertical="center" wrapText="1"/>
    </xf>
    <xf numFmtId="0" fontId="26" fillId="39" borderId="53" xfId="27" applyFont="1" applyFill="1" applyBorder="1" applyAlignment="1">
      <alignment horizontal="center" vertical="center" wrapText="1"/>
    </xf>
    <xf numFmtId="0" fontId="26" fillId="39" borderId="54" xfId="27" applyFont="1" applyFill="1" applyBorder="1" applyAlignment="1">
      <alignment horizontal="center" vertical="center" wrapText="1"/>
    </xf>
    <xf numFmtId="0" fontId="26" fillId="8" borderId="76" xfId="27" applyFont="1" applyFill="1" applyBorder="1" applyAlignment="1">
      <alignment horizontal="center" vertical="center" wrapText="1"/>
    </xf>
    <xf numFmtId="0" fontId="26" fillId="8" borderId="54" xfId="27" applyFont="1" applyFill="1" applyBorder="1" applyAlignment="1">
      <alignment horizontal="center" vertical="center" wrapText="1"/>
    </xf>
    <xf numFmtId="0" fontId="52" fillId="33" borderId="75" xfId="27" applyFont="1" applyFill="1" applyBorder="1" applyAlignment="1">
      <alignment horizontal="center" vertical="center" wrapText="1"/>
    </xf>
    <xf numFmtId="0" fontId="53" fillId="22" borderId="58" xfId="27" applyFont="1" applyFill="1" applyBorder="1" applyAlignment="1">
      <alignment horizontal="center" vertical="center" wrapText="1"/>
    </xf>
    <xf numFmtId="0" fontId="53" fillId="22" borderId="57" xfId="27" applyFont="1" applyFill="1" applyBorder="1" applyAlignment="1">
      <alignment horizontal="center" vertical="center" wrapText="1"/>
    </xf>
    <xf numFmtId="0" fontId="53" fillId="11" borderId="58" xfId="27" applyFont="1" applyFill="1" applyBorder="1" applyAlignment="1">
      <alignment horizontal="center" vertical="center" wrapText="1"/>
    </xf>
    <xf numFmtId="0" fontId="53" fillId="11" borderId="56" xfId="27" applyFont="1" applyFill="1" applyBorder="1" applyAlignment="1">
      <alignment horizontal="center" vertical="center" wrapText="1"/>
    </xf>
    <xf numFmtId="0" fontId="53" fillId="23" borderId="55" xfId="27" applyFont="1" applyFill="1" applyBorder="1" applyAlignment="1">
      <alignment horizontal="center" vertical="center" wrapText="1"/>
    </xf>
    <xf numFmtId="0" fontId="53" fillId="23" borderId="57" xfId="27" applyFont="1" applyFill="1" applyBorder="1" applyAlignment="1">
      <alignment horizontal="center" vertical="center" wrapText="1"/>
    </xf>
    <xf numFmtId="3" fontId="33" fillId="0" borderId="2" xfId="25" applyNumberFormat="1" applyFont="1" applyBorder="1" applyAlignment="1">
      <alignment horizontal="center" vertical="center" wrapText="1"/>
    </xf>
    <xf numFmtId="3" fontId="33" fillId="0" borderId="16" xfId="25" applyNumberFormat="1" applyFont="1" applyBorder="1" applyAlignment="1">
      <alignment horizontal="center" vertical="center" wrapText="1"/>
    </xf>
    <xf numFmtId="3" fontId="33" fillId="0" borderId="9" xfId="25" applyNumberFormat="1" applyFont="1" applyBorder="1" applyAlignment="1">
      <alignment horizontal="center" vertical="center" wrapText="1"/>
    </xf>
    <xf numFmtId="10" fontId="33" fillId="8" borderId="77" xfId="25" applyNumberFormat="1" applyFont="1" applyFill="1" applyBorder="1" applyAlignment="1">
      <alignment horizontal="center" vertical="center" wrapText="1"/>
    </xf>
    <xf numFmtId="0" fontId="33" fillId="8" borderId="110" xfId="25" applyFont="1" applyFill="1" applyBorder="1" applyAlignment="1">
      <alignment horizontal="center" vertical="center" wrapText="1"/>
    </xf>
    <xf numFmtId="0" fontId="33" fillId="8" borderId="88" xfId="25" applyFont="1" applyFill="1" applyBorder="1" applyAlignment="1">
      <alignment horizontal="center" vertical="center" wrapText="1"/>
    </xf>
    <xf numFmtId="10" fontId="33" fillId="8" borderId="43" xfId="25" applyNumberFormat="1" applyFont="1" applyFill="1" applyBorder="1" applyAlignment="1">
      <alignment horizontal="center" vertical="center" wrapText="1"/>
    </xf>
    <xf numFmtId="0" fontId="33" fillId="8" borderId="90" xfId="25" applyFont="1" applyFill="1" applyBorder="1" applyAlignment="1">
      <alignment horizontal="center" vertical="center" wrapText="1"/>
    </xf>
    <xf numFmtId="0" fontId="33" fillId="8" borderId="2" xfId="25" applyFont="1" applyFill="1" applyBorder="1" applyAlignment="1">
      <alignment horizontal="center" vertical="center" wrapText="1"/>
    </xf>
    <xf numFmtId="0" fontId="33" fillId="8" borderId="16" xfId="25" applyFont="1" applyFill="1" applyBorder="1" applyAlignment="1">
      <alignment horizontal="center" vertical="center" wrapText="1"/>
    </xf>
    <xf numFmtId="0" fontId="33" fillId="8" borderId="9" xfId="25" applyFont="1" applyFill="1" applyBorder="1" applyAlignment="1">
      <alignment horizontal="center" vertical="center" wrapText="1"/>
    </xf>
    <xf numFmtId="10" fontId="33" fillId="0" borderId="73" xfId="25" applyNumberFormat="1" applyFont="1" applyBorder="1" applyAlignment="1">
      <alignment horizontal="center" vertical="center" wrapText="1"/>
    </xf>
    <xf numFmtId="10" fontId="33" fillId="0" borderId="111" xfId="25" applyNumberFormat="1" applyFont="1" applyBorder="1" applyAlignment="1">
      <alignment horizontal="center" vertical="center" wrapText="1"/>
    </xf>
    <xf numFmtId="10" fontId="33" fillId="0" borderId="109" xfId="25" applyNumberFormat="1" applyFont="1" applyBorder="1" applyAlignment="1">
      <alignment horizontal="center" vertical="center" wrapText="1"/>
    </xf>
    <xf numFmtId="10" fontId="33" fillId="0" borderId="77" xfId="25" applyNumberFormat="1" applyFont="1" applyBorder="1" applyAlignment="1">
      <alignment horizontal="center" vertical="center" wrapText="1"/>
    </xf>
    <xf numFmtId="0" fontId="33" fillId="0" borderId="110" xfId="25" applyFont="1" applyBorder="1" applyAlignment="1">
      <alignment horizontal="center" vertical="center" wrapText="1"/>
    </xf>
    <xf numFmtId="0" fontId="33" fillId="0" borderId="90" xfId="25" applyFont="1" applyBorder="1" applyAlignment="1">
      <alignment horizontal="center" vertical="center" wrapText="1"/>
    </xf>
    <xf numFmtId="0" fontId="33" fillId="0" borderId="88" xfId="25" applyFont="1" applyBorder="1" applyAlignment="1">
      <alignment horizontal="center" vertical="center" wrapText="1"/>
    </xf>
    <xf numFmtId="10" fontId="33" fillId="0" borderId="43" xfId="25" applyNumberFormat="1" applyFont="1" applyBorder="1" applyAlignment="1">
      <alignment horizontal="center" vertical="center" wrapText="1"/>
    </xf>
    <xf numFmtId="0" fontId="33" fillId="40" borderId="6" xfId="25" applyFont="1" applyFill="1" applyBorder="1" applyAlignment="1">
      <alignment horizontal="center" vertical="center" wrapText="1"/>
    </xf>
    <xf numFmtId="0" fontId="33" fillId="40" borderId="19" xfId="25" applyFont="1" applyFill="1" applyBorder="1" applyAlignment="1">
      <alignment horizontal="center" vertical="center" wrapText="1"/>
    </xf>
    <xf numFmtId="0" fontId="33" fillId="40" borderId="13" xfId="25" applyFont="1" applyFill="1" applyBorder="1" applyAlignment="1">
      <alignment horizontal="center" vertical="center" wrapText="1"/>
    </xf>
    <xf numFmtId="0" fontId="26" fillId="0" borderId="6" xfId="25" applyFont="1" applyBorder="1" applyAlignment="1">
      <alignment horizontal="center" vertical="center" wrapText="1"/>
    </xf>
    <xf numFmtId="0" fontId="26" fillId="0" borderId="7" xfId="25" applyFont="1" applyBorder="1" applyAlignment="1">
      <alignment horizontal="center" vertical="center" wrapText="1"/>
    </xf>
    <xf numFmtId="0" fontId="26" fillId="0" borderId="8" xfId="25" applyFont="1" applyBorder="1" applyAlignment="1">
      <alignment horizontal="center" vertical="center" wrapText="1"/>
    </xf>
    <xf numFmtId="0" fontId="26" fillId="0" borderId="13" xfId="25" applyFont="1" applyBorder="1" applyAlignment="1">
      <alignment horizontal="center" vertical="center" wrapText="1"/>
    </xf>
    <xf numFmtId="0" fontId="26" fillId="0" borderId="14" xfId="25" applyFont="1" applyBorder="1" applyAlignment="1">
      <alignment horizontal="center" vertical="center" wrapText="1"/>
    </xf>
    <xf numFmtId="0" fontId="26" fillId="0" borderId="12" xfId="25" applyFont="1" applyBorder="1" applyAlignment="1">
      <alignment horizontal="center" vertical="center" wrapText="1"/>
    </xf>
    <xf numFmtId="10" fontId="33" fillId="0" borderId="66" xfId="25" applyNumberFormat="1" applyFont="1" applyBorder="1" applyAlignment="1">
      <alignment horizontal="center" vertical="center" wrapText="1"/>
    </xf>
    <xf numFmtId="0" fontId="33" fillId="0" borderId="89" xfId="25" applyFont="1" applyBorder="1" applyAlignment="1">
      <alignment horizontal="center" vertical="center" wrapText="1"/>
    </xf>
    <xf numFmtId="0" fontId="36" fillId="10" borderId="53" xfId="25" applyFont="1" applyFill="1" applyBorder="1" applyAlignment="1">
      <alignment horizontal="center" vertical="center" wrapText="1"/>
    </xf>
    <xf numFmtId="0" fontId="36" fillId="10" borderId="74" xfId="25" applyFont="1" applyFill="1" applyBorder="1" applyAlignment="1">
      <alignment horizontal="center" vertical="center" wrapText="1"/>
    </xf>
    <xf numFmtId="0" fontId="36" fillId="10" borderId="75" xfId="25" applyFont="1" applyFill="1" applyBorder="1" applyAlignment="1">
      <alignment horizontal="center" vertical="center" wrapText="1"/>
    </xf>
    <xf numFmtId="0" fontId="36" fillId="10" borderId="61" xfId="25" applyFont="1" applyFill="1" applyBorder="1" applyAlignment="1">
      <alignment horizontal="center" vertical="center" wrapText="1"/>
    </xf>
    <xf numFmtId="0" fontId="36" fillId="10" borderId="64" xfId="25" applyFont="1" applyFill="1" applyBorder="1" applyAlignment="1">
      <alignment horizontal="center" vertical="center" wrapText="1"/>
    </xf>
    <xf numFmtId="0" fontId="36" fillId="10" borderId="65" xfId="25" applyFont="1" applyFill="1" applyBorder="1" applyAlignment="1">
      <alignment horizontal="center" vertical="center" wrapText="1"/>
    </xf>
    <xf numFmtId="0" fontId="33" fillId="0" borderId="53" xfId="25" applyFont="1" applyBorder="1" applyAlignment="1">
      <alignment horizontal="center" vertical="center" wrapText="1"/>
    </xf>
    <xf numFmtId="0" fontId="33" fillId="0" borderId="74" xfId="25" applyFont="1" applyBorder="1" applyAlignment="1">
      <alignment horizontal="center" vertical="center" wrapText="1"/>
    </xf>
    <xf numFmtId="0" fontId="33" fillId="0" borderId="54" xfId="25" applyFont="1" applyBorder="1" applyAlignment="1">
      <alignment horizontal="center" vertical="center" wrapText="1"/>
    </xf>
    <xf numFmtId="3" fontId="35" fillId="0" borderId="61" xfId="25" applyNumberFormat="1" applyFont="1" applyBorder="1" applyAlignment="1">
      <alignment horizontal="center" vertical="center" wrapText="1"/>
    </xf>
    <xf numFmtId="3" fontId="35" fillId="0" borderId="64" xfId="25" applyNumberFormat="1" applyFont="1" applyBorder="1" applyAlignment="1">
      <alignment horizontal="center" vertical="center" wrapText="1"/>
    </xf>
    <xf numFmtId="3" fontId="35" fillId="0" borderId="62" xfId="25" applyNumberFormat="1" applyFont="1" applyBorder="1" applyAlignment="1">
      <alignment horizontal="center" vertical="center" wrapText="1"/>
    </xf>
    <xf numFmtId="0" fontId="65" fillId="0" borderId="3" xfId="0" applyFont="1" applyBorder="1" applyAlignment="1">
      <alignment horizontal="center" vertical="center" wrapText="1"/>
    </xf>
    <xf numFmtId="0" fontId="65" fillId="0" borderId="4" xfId="0" applyFont="1" applyBorder="1" applyAlignment="1">
      <alignment horizontal="center" vertical="center" wrapText="1"/>
    </xf>
    <xf numFmtId="0" fontId="65" fillId="0" borderId="7" xfId="0" applyFont="1" applyBorder="1" applyAlignment="1">
      <alignment horizontal="center" vertical="center" wrapText="1"/>
    </xf>
    <xf numFmtId="0" fontId="65" fillId="0" borderId="8" xfId="0" applyFont="1" applyBorder="1" applyAlignment="1">
      <alignment horizontal="center" vertical="center" wrapText="1"/>
    </xf>
    <xf numFmtId="0" fontId="54" fillId="0" borderId="43" xfId="0" applyFont="1" applyBorder="1" applyAlignment="1">
      <alignment horizontal="center" vertical="center"/>
    </xf>
    <xf numFmtId="0" fontId="54" fillId="0" borderId="110" xfId="0" applyFont="1" applyBorder="1" applyAlignment="1">
      <alignment horizontal="center" vertical="center"/>
    </xf>
    <xf numFmtId="0" fontId="54" fillId="0" borderId="90" xfId="0" applyFont="1" applyBorder="1" applyAlignment="1">
      <alignment horizontal="center" vertical="center"/>
    </xf>
    <xf numFmtId="0" fontId="54" fillId="0" borderId="77" xfId="0" applyFont="1" applyBorder="1" applyAlignment="1">
      <alignment horizontal="center" vertical="center"/>
    </xf>
    <xf numFmtId="0" fontId="54" fillId="0" borderId="88" xfId="0" applyFont="1" applyBorder="1" applyAlignment="1">
      <alignment horizontal="center" vertical="center"/>
    </xf>
    <xf numFmtId="0" fontId="55" fillId="0" borderId="3" xfId="0" applyFont="1" applyBorder="1" applyAlignment="1">
      <alignment horizontal="right" vertical="center"/>
    </xf>
    <xf numFmtId="0" fontId="55" fillId="0" borderId="4" xfId="0" applyFont="1" applyBorder="1" applyAlignment="1">
      <alignment horizontal="right" vertical="center"/>
    </xf>
    <xf numFmtId="0" fontId="55" fillId="0" borderId="5" xfId="0" applyFont="1" applyBorder="1" applyAlignment="1">
      <alignment horizontal="right" vertical="center"/>
    </xf>
    <xf numFmtId="0" fontId="55" fillId="0" borderId="6" xfId="0" applyFont="1" applyBorder="1" applyAlignment="1">
      <alignment horizontal="center" vertical="center" wrapText="1"/>
    </xf>
    <xf numFmtId="0" fontId="55" fillId="0" borderId="8" xfId="0" applyFont="1" applyBorder="1" applyAlignment="1">
      <alignment horizontal="center" vertical="center" wrapText="1"/>
    </xf>
    <xf numFmtId="0" fontId="55" fillId="0" borderId="13" xfId="0" applyFont="1" applyBorder="1" applyAlignment="1">
      <alignment horizontal="center" vertical="center" wrapText="1"/>
    </xf>
    <xf numFmtId="0" fontId="55" fillId="0" borderId="12" xfId="0" applyFont="1" applyBorder="1" applyAlignment="1">
      <alignment horizontal="center" vertical="center" wrapText="1"/>
    </xf>
    <xf numFmtId="3" fontId="54" fillId="0" borderId="43" xfId="0" applyNumberFormat="1" applyFont="1" applyBorder="1" applyAlignment="1">
      <alignment horizontal="center" vertical="center"/>
    </xf>
    <xf numFmtId="3" fontId="54" fillId="0" borderId="110" xfId="0" applyNumberFormat="1" applyFont="1" applyBorder="1" applyAlignment="1">
      <alignment horizontal="center" vertical="center"/>
    </xf>
    <xf numFmtId="3" fontId="54" fillId="0" borderId="90" xfId="0" applyNumberFormat="1" applyFont="1" applyBorder="1" applyAlignment="1">
      <alignment horizontal="center" vertical="center"/>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61" fillId="0" borderId="61" xfId="0" applyFont="1" applyBorder="1" applyAlignment="1">
      <alignment horizontal="center" vertical="center" wrapText="1"/>
    </xf>
    <xf numFmtId="0" fontId="61" fillId="0" borderId="64" xfId="0" applyFont="1" applyBorder="1" applyAlignment="1">
      <alignment horizontal="center" vertical="center" wrapText="1"/>
    </xf>
    <xf numFmtId="0" fontId="0" fillId="0" borderId="0" xfId="0" applyAlignment="1">
      <alignment horizontal="center" vertical="center" wrapText="1"/>
    </xf>
    <xf numFmtId="0" fontId="61" fillId="0" borderId="44" xfId="0" applyFont="1" applyBorder="1" applyAlignment="1">
      <alignment horizontal="center" vertical="center" textRotation="45" wrapText="1"/>
    </xf>
    <xf numFmtId="0" fontId="61" fillId="0" borderId="46" xfId="0" applyFont="1" applyBorder="1" applyAlignment="1">
      <alignment horizontal="center" vertical="center" textRotation="45" wrapText="1"/>
    </xf>
    <xf numFmtId="0" fontId="61" fillId="0" borderId="47" xfId="0" applyFont="1" applyBorder="1" applyAlignment="1">
      <alignment horizontal="center" vertical="center" textRotation="45" wrapText="1"/>
    </xf>
    <xf numFmtId="0" fontId="61" fillId="0" borderId="48" xfId="0" applyFont="1" applyBorder="1" applyAlignment="1">
      <alignment horizontal="center" vertical="center" textRotation="45" wrapText="1"/>
    </xf>
    <xf numFmtId="0" fontId="61" fillId="0" borderId="44" xfId="0" applyFont="1" applyBorder="1" applyAlignment="1">
      <alignment horizontal="center" vertical="center" wrapText="1"/>
    </xf>
    <xf numFmtId="0" fontId="61" fillId="0" borderId="46" xfId="0" applyFont="1" applyBorder="1" applyAlignment="1">
      <alignment horizontal="center" vertical="center" wrapText="1"/>
    </xf>
    <xf numFmtId="0" fontId="55" fillId="0" borderId="15" xfId="0" applyFont="1" applyBorder="1" applyAlignment="1">
      <alignment horizontal="center" vertical="center" textRotation="90" wrapText="1"/>
    </xf>
    <xf numFmtId="0" fontId="55" fillId="0" borderId="18" xfId="0" applyFont="1" applyBorder="1" applyAlignment="1">
      <alignment horizontal="center" vertical="center" textRotation="90" wrapText="1"/>
    </xf>
    <xf numFmtId="0" fontId="0" fillId="0" borderId="75" xfId="0" applyBorder="1" applyAlignment="1">
      <alignment horizontal="left" vertical="center" indent="4"/>
    </xf>
    <xf numFmtId="0" fontId="0" fillId="0" borderId="77" xfId="0" applyBorder="1" applyAlignment="1">
      <alignment horizontal="left" vertical="center" indent="4"/>
    </xf>
    <xf numFmtId="0" fontId="0" fillId="0" borderId="57" xfId="0" applyBorder="1" applyAlignment="1">
      <alignment horizontal="left" vertical="center" indent="4"/>
    </xf>
    <xf numFmtId="0" fontId="0" fillId="0" borderId="110" xfId="0" applyBorder="1" applyAlignment="1">
      <alignment horizontal="left" vertical="center" indent="4"/>
    </xf>
    <xf numFmtId="0" fontId="0" fillId="0" borderId="65" xfId="0" applyBorder="1" applyAlignment="1">
      <alignment horizontal="left" vertical="center" indent="4"/>
    </xf>
    <xf numFmtId="0" fontId="0" fillId="0" borderId="88" xfId="0" applyBorder="1" applyAlignment="1">
      <alignment horizontal="left" vertical="center" indent="4"/>
    </xf>
    <xf numFmtId="0" fontId="55" fillId="0" borderId="7" xfId="0" applyFont="1" applyBorder="1" applyAlignment="1">
      <alignment horizontal="center" vertical="center" wrapText="1"/>
    </xf>
    <xf numFmtId="0" fontId="55" fillId="0" borderId="14" xfId="0" applyFont="1" applyBorder="1" applyAlignment="1">
      <alignment horizontal="center" vertical="center" wrapText="1"/>
    </xf>
    <xf numFmtId="0" fontId="36" fillId="10" borderId="0" xfId="25" applyFont="1" applyFill="1" applyAlignment="1">
      <alignment horizontal="center" vertical="center" wrapText="1"/>
    </xf>
    <xf numFmtId="0" fontId="36" fillId="10" borderId="42" xfId="25" applyFont="1" applyFill="1" applyBorder="1" applyAlignment="1">
      <alignment horizontal="center" vertical="center" wrapText="1"/>
    </xf>
    <xf numFmtId="0" fontId="36" fillId="10" borderId="14" xfId="25" applyFont="1" applyFill="1" applyBorder="1" applyAlignment="1">
      <alignment horizontal="center" vertical="center" wrapText="1"/>
    </xf>
    <xf numFmtId="0" fontId="36" fillId="10" borderId="12" xfId="25" applyFont="1" applyFill="1" applyBorder="1" applyAlignment="1">
      <alignment horizontal="center" vertical="center" wrapText="1"/>
    </xf>
    <xf numFmtId="0" fontId="33" fillId="0" borderId="3" xfId="25" applyFont="1" applyBorder="1" applyAlignment="1">
      <alignment horizontal="center" vertical="center" wrapText="1"/>
    </xf>
    <xf numFmtId="0" fontId="33" fillId="0" borderId="4" xfId="25" applyFont="1" applyBorder="1" applyAlignment="1">
      <alignment horizontal="center" vertical="center" wrapText="1"/>
    </xf>
    <xf numFmtId="0" fontId="33" fillId="0" borderId="5" xfId="25" applyFont="1" applyBorder="1" applyAlignment="1">
      <alignment horizontal="center" vertical="center" wrapText="1"/>
    </xf>
    <xf numFmtId="0" fontId="61" fillId="0" borderId="62" xfId="0" applyFont="1" applyBorder="1" applyAlignment="1">
      <alignment horizontal="center" vertical="center" wrapText="1"/>
    </xf>
    <xf numFmtId="0" fontId="62" fillId="0" borderId="2" xfId="0" applyFont="1" applyBorder="1" applyAlignment="1">
      <alignment horizontal="center" vertical="center" wrapText="1"/>
    </xf>
    <xf numFmtId="0" fontId="62" fillId="0" borderId="16" xfId="0" applyFont="1" applyBorder="1" applyAlignment="1">
      <alignment horizontal="center" vertical="center" wrapText="1"/>
    </xf>
    <xf numFmtId="0" fontId="62" fillId="0" borderId="9" xfId="0" applyFont="1" applyBorder="1" applyAlignment="1">
      <alignment horizontal="center" vertical="center" wrapText="1"/>
    </xf>
    <xf numFmtId="0" fontId="71" fillId="0" borderId="1" xfId="28" applyFont="1" applyBorder="1" applyAlignment="1">
      <alignment horizontal="center" vertical="center"/>
    </xf>
    <xf numFmtId="0" fontId="69" fillId="0" borderId="0" xfId="28" applyFont="1" applyAlignment="1">
      <alignment horizontal="center" vertical="center"/>
    </xf>
  </cellXfs>
  <cellStyles count="30">
    <cellStyle name="Comma  - Style1" xfId="1" xr:uid="{00000000-0005-0000-0000-000000000000}"/>
    <cellStyle name="Comma  - Style2" xfId="2" xr:uid="{00000000-0005-0000-0000-000001000000}"/>
    <cellStyle name="Comma  - Style3" xfId="3" xr:uid="{00000000-0005-0000-0000-000002000000}"/>
    <cellStyle name="Comma  - Style4" xfId="4" xr:uid="{00000000-0005-0000-0000-000003000000}"/>
    <cellStyle name="Comma  - Style5" xfId="5" xr:uid="{00000000-0005-0000-0000-000004000000}"/>
    <cellStyle name="Comma  - Style6" xfId="6" xr:uid="{00000000-0005-0000-0000-000005000000}"/>
    <cellStyle name="Comma  - Style7" xfId="7" xr:uid="{00000000-0005-0000-0000-000006000000}"/>
    <cellStyle name="Comma  - Style8" xfId="8" xr:uid="{00000000-0005-0000-0000-000007000000}"/>
    <cellStyle name="Comma [0]" xfId="9" xr:uid="{00000000-0005-0000-0000-000008000000}"/>
    <cellStyle name="Comma_Attachment2" xfId="10" xr:uid="{00000000-0005-0000-0000-000009000000}"/>
    <cellStyle name="Currency [0]" xfId="11" xr:uid="{00000000-0005-0000-0000-00000A000000}"/>
    <cellStyle name="Currency_Attachment2" xfId="12" xr:uid="{00000000-0005-0000-0000-00000B000000}"/>
    <cellStyle name="Grey" xfId="13" xr:uid="{00000000-0005-0000-0000-00000C000000}"/>
    <cellStyle name="Hipervínculo" xfId="24" builtinId="8"/>
    <cellStyle name="Input [yellow]" xfId="14" xr:uid="{00000000-0005-0000-0000-00000E000000}"/>
    <cellStyle name="Moeda [0]_aola" xfId="15" xr:uid="{00000000-0005-0000-0000-00000F000000}"/>
    <cellStyle name="Moeda_aola" xfId="16" xr:uid="{00000000-0005-0000-0000-000010000000}"/>
    <cellStyle name="Normal" xfId="0" builtinId="0"/>
    <cellStyle name="Normal - Style1" xfId="17" xr:uid="{00000000-0005-0000-0000-000012000000}"/>
    <cellStyle name="Normal 2" xfId="25" xr:uid="{00000000-0005-0000-0000-000013000000}"/>
    <cellStyle name="Normal 3" xfId="26" xr:uid="{00000000-0005-0000-0000-000014000000}"/>
    <cellStyle name="Normal 4" xfId="27" xr:uid="{00000000-0005-0000-0000-000015000000}"/>
    <cellStyle name="Normal 5" xfId="28" xr:uid="{00000000-0005-0000-0000-000016000000}"/>
    <cellStyle name="Normal 5 2" xfId="29" xr:uid="{00000000-0005-0000-0000-000017000000}"/>
    <cellStyle name="Normal_Diagnóstico Integral ENVASES PRIMO CUEVAS esp" xfId="23" xr:uid="{00000000-0005-0000-0000-000018000000}"/>
    <cellStyle name="Percent [2]" xfId="18" xr:uid="{00000000-0005-0000-0000-000019000000}"/>
    <cellStyle name="Porcentual 2" xfId="19" xr:uid="{00000000-0005-0000-0000-00001A000000}"/>
    <cellStyle name="Separador de milhares [0]_Person" xfId="20" xr:uid="{00000000-0005-0000-0000-00001B000000}"/>
    <cellStyle name="Separador de milhares_Person" xfId="21" xr:uid="{00000000-0005-0000-0000-00001C000000}"/>
    <cellStyle name="Standard_QMN_Audi_neu" xfId="22" xr:uid="{00000000-0005-0000-0000-00001D000000}"/>
  </cellStyles>
  <dxfs count="1316">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0000"/>
        </patternFill>
      </fill>
    </dxf>
    <dxf>
      <fill>
        <patternFill>
          <bgColor theme="9" tint="0.39994506668294322"/>
        </patternFill>
      </fill>
    </dxf>
    <dxf>
      <fill>
        <patternFill>
          <bgColor rgb="FFFFC000"/>
        </patternFill>
      </fill>
    </dxf>
    <dxf>
      <fill>
        <patternFill>
          <bgColor theme="9" tint="-0.24994659260841701"/>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theme="9" tint="0.39994506668294322"/>
        </patternFill>
      </fill>
    </dxf>
    <dxf>
      <fill>
        <patternFill>
          <bgColor rgb="FFFFC000"/>
        </patternFill>
      </fill>
    </dxf>
    <dxf>
      <fill>
        <patternFill>
          <bgColor theme="9" tint="-0.24994659260841701"/>
        </patternFill>
      </fill>
    </dxf>
    <dxf>
      <fill>
        <patternFill>
          <bgColor rgb="FFFFFF00"/>
        </patternFill>
      </fill>
    </dxf>
    <dxf>
      <fill>
        <patternFill>
          <bgColor theme="0" tint="-0.34998626667073579"/>
        </patternFill>
      </fill>
    </dxf>
    <dxf>
      <fill>
        <patternFill>
          <bgColor rgb="FFFF0000"/>
        </patternFill>
      </fill>
    </dxf>
    <dxf>
      <fill>
        <patternFill>
          <bgColor theme="9" tint="0.39994506668294322"/>
        </patternFill>
      </fill>
    </dxf>
    <dxf>
      <fill>
        <patternFill>
          <bgColor rgb="FFFFC000"/>
        </patternFill>
      </fill>
    </dxf>
    <dxf>
      <fill>
        <patternFill>
          <bgColor theme="9" tint="-0.24994659260841701"/>
        </patternFill>
      </fill>
    </dxf>
    <dxf>
      <fill>
        <patternFill>
          <bgColor rgb="FFFFFF0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FF00"/>
        </patternFill>
      </fill>
    </dxf>
    <dxf>
      <fill>
        <patternFill>
          <bgColor rgb="FFFFC000"/>
        </patternFill>
      </fill>
    </dxf>
    <dxf>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00B050"/>
        </patternFill>
      </fill>
    </dxf>
  </dxfs>
  <tableStyles count="0" defaultTableStyle="TableStyleMedium9" defaultPivotStyle="PivotStyleLight16"/>
  <colors>
    <mruColors>
      <color rgb="FF13B18B"/>
      <color rgb="FF269E2C"/>
      <color rgb="FF953735"/>
      <color rgb="FFCC3300"/>
      <color rgb="FFA50021"/>
      <color rgb="FFF9AB6B"/>
      <color rgb="FF0000CC"/>
      <color rgb="FFFFC000"/>
      <color rgb="FFFBDC25"/>
      <color rgb="FF6325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42"/>
    </mc:Choice>
    <mc:Fallback>
      <c:style val="42"/>
    </mc:Fallback>
  </mc:AlternateContent>
  <c:chart>
    <c:autoTitleDeleted val="0"/>
    <c:plotArea>
      <c:layout>
        <c:manualLayout>
          <c:layoutTarget val="inner"/>
          <c:xMode val="edge"/>
          <c:yMode val="edge"/>
          <c:x val="0.27042953117549984"/>
          <c:y val="0.17303656432488668"/>
          <c:w val="0.43264065425021381"/>
          <c:h val="0.67280308000445455"/>
        </c:manualLayout>
      </c:layout>
      <c:radarChart>
        <c:radarStyle val="marker"/>
        <c:varyColors val="0"/>
        <c:ser>
          <c:idx val="0"/>
          <c:order val="0"/>
          <c:spPr>
            <a:ln w="50800">
              <a:solidFill>
                <a:srgbClr val="FF0000"/>
              </a:solidFill>
            </a:ln>
          </c:spPr>
          <c:marker>
            <c:spPr>
              <a:solidFill>
                <a:srgbClr val="FF0000"/>
              </a:solidFill>
              <a:ln>
                <a:solidFill>
                  <a:srgbClr val="FF0000"/>
                </a:solidFill>
              </a:ln>
            </c:spPr>
          </c:marker>
          <c:dLbls>
            <c:spPr>
              <a:noFill/>
              <a:ln>
                <a:noFill/>
              </a:ln>
              <a:effectLst/>
            </c:spPr>
            <c:txPr>
              <a:bodyPr/>
              <a:lstStyle/>
              <a:p>
                <a:pPr>
                  <a:defRPr lang="es-ES" sz="1100"/>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LIDERAZGO!$F$8:$F$17</c:f>
              <c:strCache>
                <c:ptCount val="10"/>
                <c:pt idx="0">
                  <c:v>1    Estrategia</c:v>
                </c:pt>
                <c:pt idx="1">
                  <c:v>2    Comunicación</c:v>
                </c:pt>
                <c:pt idx="2">
                  <c:v>3    Conocimiento</c:v>
                </c:pt>
                <c:pt idx="3">
                  <c:v>4    Aprendizaje e influencia</c:v>
                </c:pt>
                <c:pt idx="4">
                  <c:v>5    Relaciones Personales.</c:v>
                </c:pt>
                <c:pt idx="5">
                  <c:v>6    Delegación</c:v>
                </c:pt>
                <c:pt idx="6">
                  <c:v>7    Política de Calidad</c:v>
                </c:pt>
                <c:pt idx="7">
                  <c:v>8    Planeación y Programación</c:v>
                </c:pt>
                <c:pt idx="8">
                  <c:v>9    Revisión por parte de la Dirección</c:v>
                </c:pt>
                <c:pt idx="9">
                  <c:v>10   Responsabilidad Social</c:v>
                </c:pt>
              </c:strCache>
            </c:strRef>
          </c:cat>
          <c:val>
            <c:numRef>
              <c:f>LIDERAZGO!$G$8:$G$17</c:f>
              <c:numCache>
                <c:formatCode>#,##0</c:formatCode>
                <c:ptCount val="10"/>
                <c:pt idx="0">
                  <c:v>20</c:v>
                </c:pt>
                <c:pt idx="1">
                  <c:v>20</c:v>
                </c:pt>
                <c:pt idx="2">
                  <c:v>20</c:v>
                </c:pt>
                <c:pt idx="3">
                  <c:v>20</c:v>
                </c:pt>
                <c:pt idx="4">
                  <c:v>20</c:v>
                </c:pt>
                <c:pt idx="5">
                  <c:v>20</c:v>
                </c:pt>
                <c:pt idx="6">
                  <c:v>20</c:v>
                </c:pt>
                <c:pt idx="7">
                  <c:v>20</c:v>
                </c:pt>
                <c:pt idx="8">
                  <c:v>20</c:v>
                </c:pt>
                <c:pt idx="9">
                  <c:v>20</c:v>
                </c:pt>
              </c:numCache>
            </c:numRef>
          </c:val>
          <c:extLst>
            <c:ext xmlns:c16="http://schemas.microsoft.com/office/drawing/2014/chart" uri="{C3380CC4-5D6E-409C-BE32-E72D297353CC}">
              <c16:uniqueId val="{00000000-5A9A-43EC-8936-3329AD9DFAB5}"/>
            </c:ext>
          </c:extLst>
        </c:ser>
        <c:ser>
          <c:idx val="1"/>
          <c:order val="1"/>
          <c:spPr>
            <a:ln w="38100">
              <a:solidFill>
                <a:srgbClr val="92D050"/>
              </a:solidFill>
            </a:ln>
          </c:spPr>
          <c:marker>
            <c:symbol val="triangle"/>
            <c:size val="9"/>
            <c:spPr>
              <a:solidFill>
                <a:srgbClr val="92D050"/>
              </a:solidFill>
              <a:ln>
                <a:solidFill>
                  <a:srgbClr val="92D050"/>
                </a:solidFill>
              </a:ln>
            </c:spPr>
          </c:marker>
          <c:cat>
            <c:strRef>
              <c:f>LIDERAZGO!$F$8:$F$17</c:f>
              <c:strCache>
                <c:ptCount val="10"/>
                <c:pt idx="0">
                  <c:v>1    Estrategia</c:v>
                </c:pt>
                <c:pt idx="1">
                  <c:v>2    Comunicación</c:v>
                </c:pt>
                <c:pt idx="2">
                  <c:v>3    Conocimiento</c:v>
                </c:pt>
                <c:pt idx="3">
                  <c:v>4    Aprendizaje e influencia</c:v>
                </c:pt>
                <c:pt idx="4">
                  <c:v>5    Relaciones Personales.</c:v>
                </c:pt>
                <c:pt idx="5">
                  <c:v>6    Delegación</c:v>
                </c:pt>
                <c:pt idx="6">
                  <c:v>7    Política de Calidad</c:v>
                </c:pt>
                <c:pt idx="7">
                  <c:v>8    Planeación y Programación</c:v>
                </c:pt>
                <c:pt idx="8">
                  <c:v>9    Revisión por parte de la Dirección</c:v>
                </c:pt>
                <c:pt idx="9">
                  <c:v>10   Responsabilidad Social</c:v>
                </c:pt>
              </c:strCache>
            </c:strRef>
          </c:cat>
          <c:val>
            <c:numRef>
              <c:f>LIDERAZGO!$H$8:$H$17</c:f>
              <c:numCache>
                <c:formatCode>0</c:formatCode>
                <c:ptCount val="10"/>
                <c:pt idx="0">
                  <c:v>96</c:v>
                </c:pt>
                <c:pt idx="1">
                  <c:v>96</c:v>
                </c:pt>
                <c:pt idx="2">
                  <c:v>96</c:v>
                </c:pt>
                <c:pt idx="3">
                  <c:v>96</c:v>
                </c:pt>
                <c:pt idx="4">
                  <c:v>96</c:v>
                </c:pt>
                <c:pt idx="5">
                  <c:v>96</c:v>
                </c:pt>
                <c:pt idx="6">
                  <c:v>96</c:v>
                </c:pt>
                <c:pt idx="7">
                  <c:v>96</c:v>
                </c:pt>
                <c:pt idx="8">
                  <c:v>96</c:v>
                </c:pt>
                <c:pt idx="9">
                  <c:v>96</c:v>
                </c:pt>
              </c:numCache>
            </c:numRef>
          </c:val>
          <c:extLst>
            <c:ext xmlns:c16="http://schemas.microsoft.com/office/drawing/2014/chart" uri="{C3380CC4-5D6E-409C-BE32-E72D297353CC}">
              <c16:uniqueId val="{00000001-5A9A-43EC-8936-3329AD9DFAB5}"/>
            </c:ext>
          </c:extLst>
        </c:ser>
        <c:dLbls>
          <c:showLegendKey val="0"/>
          <c:showVal val="0"/>
          <c:showCatName val="0"/>
          <c:showSerName val="0"/>
          <c:showPercent val="0"/>
          <c:showBubbleSize val="0"/>
        </c:dLbls>
        <c:axId val="168002008"/>
        <c:axId val="346121184"/>
      </c:radarChart>
      <c:catAx>
        <c:axId val="168002008"/>
        <c:scaling>
          <c:orientation val="minMax"/>
        </c:scaling>
        <c:delete val="0"/>
        <c:axPos val="b"/>
        <c:majorGridlines/>
        <c:numFmt formatCode="General" sourceLinked="1"/>
        <c:majorTickMark val="out"/>
        <c:minorTickMark val="none"/>
        <c:tickLblPos val="nextTo"/>
        <c:txPr>
          <a:bodyPr/>
          <a:lstStyle/>
          <a:p>
            <a:pPr>
              <a:defRPr lang="es-ES" sz="1800"/>
            </a:pPr>
            <a:endParaRPr lang="es-MX"/>
          </a:p>
        </c:txPr>
        <c:crossAx val="346121184"/>
        <c:crosses val="autoZero"/>
        <c:auto val="1"/>
        <c:lblAlgn val="ctr"/>
        <c:lblOffset val="100"/>
        <c:noMultiLvlLbl val="0"/>
      </c:catAx>
      <c:valAx>
        <c:axId val="346121184"/>
        <c:scaling>
          <c:orientation val="minMax"/>
          <c:max val="100"/>
        </c:scaling>
        <c:delete val="0"/>
        <c:axPos val="l"/>
        <c:majorGridlines/>
        <c:numFmt formatCode="#,##0" sourceLinked="1"/>
        <c:majorTickMark val="out"/>
        <c:minorTickMark val="none"/>
        <c:tickLblPos val="nextTo"/>
        <c:txPr>
          <a:bodyPr/>
          <a:lstStyle/>
          <a:p>
            <a:pPr>
              <a:defRPr lang="es-ES">
                <a:solidFill>
                  <a:srgbClr val="FFFF00"/>
                </a:solidFill>
              </a:defRPr>
            </a:pPr>
            <a:endParaRPr lang="es-MX"/>
          </a:p>
        </c:txPr>
        <c:crossAx val="168002008"/>
        <c:crosses val="autoZero"/>
        <c:crossBetween val="between"/>
      </c:valAx>
      <c:spPr>
        <a:solidFill>
          <a:schemeClr val="tx1"/>
        </a:solidFill>
      </c:spPr>
    </c:plotArea>
    <c:plotVisOnly val="1"/>
    <c:dispBlanksAs val="gap"/>
    <c:showDLblsOverMax val="0"/>
  </c:chart>
  <c:spPr>
    <a:solidFill>
      <a:schemeClr val="tx1"/>
    </a:solidFill>
  </c:spPr>
  <c:printSettings>
    <c:headerFooter/>
    <c:pageMargins b="0.75000000000001255" l="0.70000000000000062" r="0.70000000000000062" t="0.7500000000000125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42"/>
    </mc:Choice>
    <mc:Fallback>
      <c:style val="42"/>
    </mc:Fallback>
  </mc:AlternateContent>
  <c:chart>
    <c:autoTitleDeleted val="0"/>
    <c:plotArea>
      <c:layout>
        <c:manualLayout>
          <c:layoutTarget val="inner"/>
          <c:xMode val="edge"/>
          <c:yMode val="edge"/>
          <c:x val="0.27042953117549995"/>
          <c:y val="0.17303656432488668"/>
          <c:w val="0.43264065425021381"/>
          <c:h val="0.67280308000445477"/>
        </c:manualLayout>
      </c:layout>
      <c:radarChart>
        <c:radarStyle val="marker"/>
        <c:varyColors val="0"/>
        <c:ser>
          <c:idx val="0"/>
          <c:order val="0"/>
          <c:spPr>
            <a:ln w="50800">
              <a:solidFill>
                <a:srgbClr val="FF0000"/>
              </a:solidFill>
            </a:ln>
          </c:spPr>
          <c:marker>
            <c:spPr>
              <a:solidFill>
                <a:srgbClr val="FF0000"/>
              </a:solidFill>
              <a:ln>
                <a:solidFill>
                  <a:srgbClr val="FF0000"/>
                </a:solidFill>
              </a:ln>
            </c:spPr>
          </c:marker>
          <c:dLbls>
            <c:spPr>
              <a:noFill/>
              <a:ln>
                <a:noFill/>
              </a:ln>
              <a:effectLst/>
            </c:spPr>
            <c:txPr>
              <a:bodyPr/>
              <a:lstStyle/>
              <a:p>
                <a:pPr>
                  <a:defRPr lang="es-ES" sz="1100"/>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ADMÓN!$F$8:$F$16</c:f>
              <c:strCache>
                <c:ptCount val="9"/>
                <c:pt idx="0">
                  <c:v>1   Planeación Estratégica y Táctica</c:v>
                </c:pt>
                <c:pt idx="1">
                  <c:v>2    Claridad de Objetivos</c:v>
                </c:pt>
                <c:pt idx="2">
                  <c:v>3    Planes y Programas</c:v>
                </c:pt>
                <c:pt idx="3">
                  <c:v>4    Precios y Costos</c:v>
                </c:pt>
                <c:pt idx="4">
                  <c:v>5    Métodos y Procedimientos</c:v>
                </c:pt>
                <c:pt idx="5">
                  <c:v>6    Contratos</c:v>
                </c:pt>
                <c:pt idx="6">
                  <c:v>7    Claridad de Funciones</c:v>
                </c:pt>
                <c:pt idx="7">
                  <c:v>8    Resultados</c:v>
                </c:pt>
                <c:pt idx="8">
                  <c:v>9    Infraestructura de Cómputo (H y S)</c:v>
                </c:pt>
              </c:strCache>
            </c:strRef>
          </c:cat>
          <c:val>
            <c:numRef>
              <c:f>ADMÓN!$G$8:$G$16</c:f>
              <c:numCache>
                <c:formatCode>#,##0</c:formatCode>
                <c:ptCount val="9"/>
                <c:pt idx="0">
                  <c:v>20</c:v>
                </c:pt>
                <c:pt idx="1">
                  <c:v>20</c:v>
                </c:pt>
                <c:pt idx="2">
                  <c:v>20</c:v>
                </c:pt>
                <c:pt idx="3">
                  <c:v>20</c:v>
                </c:pt>
                <c:pt idx="4">
                  <c:v>20</c:v>
                </c:pt>
                <c:pt idx="5">
                  <c:v>20</c:v>
                </c:pt>
                <c:pt idx="6">
                  <c:v>20</c:v>
                </c:pt>
                <c:pt idx="7">
                  <c:v>20</c:v>
                </c:pt>
                <c:pt idx="8">
                  <c:v>20</c:v>
                </c:pt>
              </c:numCache>
            </c:numRef>
          </c:val>
          <c:extLst>
            <c:ext xmlns:c16="http://schemas.microsoft.com/office/drawing/2014/chart" uri="{C3380CC4-5D6E-409C-BE32-E72D297353CC}">
              <c16:uniqueId val="{00000000-7439-440E-9BC9-D9591C201C4F}"/>
            </c:ext>
          </c:extLst>
        </c:ser>
        <c:ser>
          <c:idx val="1"/>
          <c:order val="1"/>
          <c:spPr>
            <a:ln w="38100">
              <a:solidFill>
                <a:srgbClr val="92D050"/>
              </a:solidFill>
            </a:ln>
          </c:spPr>
          <c:marker>
            <c:symbol val="triangle"/>
            <c:size val="9"/>
            <c:spPr>
              <a:solidFill>
                <a:srgbClr val="92D050"/>
              </a:solidFill>
              <a:ln>
                <a:solidFill>
                  <a:srgbClr val="92D050"/>
                </a:solidFill>
              </a:ln>
            </c:spPr>
          </c:marker>
          <c:cat>
            <c:strRef>
              <c:f>ADMÓN!$F$8:$F$16</c:f>
              <c:strCache>
                <c:ptCount val="9"/>
                <c:pt idx="0">
                  <c:v>1   Planeación Estratégica y Táctica</c:v>
                </c:pt>
                <c:pt idx="1">
                  <c:v>2    Claridad de Objetivos</c:v>
                </c:pt>
                <c:pt idx="2">
                  <c:v>3    Planes y Programas</c:v>
                </c:pt>
                <c:pt idx="3">
                  <c:v>4    Precios y Costos</c:v>
                </c:pt>
                <c:pt idx="4">
                  <c:v>5    Métodos y Procedimientos</c:v>
                </c:pt>
                <c:pt idx="5">
                  <c:v>6    Contratos</c:v>
                </c:pt>
                <c:pt idx="6">
                  <c:v>7    Claridad de Funciones</c:v>
                </c:pt>
                <c:pt idx="7">
                  <c:v>8    Resultados</c:v>
                </c:pt>
                <c:pt idx="8">
                  <c:v>9    Infraestructura de Cómputo (H y S)</c:v>
                </c:pt>
              </c:strCache>
            </c:strRef>
          </c:cat>
          <c:val>
            <c:numRef>
              <c:f>ADMÓN!$H$8:$H$16</c:f>
              <c:numCache>
                <c:formatCode>General</c:formatCode>
                <c:ptCount val="9"/>
                <c:pt idx="0">
                  <c:v>96</c:v>
                </c:pt>
                <c:pt idx="1">
                  <c:v>96</c:v>
                </c:pt>
                <c:pt idx="2">
                  <c:v>96</c:v>
                </c:pt>
                <c:pt idx="3">
                  <c:v>96</c:v>
                </c:pt>
                <c:pt idx="4">
                  <c:v>96</c:v>
                </c:pt>
                <c:pt idx="5">
                  <c:v>96</c:v>
                </c:pt>
                <c:pt idx="6">
                  <c:v>96</c:v>
                </c:pt>
                <c:pt idx="7">
                  <c:v>96</c:v>
                </c:pt>
                <c:pt idx="8">
                  <c:v>96</c:v>
                </c:pt>
              </c:numCache>
            </c:numRef>
          </c:val>
          <c:extLst>
            <c:ext xmlns:c16="http://schemas.microsoft.com/office/drawing/2014/chart" uri="{C3380CC4-5D6E-409C-BE32-E72D297353CC}">
              <c16:uniqueId val="{00000001-7439-440E-9BC9-D9591C201C4F}"/>
            </c:ext>
          </c:extLst>
        </c:ser>
        <c:ser>
          <c:idx val="2"/>
          <c:order val="2"/>
          <c:cat>
            <c:strRef>
              <c:f>ADMÓN!$F$8:$F$16</c:f>
              <c:strCache>
                <c:ptCount val="9"/>
                <c:pt idx="0">
                  <c:v>1   Planeación Estratégica y Táctica</c:v>
                </c:pt>
                <c:pt idx="1">
                  <c:v>2    Claridad de Objetivos</c:v>
                </c:pt>
                <c:pt idx="2">
                  <c:v>3    Planes y Programas</c:v>
                </c:pt>
                <c:pt idx="3">
                  <c:v>4    Precios y Costos</c:v>
                </c:pt>
                <c:pt idx="4">
                  <c:v>5    Métodos y Procedimientos</c:v>
                </c:pt>
                <c:pt idx="5">
                  <c:v>6    Contratos</c:v>
                </c:pt>
                <c:pt idx="6">
                  <c:v>7    Claridad de Funciones</c:v>
                </c:pt>
                <c:pt idx="7">
                  <c:v>8    Resultados</c:v>
                </c:pt>
                <c:pt idx="8">
                  <c:v>9    Infraestructura de Cómputo (H y S)</c:v>
                </c:pt>
              </c:strCache>
            </c:strRef>
          </c:cat>
          <c:val>
            <c:numRef>
              <c:f>ADMÓN!$I$8:$I$16</c:f>
              <c:numCache>
                <c:formatCode>General</c:formatCode>
                <c:ptCount val="9"/>
              </c:numCache>
            </c:numRef>
          </c:val>
          <c:extLst>
            <c:ext xmlns:c16="http://schemas.microsoft.com/office/drawing/2014/chart" uri="{C3380CC4-5D6E-409C-BE32-E72D297353CC}">
              <c16:uniqueId val="{00000002-7439-440E-9BC9-D9591C201C4F}"/>
            </c:ext>
          </c:extLst>
        </c:ser>
        <c:dLbls>
          <c:showLegendKey val="0"/>
          <c:showVal val="0"/>
          <c:showCatName val="0"/>
          <c:showSerName val="0"/>
          <c:showPercent val="0"/>
          <c:showBubbleSize val="0"/>
        </c:dLbls>
        <c:axId val="370423424"/>
        <c:axId val="346206464"/>
      </c:radarChart>
      <c:catAx>
        <c:axId val="370423424"/>
        <c:scaling>
          <c:orientation val="minMax"/>
        </c:scaling>
        <c:delete val="0"/>
        <c:axPos val="b"/>
        <c:majorGridlines/>
        <c:numFmt formatCode="General" sourceLinked="1"/>
        <c:majorTickMark val="out"/>
        <c:minorTickMark val="none"/>
        <c:tickLblPos val="nextTo"/>
        <c:txPr>
          <a:bodyPr/>
          <a:lstStyle/>
          <a:p>
            <a:pPr>
              <a:defRPr lang="es-ES" sz="1800"/>
            </a:pPr>
            <a:endParaRPr lang="es-MX"/>
          </a:p>
        </c:txPr>
        <c:crossAx val="346206464"/>
        <c:crosses val="autoZero"/>
        <c:auto val="1"/>
        <c:lblAlgn val="ctr"/>
        <c:lblOffset val="100"/>
        <c:noMultiLvlLbl val="0"/>
      </c:catAx>
      <c:valAx>
        <c:axId val="346206464"/>
        <c:scaling>
          <c:orientation val="minMax"/>
          <c:max val="100"/>
        </c:scaling>
        <c:delete val="0"/>
        <c:axPos val="l"/>
        <c:majorGridlines/>
        <c:numFmt formatCode="#,##0" sourceLinked="1"/>
        <c:majorTickMark val="out"/>
        <c:minorTickMark val="none"/>
        <c:tickLblPos val="nextTo"/>
        <c:txPr>
          <a:bodyPr/>
          <a:lstStyle/>
          <a:p>
            <a:pPr>
              <a:defRPr lang="es-ES">
                <a:solidFill>
                  <a:srgbClr val="FFFF00"/>
                </a:solidFill>
              </a:defRPr>
            </a:pPr>
            <a:endParaRPr lang="es-MX"/>
          </a:p>
        </c:txPr>
        <c:crossAx val="370423424"/>
        <c:crosses val="autoZero"/>
        <c:crossBetween val="between"/>
      </c:valAx>
      <c:spPr>
        <a:solidFill>
          <a:schemeClr val="tx1"/>
        </a:solidFill>
      </c:spPr>
    </c:plotArea>
    <c:plotVisOnly val="1"/>
    <c:dispBlanksAs val="gap"/>
    <c:showDLblsOverMax val="0"/>
  </c:chart>
  <c:spPr>
    <a:solidFill>
      <a:schemeClr val="tx1"/>
    </a:solidFill>
  </c:spPr>
  <c:printSettings>
    <c:headerFooter/>
    <c:pageMargins b="0.75000000000001277" l="0.70000000000000062" r="0.70000000000000062" t="0.750000000000012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42"/>
    </mc:Choice>
    <mc:Fallback>
      <c:style val="42"/>
    </mc:Fallback>
  </mc:AlternateContent>
  <c:chart>
    <c:autoTitleDeleted val="0"/>
    <c:plotArea>
      <c:layout>
        <c:manualLayout>
          <c:layoutTarget val="inner"/>
          <c:xMode val="edge"/>
          <c:yMode val="edge"/>
          <c:x val="0.35000038341543982"/>
          <c:y val="0.19548454565117421"/>
          <c:w val="0.45691024116612572"/>
          <c:h val="0.77193473492411913"/>
        </c:manualLayout>
      </c:layout>
      <c:radarChart>
        <c:radarStyle val="marker"/>
        <c:varyColors val="0"/>
        <c:ser>
          <c:idx val="1"/>
          <c:order val="0"/>
          <c:spPr>
            <a:ln w="50800">
              <a:solidFill>
                <a:srgbClr val="FF0000"/>
              </a:solidFill>
            </a:ln>
          </c:spPr>
          <c:marker>
            <c:spPr>
              <a:solidFill>
                <a:srgbClr val="FF0000"/>
              </a:solidFill>
              <a:ln>
                <a:solidFill>
                  <a:srgbClr val="FF0000"/>
                </a:solidFill>
              </a:ln>
            </c:spPr>
          </c:marker>
          <c:dLbls>
            <c:spPr>
              <a:noFill/>
              <a:ln>
                <a:noFill/>
              </a:ln>
              <a:effectLst/>
            </c:spPr>
            <c:txPr>
              <a:bodyPr/>
              <a:lstStyle/>
              <a:p>
                <a:pPr>
                  <a:defRPr lang="es-ES" sz="1100"/>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FINANZAS!$F$8:$F$15</c:f>
              <c:strCache>
                <c:ptCount val="8"/>
                <c:pt idx="0">
                  <c:v>1   Planeación Financiera</c:v>
                </c:pt>
                <c:pt idx="1">
                  <c:v>2    Pronósticos y Presupuestos</c:v>
                </c:pt>
                <c:pt idx="2">
                  <c:v>3    Interpretación de Resultados</c:v>
                </c:pt>
                <c:pt idx="3">
                  <c:v>4    Costos</c:v>
                </c:pt>
                <c:pt idx="4">
                  <c:v>5    Flujo de Efectivo</c:v>
                </c:pt>
                <c:pt idx="5">
                  <c:v>6    Rentabilidad</c:v>
                </c:pt>
                <c:pt idx="6">
                  <c:v>7    Fuentes de Financiamiento</c:v>
                </c:pt>
                <c:pt idx="7">
                  <c:v>8    Razones Financieras</c:v>
                </c:pt>
              </c:strCache>
            </c:strRef>
          </c:cat>
          <c:val>
            <c:numRef>
              <c:f>FINANZAS!$G$8:$G$15</c:f>
              <c:numCache>
                <c:formatCode>0</c:formatCode>
                <c:ptCount val="8"/>
                <c:pt idx="0">
                  <c:v>20</c:v>
                </c:pt>
                <c:pt idx="1">
                  <c:v>20</c:v>
                </c:pt>
                <c:pt idx="2">
                  <c:v>20</c:v>
                </c:pt>
                <c:pt idx="3">
                  <c:v>20</c:v>
                </c:pt>
                <c:pt idx="4">
                  <c:v>20</c:v>
                </c:pt>
                <c:pt idx="5">
                  <c:v>20</c:v>
                </c:pt>
                <c:pt idx="6">
                  <c:v>20</c:v>
                </c:pt>
                <c:pt idx="7">
                  <c:v>20</c:v>
                </c:pt>
              </c:numCache>
            </c:numRef>
          </c:val>
          <c:extLst>
            <c:ext xmlns:c16="http://schemas.microsoft.com/office/drawing/2014/chart" uri="{C3380CC4-5D6E-409C-BE32-E72D297353CC}">
              <c16:uniqueId val="{00000000-E5C8-4785-B4CB-6DAC3C08FDDA}"/>
            </c:ext>
          </c:extLst>
        </c:ser>
        <c:ser>
          <c:idx val="2"/>
          <c:order val="1"/>
          <c:spPr>
            <a:ln w="38100">
              <a:solidFill>
                <a:srgbClr val="92D050"/>
              </a:solidFill>
            </a:ln>
          </c:spPr>
          <c:marker>
            <c:symbol val="triangle"/>
            <c:size val="9"/>
            <c:spPr>
              <a:solidFill>
                <a:srgbClr val="92D050"/>
              </a:solidFill>
              <a:ln>
                <a:solidFill>
                  <a:srgbClr val="92D050"/>
                </a:solidFill>
              </a:ln>
            </c:spPr>
          </c:marker>
          <c:cat>
            <c:strRef>
              <c:f>FINANZAS!$F$8:$F$15</c:f>
              <c:strCache>
                <c:ptCount val="8"/>
                <c:pt idx="0">
                  <c:v>1   Planeación Financiera</c:v>
                </c:pt>
                <c:pt idx="1">
                  <c:v>2    Pronósticos y Presupuestos</c:v>
                </c:pt>
                <c:pt idx="2">
                  <c:v>3    Interpretación de Resultados</c:v>
                </c:pt>
                <c:pt idx="3">
                  <c:v>4    Costos</c:v>
                </c:pt>
                <c:pt idx="4">
                  <c:v>5    Flujo de Efectivo</c:v>
                </c:pt>
                <c:pt idx="5">
                  <c:v>6    Rentabilidad</c:v>
                </c:pt>
                <c:pt idx="6">
                  <c:v>7    Fuentes de Financiamiento</c:v>
                </c:pt>
                <c:pt idx="7">
                  <c:v>8    Razones Financieras</c:v>
                </c:pt>
              </c:strCache>
            </c:strRef>
          </c:cat>
          <c:val>
            <c:numRef>
              <c:f>FINANZAS!$H$8:$H$15</c:f>
              <c:numCache>
                <c:formatCode>General</c:formatCode>
                <c:ptCount val="8"/>
                <c:pt idx="0">
                  <c:v>96</c:v>
                </c:pt>
                <c:pt idx="1">
                  <c:v>96</c:v>
                </c:pt>
                <c:pt idx="2">
                  <c:v>96</c:v>
                </c:pt>
                <c:pt idx="3">
                  <c:v>96</c:v>
                </c:pt>
                <c:pt idx="4">
                  <c:v>96</c:v>
                </c:pt>
                <c:pt idx="5">
                  <c:v>96</c:v>
                </c:pt>
                <c:pt idx="6">
                  <c:v>96</c:v>
                </c:pt>
                <c:pt idx="7">
                  <c:v>96</c:v>
                </c:pt>
              </c:numCache>
            </c:numRef>
          </c:val>
          <c:extLst>
            <c:ext xmlns:c16="http://schemas.microsoft.com/office/drawing/2014/chart" uri="{C3380CC4-5D6E-409C-BE32-E72D297353CC}">
              <c16:uniqueId val="{00000001-E5C8-4785-B4CB-6DAC3C08FDDA}"/>
            </c:ext>
          </c:extLst>
        </c:ser>
        <c:dLbls>
          <c:showLegendKey val="0"/>
          <c:showVal val="0"/>
          <c:showCatName val="0"/>
          <c:showSerName val="0"/>
          <c:showPercent val="0"/>
          <c:showBubbleSize val="0"/>
        </c:dLbls>
        <c:axId val="371732816"/>
        <c:axId val="348068672"/>
      </c:radarChart>
      <c:catAx>
        <c:axId val="371732816"/>
        <c:scaling>
          <c:orientation val="minMax"/>
        </c:scaling>
        <c:delete val="0"/>
        <c:axPos val="b"/>
        <c:majorGridlines/>
        <c:numFmt formatCode="General" sourceLinked="1"/>
        <c:majorTickMark val="out"/>
        <c:minorTickMark val="none"/>
        <c:tickLblPos val="nextTo"/>
        <c:txPr>
          <a:bodyPr/>
          <a:lstStyle/>
          <a:p>
            <a:pPr>
              <a:defRPr lang="es-ES" sz="1800" b="1"/>
            </a:pPr>
            <a:endParaRPr lang="es-MX"/>
          </a:p>
        </c:txPr>
        <c:crossAx val="348068672"/>
        <c:crosses val="autoZero"/>
        <c:auto val="1"/>
        <c:lblAlgn val="ctr"/>
        <c:lblOffset val="100"/>
        <c:noMultiLvlLbl val="0"/>
      </c:catAx>
      <c:valAx>
        <c:axId val="348068672"/>
        <c:scaling>
          <c:orientation val="minMax"/>
          <c:max val="100"/>
        </c:scaling>
        <c:delete val="0"/>
        <c:axPos val="l"/>
        <c:majorGridlines/>
        <c:numFmt formatCode="0" sourceLinked="1"/>
        <c:majorTickMark val="out"/>
        <c:minorTickMark val="none"/>
        <c:tickLblPos val="nextTo"/>
        <c:txPr>
          <a:bodyPr/>
          <a:lstStyle/>
          <a:p>
            <a:pPr>
              <a:defRPr lang="es-ES">
                <a:solidFill>
                  <a:srgbClr val="FFFF00"/>
                </a:solidFill>
              </a:defRPr>
            </a:pPr>
            <a:endParaRPr lang="es-MX"/>
          </a:p>
        </c:txPr>
        <c:crossAx val="371732816"/>
        <c:crosses val="autoZero"/>
        <c:crossBetween val="between"/>
      </c:valAx>
      <c:spPr>
        <a:solidFill>
          <a:schemeClr val="tx1"/>
        </a:solidFill>
      </c:spPr>
    </c:plotArea>
    <c:plotVisOnly val="1"/>
    <c:dispBlanksAs val="gap"/>
    <c:showDLblsOverMax val="0"/>
  </c:chart>
  <c:spPr>
    <a:solidFill>
      <a:schemeClr val="tx1"/>
    </a:solidFill>
  </c:spPr>
  <c:printSettings>
    <c:headerFooter/>
    <c:pageMargins b="0.75000000000001299" l="0.70000000000000062" r="0.70000000000000062" t="0.750000000000012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42"/>
    </mc:Choice>
    <mc:Fallback>
      <c:style val="42"/>
    </mc:Fallback>
  </mc:AlternateContent>
  <c:chart>
    <c:autoTitleDeleted val="0"/>
    <c:plotArea>
      <c:layout>
        <c:manualLayout>
          <c:layoutTarget val="inner"/>
          <c:xMode val="edge"/>
          <c:yMode val="edge"/>
          <c:x val="0.30401968996898104"/>
          <c:y val="0.16524000023013341"/>
          <c:w val="0.35983234896986338"/>
          <c:h val="0.72432048358670365"/>
        </c:manualLayout>
      </c:layout>
      <c:radarChart>
        <c:radarStyle val="marker"/>
        <c:varyColors val="0"/>
        <c:ser>
          <c:idx val="0"/>
          <c:order val="0"/>
          <c:spPr>
            <a:ln w="50800">
              <a:solidFill>
                <a:srgbClr val="FF0000"/>
              </a:solidFill>
            </a:ln>
          </c:spPr>
          <c:marker>
            <c:symbol val="triangle"/>
            <c:size val="11"/>
            <c:spPr>
              <a:solidFill>
                <a:srgbClr val="FF0000"/>
              </a:solidFill>
              <a:ln>
                <a:solidFill>
                  <a:srgbClr val="FF0000"/>
                </a:solidFill>
              </a:ln>
            </c:spPr>
          </c:marker>
          <c:dLbls>
            <c:spPr>
              <a:noFill/>
              <a:ln>
                <a:noFill/>
              </a:ln>
              <a:effectLst/>
            </c:spPr>
            <c:txPr>
              <a:bodyPr/>
              <a:lstStyle/>
              <a:p>
                <a:pPr>
                  <a:defRPr lang="es-ES" sz="1100"/>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'CAPITAL HUMANO'!$G$8:$G$14</c:f>
              <c:strCache>
                <c:ptCount val="7"/>
                <c:pt idx="0">
                  <c:v>1   Perfil y Descripción de Puestos</c:v>
                </c:pt>
                <c:pt idx="1">
                  <c:v>2    Organización</c:v>
                </c:pt>
                <c:pt idx="2">
                  <c:v>3    Selección, Capacitación y Adiestramiento</c:v>
                </c:pt>
                <c:pt idx="3">
                  <c:v>4    Reglamento Interior</c:v>
                </c:pt>
                <c:pt idx="4">
                  <c:v>5    Clima Laboral</c:v>
                </c:pt>
                <c:pt idx="5">
                  <c:v>6    Evaluación del Desempeño</c:v>
                </c:pt>
                <c:pt idx="6">
                  <c:v>7    Información</c:v>
                </c:pt>
              </c:strCache>
            </c:strRef>
          </c:cat>
          <c:val>
            <c:numRef>
              <c:f>'CAPITAL HUMANO'!$H$8:$H$14</c:f>
              <c:numCache>
                <c:formatCode>0</c:formatCode>
                <c:ptCount val="7"/>
                <c:pt idx="0">
                  <c:v>20</c:v>
                </c:pt>
                <c:pt idx="1">
                  <c:v>20</c:v>
                </c:pt>
                <c:pt idx="2">
                  <c:v>20</c:v>
                </c:pt>
                <c:pt idx="3">
                  <c:v>20</c:v>
                </c:pt>
                <c:pt idx="4">
                  <c:v>20</c:v>
                </c:pt>
                <c:pt idx="5">
                  <c:v>20</c:v>
                </c:pt>
                <c:pt idx="6">
                  <c:v>20</c:v>
                </c:pt>
              </c:numCache>
            </c:numRef>
          </c:val>
          <c:extLst>
            <c:ext xmlns:c16="http://schemas.microsoft.com/office/drawing/2014/chart" uri="{C3380CC4-5D6E-409C-BE32-E72D297353CC}">
              <c16:uniqueId val="{00000000-B81E-4E15-82F8-6685C0654843}"/>
            </c:ext>
          </c:extLst>
        </c:ser>
        <c:ser>
          <c:idx val="1"/>
          <c:order val="1"/>
          <c:spPr>
            <a:ln w="50800">
              <a:solidFill>
                <a:srgbClr val="92D050"/>
              </a:solidFill>
            </a:ln>
          </c:spPr>
          <c:marker>
            <c:symbol val="triangle"/>
            <c:size val="9"/>
            <c:spPr>
              <a:solidFill>
                <a:srgbClr val="92D050"/>
              </a:solidFill>
              <a:ln>
                <a:solidFill>
                  <a:srgbClr val="92D050"/>
                </a:solidFill>
              </a:ln>
            </c:spPr>
          </c:marker>
          <c:dPt>
            <c:idx val="5"/>
            <c:bubble3D val="0"/>
            <c:spPr>
              <a:ln w="38100">
                <a:solidFill>
                  <a:srgbClr val="92D050"/>
                </a:solidFill>
              </a:ln>
            </c:spPr>
            <c:extLst>
              <c:ext xmlns:c16="http://schemas.microsoft.com/office/drawing/2014/chart" uri="{C3380CC4-5D6E-409C-BE32-E72D297353CC}">
                <c16:uniqueId val="{00000002-B81E-4E15-82F8-6685C0654843}"/>
              </c:ext>
            </c:extLst>
          </c:dPt>
          <c:cat>
            <c:strRef>
              <c:f>'CAPITAL HUMANO'!$G$8:$G$14</c:f>
              <c:strCache>
                <c:ptCount val="7"/>
                <c:pt idx="0">
                  <c:v>1   Perfil y Descripción de Puestos</c:v>
                </c:pt>
                <c:pt idx="1">
                  <c:v>2    Organización</c:v>
                </c:pt>
                <c:pt idx="2">
                  <c:v>3    Selección, Capacitación y Adiestramiento</c:v>
                </c:pt>
                <c:pt idx="3">
                  <c:v>4    Reglamento Interior</c:v>
                </c:pt>
                <c:pt idx="4">
                  <c:v>5    Clima Laboral</c:v>
                </c:pt>
                <c:pt idx="5">
                  <c:v>6    Evaluación del Desempeño</c:v>
                </c:pt>
                <c:pt idx="6">
                  <c:v>7    Información</c:v>
                </c:pt>
              </c:strCache>
            </c:strRef>
          </c:cat>
          <c:val>
            <c:numRef>
              <c:f>'CAPITAL HUMANO'!$I$8:$I$14</c:f>
              <c:numCache>
                <c:formatCode>General</c:formatCode>
                <c:ptCount val="7"/>
                <c:pt idx="0">
                  <c:v>96</c:v>
                </c:pt>
                <c:pt idx="1">
                  <c:v>96</c:v>
                </c:pt>
                <c:pt idx="2">
                  <c:v>96</c:v>
                </c:pt>
                <c:pt idx="3">
                  <c:v>96</c:v>
                </c:pt>
                <c:pt idx="4">
                  <c:v>96</c:v>
                </c:pt>
                <c:pt idx="5">
                  <c:v>96</c:v>
                </c:pt>
                <c:pt idx="6">
                  <c:v>96</c:v>
                </c:pt>
              </c:numCache>
            </c:numRef>
          </c:val>
          <c:extLst>
            <c:ext xmlns:c16="http://schemas.microsoft.com/office/drawing/2014/chart" uri="{C3380CC4-5D6E-409C-BE32-E72D297353CC}">
              <c16:uniqueId val="{00000003-B81E-4E15-82F8-6685C0654843}"/>
            </c:ext>
          </c:extLst>
        </c:ser>
        <c:dLbls>
          <c:showLegendKey val="0"/>
          <c:showVal val="0"/>
          <c:showCatName val="0"/>
          <c:showSerName val="0"/>
          <c:showPercent val="0"/>
          <c:showBubbleSize val="0"/>
        </c:dLbls>
        <c:axId val="372479112"/>
        <c:axId val="167668112"/>
      </c:radarChart>
      <c:catAx>
        <c:axId val="372479112"/>
        <c:scaling>
          <c:orientation val="minMax"/>
        </c:scaling>
        <c:delete val="0"/>
        <c:axPos val="b"/>
        <c:majorGridlines/>
        <c:numFmt formatCode="General" sourceLinked="1"/>
        <c:majorTickMark val="out"/>
        <c:minorTickMark val="none"/>
        <c:tickLblPos val="nextTo"/>
        <c:txPr>
          <a:bodyPr/>
          <a:lstStyle/>
          <a:p>
            <a:pPr>
              <a:defRPr lang="es-ES" sz="1800" b="1"/>
            </a:pPr>
            <a:endParaRPr lang="es-MX"/>
          </a:p>
        </c:txPr>
        <c:crossAx val="167668112"/>
        <c:crosses val="autoZero"/>
        <c:auto val="1"/>
        <c:lblAlgn val="ctr"/>
        <c:lblOffset val="100"/>
        <c:noMultiLvlLbl val="0"/>
      </c:catAx>
      <c:valAx>
        <c:axId val="167668112"/>
        <c:scaling>
          <c:orientation val="minMax"/>
          <c:max val="100"/>
        </c:scaling>
        <c:delete val="0"/>
        <c:axPos val="l"/>
        <c:majorGridlines>
          <c:spPr>
            <a:ln w="9525"/>
          </c:spPr>
        </c:majorGridlines>
        <c:minorGridlines>
          <c:spPr>
            <a:ln>
              <a:solidFill>
                <a:sysClr val="windowText" lastClr="000000"/>
              </a:solidFill>
            </a:ln>
          </c:spPr>
        </c:minorGridlines>
        <c:numFmt formatCode="0" sourceLinked="1"/>
        <c:majorTickMark val="out"/>
        <c:minorTickMark val="none"/>
        <c:tickLblPos val="nextTo"/>
        <c:txPr>
          <a:bodyPr/>
          <a:lstStyle/>
          <a:p>
            <a:pPr>
              <a:defRPr lang="es-ES">
                <a:solidFill>
                  <a:srgbClr val="FFFF00"/>
                </a:solidFill>
              </a:defRPr>
            </a:pPr>
            <a:endParaRPr lang="es-MX"/>
          </a:p>
        </c:txPr>
        <c:crossAx val="372479112"/>
        <c:crosses val="autoZero"/>
        <c:crossBetween val="between"/>
      </c:valAx>
      <c:spPr>
        <a:noFill/>
        <a:ln w="25400">
          <a:noFill/>
        </a:ln>
      </c:spPr>
    </c:plotArea>
    <c:plotVisOnly val="1"/>
    <c:dispBlanksAs val="gap"/>
    <c:showDLblsOverMax val="0"/>
  </c:chart>
  <c:spPr>
    <a:solidFill>
      <a:schemeClr val="tx1"/>
    </a:solidFill>
  </c:spPr>
  <c:printSettings>
    <c:headerFooter/>
    <c:pageMargins b="0.75000000000001321" l="0.70000000000000062" r="0.70000000000000062" t="0.750000000000013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42"/>
    </mc:Choice>
    <mc:Fallback>
      <c:style val="42"/>
    </mc:Fallback>
  </mc:AlternateContent>
  <c:chart>
    <c:autoTitleDeleted val="0"/>
    <c:plotArea>
      <c:layout>
        <c:manualLayout>
          <c:layoutTarget val="inner"/>
          <c:xMode val="edge"/>
          <c:yMode val="edge"/>
          <c:x val="0.22319484611252691"/>
          <c:y val="0.16178150947879152"/>
          <c:w val="0.55335367320700668"/>
          <c:h val="0.60667196566126469"/>
        </c:manualLayout>
      </c:layout>
      <c:radarChart>
        <c:radarStyle val="marker"/>
        <c:varyColors val="0"/>
        <c:ser>
          <c:idx val="0"/>
          <c:order val="0"/>
          <c:spPr>
            <a:ln>
              <a:solidFill>
                <a:schemeClr val="accent6">
                  <a:lumMod val="60000"/>
                  <a:lumOff val="40000"/>
                </a:schemeClr>
              </a:solidFill>
            </a:ln>
          </c:spPr>
          <c:marker>
            <c:spPr>
              <a:noFill/>
            </c:spPr>
          </c:marker>
          <c:cat>
            <c:numRef>
              <c:f>'MERCADOT Y VENTAS'!$F$8:$F$20</c:f>
              <c:numCache>
                <c:formatCode>General</c:formatCode>
                <c:ptCount val="13"/>
              </c:numCache>
            </c:numRef>
          </c:cat>
          <c:val>
            <c:numRef>
              <c:f>'MERCADOT Y VENTAS'!$G$8:$G$20</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extLst>
            <c:ext xmlns:c16="http://schemas.microsoft.com/office/drawing/2014/chart" uri="{C3380CC4-5D6E-409C-BE32-E72D297353CC}">
              <c16:uniqueId val="{00000000-BDCB-4BC3-9C6D-295AF54A9336}"/>
            </c:ext>
          </c:extLst>
        </c:ser>
        <c:ser>
          <c:idx val="1"/>
          <c:order val="1"/>
          <c:spPr>
            <a:ln w="50800">
              <a:solidFill>
                <a:srgbClr val="FF0000"/>
              </a:solidFill>
            </a:ln>
          </c:spPr>
          <c:marker>
            <c:symbol val="triangle"/>
            <c:size val="9"/>
            <c:spPr>
              <a:solidFill>
                <a:srgbClr val="FF0000"/>
              </a:solidFill>
              <a:ln>
                <a:solidFill>
                  <a:srgbClr val="FF0000"/>
                </a:solidFill>
              </a:ln>
            </c:spPr>
          </c:marker>
          <c:dLbls>
            <c:spPr>
              <a:ln>
                <a:solidFill>
                  <a:schemeClr val="tx1"/>
                </a:solidFill>
              </a:ln>
            </c:spPr>
            <c:txPr>
              <a:bodyPr/>
              <a:lstStyle/>
              <a:p>
                <a:pPr>
                  <a:defRPr lang="es-ES" sz="1200"/>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'MERCADOT Y VENTAS'!$G$8:$G$20</c:f>
              <c:strCache>
                <c:ptCount val="13"/>
                <c:pt idx="0">
                  <c:v>1    Planeación Comercial</c:v>
                </c:pt>
                <c:pt idx="1">
                  <c:v>2    Pronóstico, Plan, Programa y Presupuesto de Ventas</c:v>
                </c:pt>
                <c:pt idx="2">
                  <c:v>3    Políticas y Procedimientos</c:v>
                </c:pt>
                <c:pt idx="3">
                  <c:v>4    Administración de la Venta</c:v>
                </c:pt>
                <c:pt idx="4">
                  <c:v>5    Competencia</c:v>
                </c:pt>
                <c:pt idx="5">
                  <c:v>6    Clientes</c:v>
                </c:pt>
                <c:pt idx="6">
                  <c:v>7    Formalización del Negocio</c:v>
                </c:pt>
                <c:pt idx="7">
                  <c:v>8    Satisfacción del Cliente</c:v>
                </c:pt>
                <c:pt idx="8">
                  <c:v>9    Canales de Distribución</c:v>
                </c:pt>
                <c:pt idx="9">
                  <c:v>10   Publicidad y Promoción</c:v>
                </c:pt>
                <c:pt idx="10">
                  <c:v>11   Habilidades del Personal</c:v>
                </c:pt>
                <c:pt idx="11">
                  <c:v>12   Asistencioa Técnica</c:v>
                </c:pt>
                <c:pt idx="12">
                  <c:v>13   Post Venta</c:v>
                </c:pt>
              </c:strCache>
            </c:strRef>
          </c:cat>
          <c:val>
            <c:numRef>
              <c:f>'MERCADOT Y VENTAS'!$H$8:$H$20</c:f>
              <c:numCache>
                <c:formatCode>0</c:formatCode>
                <c:ptCount val="13"/>
                <c:pt idx="0">
                  <c:v>20</c:v>
                </c:pt>
                <c:pt idx="1">
                  <c:v>20</c:v>
                </c:pt>
                <c:pt idx="2">
                  <c:v>20</c:v>
                </c:pt>
                <c:pt idx="3">
                  <c:v>20</c:v>
                </c:pt>
                <c:pt idx="4">
                  <c:v>20</c:v>
                </c:pt>
                <c:pt idx="5">
                  <c:v>20</c:v>
                </c:pt>
                <c:pt idx="6">
                  <c:v>20</c:v>
                </c:pt>
                <c:pt idx="7">
                  <c:v>20</c:v>
                </c:pt>
                <c:pt idx="8">
                  <c:v>20</c:v>
                </c:pt>
                <c:pt idx="9">
                  <c:v>20</c:v>
                </c:pt>
                <c:pt idx="10">
                  <c:v>20</c:v>
                </c:pt>
                <c:pt idx="11">
                  <c:v>20</c:v>
                </c:pt>
                <c:pt idx="12">
                  <c:v>20</c:v>
                </c:pt>
              </c:numCache>
            </c:numRef>
          </c:val>
          <c:extLst>
            <c:ext xmlns:c16="http://schemas.microsoft.com/office/drawing/2014/chart" uri="{C3380CC4-5D6E-409C-BE32-E72D297353CC}">
              <c16:uniqueId val="{00000001-BDCB-4BC3-9C6D-295AF54A9336}"/>
            </c:ext>
          </c:extLst>
        </c:ser>
        <c:dLbls>
          <c:showLegendKey val="0"/>
          <c:showVal val="0"/>
          <c:showCatName val="0"/>
          <c:showSerName val="0"/>
          <c:showPercent val="0"/>
          <c:showBubbleSize val="0"/>
        </c:dLbls>
        <c:axId val="167668896"/>
        <c:axId val="373031400"/>
      </c:radarChart>
      <c:radarChart>
        <c:radarStyle val="marker"/>
        <c:varyColors val="0"/>
        <c:ser>
          <c:idx val="2"/>
          <c:order val="2"/>
          <c:spPr>
            <a:ln w="50800">
              <a:solidFill>
                <a:srgbClr val="92D050"/>
              </a:solidFill>
            </a:ln>
          </c:spPr>
          <c:marker>
            <c:spPr>
              <a:solidFill>
                <a:srgbClr val="92D050"/>
              </a:solidFill>
              <a:ln>
                <a:solidFill>
                  <a:srgbClr val="92D050"/>
                </a:solidFill>
              </a:ln>
            </c:spPr>
          </c:marker>
          <c:cat>
            <c:strRef>
              <c:f>'MERCADOT Y VENTAS'!$G$8:$G$20</c:f>
              <c:strCache>
                <c:ptCount val="13"/>
                <c:pt idx="0">
                  <c:v>1    Planeación Comercial</c:v>
                </c:pt>
                <c:pt idx="1">
                  <c:v>2    Pronóstico, Plan, Programa y Presupuesto de Ventas</c:v>
                </c:pt>
                <c:pt idx="2">
                  <c:v>3    Políticas y Procedimientos</c:v>
                </c:pt>
                <c:pt idx="3">
                  <c:v>4    Administración de la Venta</c:v>
                </c:pt>
                <c:pt idx="4">
                  <c:v>5    Competencia</c:v>
                </c:pt>
                <c:pt idx="5">
                  <c:v>6    Clientes</c:v>
                </c:pt>
                <c:pt idx="6">
                  <c:v>7    Formalización del Negocio</c:v>
                </c:pt>
                <c:pt idx="7">
                  <c:v>8    Satisfacción del Cliente</c:v>
                </c:pt>
                <c:pt idx="8">
                  <c:v>9    Canales de Distribución</c:v>
                </c:pt>
                <c:pt idx="9">
                  <c:v>10   Publicidad y Promoción</c:v>
                </c:pt>
                <c:pt idx="10">
                  <c:v>11   Habilidades del Personal</c:v>
                </c:pt>
                <c:pt idx="11">
                  <c:v>12   Asistencioa Técnica</c:v>
                </c:pt>
                <c:pt idx="12">
                  <c:v>13   Post Venta</c:v>
                </c:pt>
              </c:strCache>
            </c:strRef>
          </c:cat>
          <c:val>
            <c:numRef>
              <c:f>'MERCADOT Y VENTAS'!$I$8:$I$20</c:f>
              <c:numCache>
                <c:formatCode>General</c:formatCode>
                <c:ptCount val="13"/>
                <c:pt idx="0">
                  <c:v>96</c:v>
                </c:pt>
                <c:pt idx="1">
                  <c:v>96</c:v>
                </c:pt>
                <c:pt idx="2">
                  <c:v>96</c:v>
                </c:pt>
                <c:pt idx="3">
                  <c:v>96</c:v>
                </c:pt>
                <c:pt idx="4">
                  <c:v>96</c:v>
                </c:pt>
                <c:pt idx="5">
                  <c:v>96</c:v>
                </c:pt>
                <c:pt idx="6">
                  <c:v>96</c:v>
                </c:pt>
                <c:pt idx="7">
                  <c:v>96</c:v>
                </c:pt>
                <c:pt idx="8">
                  <c:v>96</c:v>
                </c:pt>
                <c:pt idx="9">
                  <c:v>96</c:v>
                </c:pt>
                <c:pt idx="10">
                  <c:v>96</c:v>
                </c:pt>
                <c:pt idx="11">
                  <c:v>96</c:v>
                </c:pt>
                <c:pt idx="12">
                  <c:v>96</c:v>
                </c:pt>
              </c:numCache>
            </c:numRef>
          </c:val>
          <c:extLst>
            <c:ext xmlns:c16="http://schemas.microsoft.com/office/drawing/2014/chart" uri="{C3380CC4-5D6E-409C-BE32-E72D297353CC}">
              <c16:uniqueId val="{00000002-BDCB-4BC3-9C6D-295AF54A9336}"/>
            </c:ext>
          </c:extLst>
        </c:ser>
        <c:dLbls>
          <c:showLegendKey val="0"/>
          <c:showVal val="0"/>
          <c:showCatName val="0"/>
          <c:showSerName val="0"/>
          <c:showPercent val="0"/>
          <c:showBubbleSize val="0"/>
        </c:dLbls>
        <c:axId val="373033360"/>
        <c:axId val="373032184"/>
      </c:radarChart>
      <c:catAx>
        <c:axId val="167668896"/>
        <c:scaling>
          <c:orientation val="minMax"/>
        </c:scaling>
        <c:delete val="0"/>
        <c:axPos val="b"/>
        <c:majorGridlines/>
        <c:numFmt formatCode="General" sourceLinked="1"/>
        <c:majorTickMark val="out"/>
        <c:minorTickMark val="none"/>
        <c:tickLblPos val="nextTo"/>
        <c:txPr>
          <a:bodyPr/>
          <a:lstStyle/>
          <a:p>
            <a:pPr>
              <a:defRPr lang="es-ES"/>
            </a:pPr>
            <a:endParaRPr lang="es-MX"/>
          </a:p>
        </c:txPr>
        <c:crossAx val="373031400"/>
        <c:crosses val="autoZero"/>
        <c:auto val="1"/>
        <c:lblAlgn val="ctr"/>
        <c:lblOffset val="100"/>
        <c:noMultiLvlLbl val="0"/>
      </c:catAx>
      <c:valAx>
        <c:axId val="373031400"/>
        <c:scaling>
          <c:orientation val="minMax"/>
          <c:max val="100"/>
        </c:scaling>
        <c:delete val="0"/>
        <c:axPos val="l"/>
        <c:majorGridlines/>
        <c:numFmt formatCode="General" sourceLinked="1"/>
        <c:majorTickMark val="out"/>
        <c:minorTickMark val="none"/>
        <c:tickLblPos val="nextTo"/>
        <c:txPr>
          <a:bodyPr/>
          <a:lstStyle/>
          <a:p>
            <a:pPr>
              <a:defRPr lang="es-ES">
                <a:solidFill>
                  <a:srgbClr val="FFFF00"/>
                </a:solidFill>
              </a:defRPr>
            </a:pPr>
            <a:endParaRPr lang="es-MX"/>
          </a:p>
        </c:txPr>
        <c:crossAx val="167668896"/>
        <c:crosses val="autoZero"/>
        <c:crossBetween val="between"/>
      </c:valAx>
      <c:valAx>
        <c:axId val="373032184"/>
        <c:scaling>
          <c:orientation val="minMax"/>
        </c:scaling>
        <c:delete val="0"/>
        <c:axPos val="l"/>
        <c:numFmt formatCode="General" sourceLinked="1"/>
        <c:majorTickMark val="out"/>
        <c:minorTickMark val="none"/>
        <c:tickLblPos val="nextTo"/>
        <c:txPr>
          <a:bodyPr/>
          <a:lstStyle/>
          <a:p>
            <a:pPr>
              <a:defRPr lang="es-ES"/>
            </a:pPr>
            <a:endParaRPr lang="es-MX"/>
          </a:p>
        </c:txPr>
        <c:crossAx val="373033360"/>
        <c:crosses val="max"/>
        <c:crossBetween val="between"/>
      </c:valAx>
      <c:catAx>
        <c:axId val="373033360"/>
        <c:scaling>
          <c:orientation val="minMax"/>
        </c:scaling>
        <c:delete val="0"/>
        <c:axPos val="b"/>
        <c:majorGridlines/>
        <c:numFmt formatCode="General" sourceLinked="1"/>
        <c:majorTickMark val="out"/>
        <c:minorTickMark val="none"/>
        <c:tickLblPos val="nextTo"/>
        <c:txPr>
          <a:bodyPr/>
          <a:lstStyle/>
          <a:p>
            <a:pPr>
              <a:defRPr lang="es-ES" sz="1800" b="1"/>
            </a:pPr>
            <a:endParaRPr lang="es-MX"/>
          </a:p>
        </c:txPr>
        <c:crossAx val="373032184"/>
        <c:crosses val="max"/>
        <c:auto val="1"/>
        <c:lblAlgn val="ctr"/>
        <c:lblOffset val="100"/>
        <c:noMultiLvlLbl val="0"/>
      </c:catAx>
      <c:spPr>
        <a:solidFill>
          <a:schemeClr val="tx1"/>
        </a:solidFill>
      </c:spPr>
    </c:plotArea>
    <c:plotVisOnly val="1"/>
    <c:dispBlanksAs val="gap"/>
    <c:showDLblsOverMax val="0"/>
  </c:chart>
  <c:spPr>
    <a:solidFill>
      <a:schemeClr val="tx1"/>
    </a:solidFill>
  </c:spPr>
  <c:txPr>
    <a:bodyPr/>
    <a:lstStyle/>
    <a:p>
      <a:pPr>
        <a:defRPr baseline="0">
          <a:solidFill>
            <a:schemeClr val="bg1"/>
          </a:solidFill>
        </a:defRPr>
      </a:pPr>
      <a:endParaRPr lang="es-MX"/>
    </a:p>
  </c:txPr>
  <c:printSettings>
    <c:headerFooter/>
    <c:pageMargins b="0.75000000000001277" l="0.70000000000000062" r="0.70000000000000062" t="0.75000000000001277"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42"/>
    </mc:Choice>
    <mc:Fallback>
      <c:style val="42"/>
    </mc:Fallback>
  </mc:AlternateContent>
  <c:chart>
    <c:autoTitleDeleted val="0"/>
    <c:plotArea>
      <c:layout>
        <c:manualLayout>
          <c:layoutTarget val="inner"/>
          <c:xMode val="edge"/>
          <c:yMode val="edge"/>
          <c:x val="0.24247810164156094"/>
          <c:y val="2.6062257599027402E-2"/>
          <c:w val="0.5469824089733899"/>
          <c:h val="0.82231754405071456"/>
        </c:manualLayout>
      </c:layout>
      <c:radarChart>
        <c:radarStyle val="marker"/>
        <c:varyColors val="0"/>
        <c:ser>
          <c:idx val="0"/>
          <c:order val="0"/>
          <c:spPr>
            <a:ln>
              <a:solidFill>
                <a:schemeClr val="accent6">
                  <a:lumMod val="60000"/>
                  <a:lumOff val="40000"/>
                </a:schemeClr>
              </a:solidFill>
            </a:ln>
          </c:spPr>
          <c:marker>
            <c:spPr>
              <a:noFill/>
            </c:spPr>
          </c:marker>
          <c:cat>
            <c:strRef>
              <c:f>'OP Y SERVICIO'!$F$8:$F$20</c:f>
              <c:strCache>
                <c:ptCount val="13"/>
                <c:pt idx="0">
                  <c:v>1    Planeación y Programación de la Operación</c:v>
                </c:pt>
                <c:pt idx="1">
                  <c:v>2    Productividad</c:v>
                </c:pt>
                <c:pt idx="2">
                  <c:v>3    Control Ambiental</c:v>
                </c:pt>
                <c:pt idx="3">
                  <c:v>4    Normas y Especificaciones</c:v>
                </c:pt>
                <c:pt idx="4">
                  <c:v>5    Proveedores</c:v>
                </c:pt>
                <c:pt idx="5">
                  <c:v>6    Calidad en la Ejecución</c:v>
                </c:pt>
                <c:pt idx="6">
                  <c:v>7    Adquisiciones y almacenes</c:v>
                </c:pt>
                <c:pt idx="7">
                  <c:v>8    Seguridad e Higiene</c:v>
                </c:pt>
                <c:pt idx="8">
                  <c:v>9    Orden y Limpieza</c:v>
                </c:pt>
                <c:pt idx="9">
                  <c:v>10   Dispositivos de Seguimiento y Medición</c:v>
                </c:pt>
                <c:pt idx="10">
                  <c:v>11   Equipamiento y Tecnología</c:v>
                </c:pt>
                <c:pt idx="11">
                  <c:v>12   No conformidades riesgos</c:v>
                </c:pt>
                <c:pt idx="12">
                  <c:v>13   Taller de servicios básicos y reparaciones mayores..</c:v>
                </c:pt>
              </c:strCache>
            </c:strRef>
          </c:cat>
          <c:val>
            <c:numRef>
              <c:f>PRODUCCIÓN!#REF!</c:f>
              <c:numCache>
                <c:formatCode>General</c:formatCode>
                <c:ptCount val="1"/>
                <c:pt idx="0">
                  <c:v>1</c:v>
                </c:pt>
              </c:numCache>
            </c:numRef>
          </c:val>
          <c:extLst>
            <c:ext xmlns:c16="http://schemas.microsoft.com/office/drawing/2014/chart" uri="{C3380CC4-5D6E-409C-BE32-E72D297353CC}">
              <c16:uniqueId val="{00000000-A794-4C38-A901-1508831D3083}"/>
            </c:ext>
          </c:extLst>
        </c:ser>
        <c:ser>
          <c:idx val="1"/>
          <c:order val="1"/>
          <c:spPr>
            <a:ln w="63500">
              <a:solidFill>
                <a:srgbClr val="FF0000"/>
              </a:solidFill>
            </a:ln>
          </c:spPr>
          <c:marker>
            <c:symbol val="triangle"/>
            <c:size val="9"/>
            <c:spPr>
              <a:solidFill>
                <a:srgbClr val="FF0000"/>
              </a:solidFill>
              <a:ln>
                <a:solidFill>
                  <a:srgbClr val="FF0000"/>
                </a:solidFill>
              </a:ln>
            </c:spPr>
          </c:marker>
          <c:dLbls>
            <c:spPr>
              <a:noFill/>
              <a:ln>
                <a:noFill/>
              </a:ln>
              <a:effectLst/>
            </c:spPr>
            <c:txPr>
              <a:bodyPr/>
              <a:lstStyle/>
              <a:p>
                <a:pPr>
                  <a:defRPr lang="es-ES" sz="1200"/>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'OP Y SERVICIO'!$F$8:$F$20</c:f>
              <c:strCache>
                <c:ptCount val="13"/>
                <c:pt idx="0">
                  <c:v>1    Planeación y Programación de la Operación</c:v>
                </c:pt>
                <c:pt idx="1">
                  <c:v>2    Productividad</c:v>
                </c:pt>
                <c:pt idx="2">
                  <c:v>3    Control Ambiental</c:v>
                </c:pt>
                <c:pt idx="3">
                  <c:v>4    Normas y Especificaciones</c:v>
                </c:pt>
                <c:pt idx="4">
                  <c:v>5    Proveedores</c:v>
                </c:pt>
                <c:pt idx="5">
                  <c:v>6    Calidad en la Ejecución</c:v>
                </c:pt>
                <c:pt idx="6">
                  <c:v>7    Adquisiciones y almacenes</c:v>
                </c:pt>
                <c:pt idx="7">
                  <c:v>8    Seguridad e Higiene</c:v>
                </c:pt>
                <c:pt idx="8">
                  <c:v>9    Orden y Limpieza</c:v>
                </c:pt>
                <c:pt idx="9">
                  <c:v>10   Dispositivos de Seguimiento y Medición</c:v>
                </c:pt>
                <c:pt idx="10">
                  <c:v>11   Equipamiento y Tecnología</c:v>
                </c:pt>
                <c:pt idx="11">
                  <c:v>12   No conformidades riesgos</c:v>
                </c:pt>
                <c:pt idx="12">
                  <c:v>13   Taller de servicios básicos y reparaciones mayores..</c:v>
                </c:pt>
              </c:strCache>
            </c:strRef>
          </c:cat>
          <c:val>
            <c:numRef>
              <c:f>'OP Y SERVICIO'!$G$8:$G$20</c:f>
              <c:numCache>
                <c:formatCode>0</c:formatCode>
                <c:ptCount val="13"/>
                <c:pt idx="0">
                  <c:v>20</c:v>
                </c:pt>
                <c:pt idx="1">
                  <c:v>20</c:v>
                </c:pt>
                <c:pt idx="2">
                  <c:v>20</c:v>
                </c:pt>
                <c:pt idx="3">
                  <c:v>20</c:v>
                </c:pt>
                <c:pt idx="4">
                  <c:v>20</c:v>
                </c:pt>
                <c:pt idx="5">
                  <c:v>20</c:v>
                </c:pt>
                <c:pt idx="6">
                  <c:v>20</c:v>
                </c:pt>
                <c:pt idx="7">
                  <c:v>20</c:v>
                </c:pt>
                <c:pt idx="8">
                  <c:v>20</c:v>
                </c:pt>
                <c:pt idx="9">
                  <c:v>20</c:v>
                </c:pt>
                <c:pt idx="10">
                  <c:v>20</c:v>
                </c:pt>
                <c:pt idx="11">
                  <c:v>20</c:v>
                </c:pt>
                <c:pt idx="12">
                  <c:v>20</c:v>
                </c:pt>
              </c:numCache>
            </c:numRef>
          </c:val>
          <c:extLst>
            <c:ext xmlns:c16="http://schemas.microsoft.com/office/drawing/2014/chart" uri="{C3380CC4-5D6E-409C-BE32-E72D297353CC}">
              <c16:uniqueId val="{00000001-A794-4C38-A901-1508831D3083}"/>
            </c:ext>
          </c:extLst>
        </c:ser>
        <c:ser>
          <c:idx val="2"/>
          <c:order val="2"/>
          <c:cat>
            <c:strRef>
              <c:f>'OP Y SERVICIO'!$F$8:$F$20</c:f>
              <c:strCache>
                <c:ptCount val="13"/>
                <c:pt idx="0">
                  <c:v>1    Planeación y Programación de la Operación</c:v>
                </c:pt>
                <c:pt idx="1">
                  <c:v>2    Productividad</c:v>
                </c:pt>
                <c:pt idx="2">
                  <c:v>3    Control Ambiental</c:v>
                </c:pt>
                <c:pt idx="3">
                  <c:v>4    Normas y Especificaciones</c:v>
                </c:pt>
                <c:pt idx="4">
                  <c:v>5    Proveedores</c:v>
                </c:pt>
                <c:pt idx="5">
                  <c:v>6    Calidad en la Ejecución</c:v>
                </c:pt>
                <c:pt idx="6">
                  <c:v>7    Adquisiciones y almacenes</c:v>
                </c:pt>
                <c:pt idx="7">
                  <c:v>8    Seguridad e Higiene</c:v>
                </c:pt>
                <c:pt idx="8">
                  <c:v>9    Orden y Limpieza</c:v>
                </c:pt>
                <c:pt idx="9">
                  <c:v>10   Dispositivos de Seguimiento y Medición</c:v>
                </c:pt>
                <c:pt idx="10">
                  <c:v>11   Equipamiento y Tecnología</c:v>
                </c:pt>
                <c:pt idx="11">
                  <c:v>12   No conformidades riesgos</c:v>
                </c:pt>
                <c:pt idx="12">
                  <c:v>13   Taller de servicios básicos y reparaciones mayores..</c:v>
                </c:pt>
              </c:strCache>
            </c:strRef>
          </c:cat>
          <c:val>
            <c:numRef>
              <c:f>'OP Y SERVICIO'!$H$8:$H$20</c:f>
              <c:numCache>
                <c:formatCode>General</c:formatCode>
                <c:ptCount val="13"/>
                <c:pt idx="0">
                  <c:v>96</c:v>
                </c:pt>
                <c:pt idx="1">
                  <c:v>96</c:v>
                </c:pt>
                <c:pt idx="2">
                  <c:v>96</c:v>
                </c:pt>
                <c:pt idx="3">
                  <c:v>96</c:v>
                </c:pt>
                <c:pt idx="4">
                  <c:v>96</c:v>
                </c:pt>
                <c:pt idx="5">
                  <c:v>96</c:v>
                </c:pt>
                <c:pt idx="6">
                  <c:v>96</c:v>
                </c:pt>
                <c:pt idx="7">
                  <c:v>96</c:v>
                </c:pt>
                <c:pt idx="8">
                  <c:v>96</c:v>
                </c:pt>
                <c:pt idx="9">
                  <c:v>96</c:v>
                </c:pt>
                <c:pt idx="10">
                  <c:v>96</c:v>
                </c:pt>
                <c:pt idx="11">
                  <c:v>96</c:v>
                </c:pt>
                <c:pt idx="12">
                  <c:v>96</c:v>
                </c:pt>
              </c:numCache>
            </c:numRef>
          </c:val>
          <c:extLst>
            <c:ext xmlns:c16="http://schemas.microsoft.com/office/drawing/2014/chart" uri="{C3380CC4-5D6E-409C-BE32-E72D297353CC}">
              <c16:uniqueId val="{00000002-A794-4C38-A901-1508831D3083}"/>
            </c:ext>
          </c:extLst>
        </c:ser>
        <c:dLbls>
          <c:showLegendKey val="0"/>
          <c:showVal val="0"/>
          <c:showCatName val="0"/>
          <c:showSerName val="0"/>
          <c:showPercent val="0"/>
          <c:showBubbleSize val="0"/>
        </c:dLbls>
        <c:axId val="373026696"/>
        <c:axId val="373027088"/>
      </c:radarChart>
      <c:catAx>
        <c:axId val="373026696"/>
        <c:scaling>
          <c:orientation val="minMax"/>
        </c:scaling>
        <c:delete val="0"/>
        <c:axPos val="b"/>
        <c:majorGridlines/>
        <c:numFmt formatCode="General" sourceLinked="1"/>
        <c:majorTickMark val="out"/>
        <c:minorTickMark val="none"/>
        <c:tickLblPos val="nextTo"/>
        <c:txPr>
          <a:bodyPr/>
          <a:lstStyle/>
          <a:p>
            <a:pPr>
              <a:defRPr lang="es-ES" sz="1800"/>
            </a:pPr>
            <a:endParaRPr lang="es-MX"/>
          </a:p>
        </c:txPr>
        <c:crossAx val="373027088"/>
        <c:crosses val="autoZero"/>
        <c:auto val="1"/>
        <c:lblAlgn val="ctr"/>
        <c:lblOffset val="100"/>
        <c:noMultiLvlLbl val="0"/>
      </c:catAx>
      <c:valAx>
        <c:axId val="373027088"/>
        <c:scaling>
          <c:orientation val="minMax"/>
          <c:max val="100"/>
        </c:scaling>
        <c:delete val="0"/>
        <c:axPos val="l"/>
        <c:majorGridlines/>
        <c:numFmt formatCode="General" sourceLinked="1"/>
        <c:majorTickMark val="out"/>
        <c:minorTickMark val="none"/>
        <c:tickLblPos val="nextTo"/>
        <c:txPr>
          <a:bodyPr/>
          <a:lstStyle/>
          <a:p>
            <a:pPr>
              <a:defRPr lang="es-ES">
                <a:solidFill>
                  <a:srgbClr val="FFFF00"/>
                </a:solidFill>
              </a:defRPr>
            </a:pPr>
            <a:endParaRPr lang="es-MX"/>
          </a:p>
        </c:txPr>
        <c:crossAx val="373026696"/>
        <c:crosses val="autoZero"/>
        <c:crossBetween val="between"/>
      </c:valAx>
      <c:spPr>
        <a:solidFill>
          <a:schemeClr val="tx1"/>
        </a:solidFill>
      </c:spPr>
    </c:plotArea>
    <c:plotVisOnly val="1"/>
    <c:dispBlanksAs val="gap"/>
    <c:showDLblsOverMax val="0"/>
  </c:chart>
  <c:spPr>
    <a:solidFill>
      <a:schemeClr val="tx1"/>
    </a:solidFill>
  </c:spPr>
  <c:printSettings>
    <c:headerFooter/>
    <c:pageMargins b="0.75000000000001299" l="0.70000000000000062" r="0.70000000000000062" t="0.750000000000012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42"/>
    </mc:Choice>
    <mc:Fallback>
      <c:style val="42"/>
    </mc:Fallback>
  </mc:AlternateContent>
  <c:chart>
    <c:autoTitleDeleted val="0"/>
    <c:plotArea>
      <c:layout>
        <c:manualLayout>
          <c:layoutTarget val="inner"/>
          <c:xMode val="edge"/>
          <c:yMode val="edge"/>
          <c:x val="0.14694508387690663"/>
          <c:y val="2.6062257599027402E-2"/>
          <c:w val="0.64251536669372533"/>
          <c:h val="0.88573206791649051"/>
        </c:manualLayout>
      </c:layout>
      <c:radarChart>
        <c:radarStyle val="marker"/>
        <c:varyColors val="0"/>
        <c:ser>
          <c:idx val="1"/>
          <c:order val="0"/>
          <c:spPr>
            <a:ln w="63500">
              <a:solidFill>
                <a:srgbClr val="FF0000"/>
              </a:solidFill>
            </a:ln>
          </c:spPr>
          <c:marker>
            <c:symbol val="triangle"/>
            <c:size val="9"/>
            <c:spPr>
              <a:solidFill>
                <a:srgbClr val="FF0000"/>
              </a:solidFill>
              <a:ln>
                <a:solidFill>
                  <a:srgbClr val="FF0000"/>
                </a:solidFill>
              </a:ln>
            </c:spPr>
          </c:marker>
          <c:dLbls>
            <c:spPr>
              <a:noFill/>
              <a:ln>
                <a:noFill/>
              </a:ln>
              <a:effectLst/>
            </c:spPr>
            <c:txPr>
              <a:bodyPr/>
              <a:lstStyle/>
              <a:p>
                <a:pPr>
                  <a:defRPr lang="es-ES"/>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'INVEST. Y DESARR.'!$F$8:$F$16</c:f>
              <c:strCache>
                <c:ptCount val="9"/>
                <c:pt idx="0">
                  <c:v>1    Investigación.</c:v>
                </c:pt>
                <c:pt idx="1">
                  <c:v>2    Innovación.</c:v>
                </c:pt>
                <c:pt idx="2">
                  <c:v>3    Benchmarking</c:v>
                </c:pt>
                <c:pt idx="3">
                  <c:v>4    Normas ISO, QS, H, M, etc.</c:v>
                </c:pt>
                <c:pt idx="4">
                  <c:v>5    Seguimiento y Medición</c:v>
                </c:pt>
                <c:pt idx="5">
                  <c:v>6    Responsabilidad Social</c:v>
                </c:pt>
                <c:pt idx="6">
                  <c:v>7    Apoyos en Ciencia y Tecnología</c:v>
                </c:pt>
                <c:pt idx="7">
                  <c:v>8    Centros de Investigación y Universidades</c:v>
                </c:pt>
                <c:pt idx="8">
                  <c:v>9    Diseño</c:v>
                </c:pt>
              </c:strCache>
            </c:strRef>
          </c:cat>
          <c:val>
            <c:numRef>
              <c:f>'INVEST. Y DESARR.'!$G$8:$G$16</c:f>
              <c:numCache>
                <c:formatCode>#,##0</c:formatCode>
                <c:ptCount val="9"/>
                <c:pt idx="0">
                  <c:v>20</c:v>
                </c:pt>
                <c:pt idx="1">
                  <c:v>20</c:v>
                </c:pt>
                <c:pt idx="2">
                  <c:v>20</c:v>
                </c:pt>
                <c:pt idx="3">
                  <c:v>20</c:v>
                </c:pt>
                <c:pt idx="4">
                  <c:v>20</c:v>
                </c:pt>
                <c:pt idx="5">
                  <c:v>20</c:v>
                </c:pt>
                <c:pt idx="6">
                  <c:v>20</c:v>
                </c:pt>
                <c:pt idx="7">
                  <c:v>20</c:v>
                </c:pt>
                <c:pt idx="8">
                  <c:v>20</c:v>
                </c:pt>
              </c:numCache>
            </c:numRef>
          </c:val>
          <c:extLst>
            <c:ext xmlns:c16="http://schemas.microsoft.com/office/drawing/2014/chart" uri="{C3380CC4-5D6E-409C-BE32-E72D297353CC}">
              <c16:uniqueId val="{00000000-3095-4F6B-AA38-153FB4B6C1DA}"/>
            </c:ext>
          </c:extLst>
        </c:ser>
        <c:ser>
          <c:idx val="2"/>
          <c:order val="1"/>
          <c:spPr>
            <a:ln w="50800"/>
          </c:spPr>
          <c:cat>
            <c:strRef>
              <c:f>'INVEST. Y DESARR.'!$F$8:$F$16</c:f>
              <c:strCache>
                <c:ptCount val="9"/>
                <c:pt idx="0">
                  <c:v>1    Investigación.</c:v>
                </c:pt>
                <c:pt idx="1">
                  <c:v>2    Innovación.</c:v>
                </c:pt>
                <c:pt idx="2">
                  <c:v>3    Benchmarking</c:v>
                </c:pt>
                <c:pt idx="3">
                  <c:v>4    Normas ISO, QS, H, M, etc.</c:v>
                </c:pt>
                <c:pt idx="4">
                  <c:v>5    Seguimiento y Medición</c:v>
                </c:pt>
                <c:pt idx="5">
                  <c:v>6    Responsabilidad Social</c:v>
                </c:pt>
                <c:pt idx="6">
                  <c:v>7    Apoyos en Ciencia y Tecnología</c:v>
                </c:pt>
                <c:pt idx="7">
                  <c:v>8    Centros de Investigación y Universidades</c:v>
                </c:pt>
                <c:pt idx="8">
                  <c:v>9    Diseño</c:v>
                </c:pt>
              </c:strCache>
            </c:strRef>
          </c:cat>
          <c:val>
            <c:numRef>
              <c:f>'INVEST. Y DESARR.'!$H$8:$H$16</c:f>
              <c:numCache>
                <c:formatCode>General</c:formatCode>
                <c:ptCount val="9"/>
                <c:pt idx="0">
                  <c:v>96</c:v>
                </c:pt>
                <c:pt idx="1">
                  <c:v>96</c:v>
                </c:pt>
                <c:pt idx="2">
                  <c:v>96</c:v>
                </c:pt>
                <c:pt idx="3">
                  <c:v>96</c:v>
                </c:pt>
                <c:pt idx="4">
                  <c:v>96</c:v>
                </c:pt>
                <c:pt idx="5">
                  <c:v>96</c:v>
                </c:pt>
                <c:pt idx="6">
                  <c:v>96</c:v>
                </c:pt>
                <c:pt idx="7">
                  <c:v>96</c:v>
                </c:pt>
                <c:pt idx="8">
                  <c:v>96</c:v>
                </c:pt>
              </c:numCache>
            </c:numRef>
          </c:val>
          <c:extLst>
            <c:ext xmlns:c16="http://schemas.microsoft.com/office/drawing/2014/chart" uri="{C3380CC4-5D6E-409C-BE32-E72D297353CC}">
              <c16:uniqueId val="{00000001-3095-4F6B-AA38-153FB4B6C1DA}"/>
            </c:ext>
          </c:extLst>
        </c:ser>
        <c:dLbls>
          <c:showLegendKey val="0"/>
          <c:showVal val="0"/>
          <c:showCatName val="0"/>
          <c:showSerName val="0"/>
          <c:showPercent val="0"/>
          <c:showBubbleSize val="0"/>
        </c:dLbls>
        <c:axId val="373027872"/>
        <c:axId val="373030616"/>
      </c:radarChart>
      <c:catAx>
        <c:axId val="373027872"/>
        <c:scaling>
          <c:orientation val="minMax"/>
        </c:scaling>
        <c:delete val="0"/>
        <c:axPos val="b"/>
        <c:majorGridlines/>
        <c:numFmt formatCode="General" sourceLinked="1"/>
        <c:majorTickMark val="out"/>
        <c:minorTickMark val="none"/>
        <c:tickLblPos val="nextTo"/>
        <c:txPr>
          <a:bodyPr/>
          <a:lstStyle/>
          <a:p>
            <a:pPr>
              <a:defRPr lang="es-ES" sz="1800"/>
            </a:pPr>
            <a:endParaRPr lang="es-MX"/>
          </a:p>
        </c:txPr>
        <c:crossAx val="373030616"/>
        <c:crosses val="autoZero"/>
        <c:auto val="1"/>
        <c:lblAlgn val="ctr"/>
        <c:lblOffset val="100"/>
        <c:noMultiLvlLbl val="0"/>
      </c:catAx>
      <c:valAx>
        <c:axId val="373030616"/>
        <c:scaling>
          <c:orientation val="minMax"/>
          <c:max val="100"/>
        </c:scaling>
        <c:delete val="0"/>
        <c:axPos val="l"/>
        <c:majorGridlines/>
        <c:numFmt formatCode="#,##0" sourceLinked="1"/>
        <c:majorTickMark val="out"/>
        <c:minorTickMark val="none"/>
        <c:tickLblPos val="nextTo"/>
        <c:txPr>
          <a:bodyPr/>
          <a:lstStyle/>
          <a:p>
            <a:pPr>
              <a:defRPr lang="es-ES" baseline="0">
                <a:solidFill>
                  <a:srgbClr val="FFFF00"/>
                </a:solidFill>
              </a:defRPr>
            </a:pPr>
            <a:endParaRPr lang="es-MX"/>
          </a:p>
        </c:txPr>
        <c:crossAx val="373027872"/>
        <c:crosses val="autoZero"/>
        <c:crossBetween val="between"/>
      </c:valAx>
      <c:spPr>
        <a:solidFill>
          <a:schemeClr val="tx1"/>
        </a:solidFill>
      </c:spPr>
    </c:plotArea>
    <c:plotVisOnly val="1"/>
    <c:dispBlanksAs val="gap"/>
    <c:showDLblsOverMax val="0"/>
  </c:chart>
  <c:spPr>
    <a:solidFill>
      <a:schemeClr val="tx1"/>
    </a:solidFill>
  </c:spPr>
  <c:printSettings>
    <c:headerFooter/>
    <c:pageMargins b="0.75000000000001321" l="0.70000000000000062" r="0.70000000000000062" t="0.7500000000000132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42"/>
    </mc:Choice>
    <mc:Fallback>
      <c:style val="42"/>
    </mc:Fallback>
  </mc:AlternateContent>
  <c:chart>
    <c:autoTitleDeleted val="0"/>
    <c:plotArea>
      <c:layout>
        <c:manualLayout>
          <c:layoutTarget val="inner"/>
          <c:xMode val="edge"/>
          <c:yMode val="edge"/>
          <c:x val="0.24932411655819525"/>
          <c:y val="0.19237921190443397"/>
          <c:w val="0.53028642357367461"/>
          <c:h val="0.63833061007246761"/>
        </c:manualLayout>
      </c:layout>
      <c:radarChart>
        <c:radarStyle val="marker"/>
        <c:varyColors val="0"/>
        <c:ser>
          <c:idx val="0"/>
          <c:order val="0"/>
          <c:spPr>
            <a:ln w="53975">
              <a:solidFill>
                <a:srgbClr val="FF0000"/>
              </a:solidFill>
            </a:ln>
          </c:spPr>
          <c:marker>
            <c:spPr>
              <a:solidFill>
                <a:srgbClr val="FF0000"/>
              </a:solidFill>
            </c:spPr>
          </c:marker>
          <c:dLbls>
            <c:spPr>
              <a:noFill/>
              <a:ln>
                <a:noFill/>
              </a:ln>
              <a:effectLst/>
            </c:spPr>
            <c:txPr>
              <a:bodyPr/>
              <a:lstStyle/>
              <a:p>
                <a:pPr>
                  <a:defRPr lang="es-ES" sz="1200"/>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'RESULTADOS FINALES'!$G$10:$G$16</c:f>
              <c:strCache>
                <c:ptCount val="7"/>
                <c:pt idx="0">
                  <c:v>DIRECCIÓN Y LIDERAZGO</c:v>
                </c:pt>
                <c:pt idx="1">
                  <c:v>ADMINISTRACIÓN</c:v>
                </c:pt>
                <c:pt idx="2">
                  <c:v>CONTABILIDAD Y FINANZAS</c:v>
                </c:pt>
                <c:pt idx="3">
                  <c:v>CAPITAL HUMANO</c:v>
                </c:pt>
                <c:pt idx="4">
                  <c:v>MERCADOTECNIA Y PUBLICIDAD</c:v>
                </c:pt>
                <c:pt idx="5">
                  <c:v>PRODUCCIÓN/OPERACIÓN</c:v>
                </c:pt>
                <c:pt idx="6">
                  <c:v>INVESTIGACIÓN Y DESARROLLO</c:v>
                </c:pt>
              </c:strCache>
            </c:strRef>
          </c:cat>
          <c:val>
            <c:numRef>
              <c:f>'RESULTADOS FINALES'!$H$10:$H$16</c:f>
              <c:numCache>
                <c:formatCode>#,##0.00</c:formatCode>
                <c:ptCount val="7"/>
                <c:pt idx="0">
                  <c:v>20</c:v>
                </c:pt>
                <c:pt idx="1">
                  <c:v>20</c:v>
                </c:pt>
                <c:pt idx="2">
                  <c:v>20</c:v>
                </c:pt>
                <c:pt idx="3">
                  <c:v>20</c:v>
                </c:pt>
                <c:pt idx="4">
                  <c:v>20</c:v>
                </c:pt>
                <c:pt idx="5">
                  <c:v>20</c:v>
                </c:pt>
                <c:pt idx="6">
                  <c:v>20</c:v>
                </c:pt>
              </c:numCache>
            </c:numRef>
          </c:val>
          <c:extLst>
            <c:ext xmlns:c16="http://schemas.microsoft.com/office/drawing/2014/chart" uri="{C3380CC4-5D6E-409C-BE32-E72D297353CC}">
              <c16:uniqueId val="{00000000-8B50-49AE-AC43-06CF6C9A3529}"/>
            </c:ext>
          </c:extLst>
        </c:ser>
        <c:ser>
          <c:idx val="3"/>
          <c:order val="1"/>
          <c:spPr>
            <a:ln w="50800">
              <a:solidFill>
                <a:srgbClr val="92D050"/>
              </a:solidFill>
            </a:ln>
          </c:spPr>
          <c:cat>
            <c:strRef>
              <c:f>'RESULTADOS FINALES'!$G$10:$G$16</c:f>
              <c:strCache>
                <c:ptCount val="7"/>
                <c:pt idx="0">
                  <c:v>DIRECCIÓN Y LIDERAZGO</c:v>
                </c:pt>
                <c:pt idx="1">
                  <c:v>ADMINISTRACIÓN</c:v>
                </c:pt>
                <c:pt idx="2">
                  <c:v>CONTABILIDAD Y FINANZAS</c:v>
                </c:pt>
                <c:pt idx="3">
                  <c:v>CAPITAL HUMANO</c:v>
                </c:pt>
                <c:pt idx="4">
                  <c:v>MERCADOTECNIA Y PUBLICIDAD</c:v>
                </c:pt>
                <c:pt idx="5">
                  <c:v>PRODUCCIÓN/OPERACIÓN</c:v>
                </c:pt>
                <c:pt idx="6">
                  <c:v>INVESTIGACIÓN Y DESARROLLO</c:v>
                </c:pt>
              </c:strCache>
            </c:strRef>
          </c:cat>
          <c:val>
            <c:numRef>
              <c:f>'RESULTADOS FINALES'!$I$10:$I$16</c:f>
              <c:numCache>
                <c:formatCode>#,##0.00</c:formatCode>
                <c:ptCount val="7"/>
                <c:pt idx="0">
                  <c:v>96</c:v>
                </c:pt>
                <c:pt idx="1">
                  <c:v>96</c:v>
                </c:pt>
                <c:pt idx="2">
                  <c:v>96</c:v>
                </c:pt>
                <c:pt idx="3">
                  <c:v>96</c:v>
                </c:pt>
                <c:pt idx="4">
                  <c:v>96</c:v>
                </c:pt>
                <c:pt idx="5">
                  <c:v>96</c:v>
                </c:pt>
                <c:pt idx="6">
                  <c:v>96</c:v>
                </c:pt>
              </c:numCache>
            </c:numRef>
          </c:val>
          <c:extLst>
            <c:ext xmlns:c16="http://schemas.microsoft.com/office/drawing/2014/chart" uri="{C3380CC4-5D6E-409C-BE32-E72D297353CC}">
              <c16:uniqueId val="{00000001-8B50-49AE-AC43-06CF6C9A3529}"/>
            </c:ext>
          </c:extLst>
        </c:ser>
        <c:dLbls>
          <c:showLegendKey val="0"/>
          <c:showVal val="0"/>
          <c:showCatName val="0"/>
          <c:showSerName val="0"/>
          <c:showPercent val="0"/>
          <c:showBubbleSize val="0"/>
        </c:dLbls>
        <c:axId val="373028264"/>
        <c:axId val="373029048"/>
      </c:radarChart>
      <c:catAx>
        <c:axId val="373028264"/>
        <c:scaling>
          <c:orientation val="minMax"/>
        </c:scaling>
        <c:delete val="0"/>
        <c:axPos val="b"/>
        <c:majorGridlines/>
        <c:numFmt formatCode="General" sourceLinked="1"/>
        <c:majorTickMark val="out"/>
        <c:minorTickMark val="none"/>
        <c:tickLblPos val="nextTo"/>
        <c:txPr>
          <a:bodyPr/>
          <a:lstStyle/>
          <a:p>
            <a:pPr>
              <a:defRPr lang="es-ES" sz="1600"/>
            </a:pPr>
            <a:endParaRPr lang="es-MX"/>
          </a:p>
        </c:txPr>
        <c:crossAx val="373029048"/>
        <c:crosses val="autoZero"/>
        <c:auto val="1"/>
        <c:lblAlgn val="ctr"/>
        <c:lblOffset val="100"/>
        <c:noMultiLvlLbl val="0"/>
      </c:catAx>
      <c:valAx>
        <c:axId val="373029048"/>
        <c:scaling>
          <c:orientation val="minMax"/>
        </c:scaling>
        <c:delete val="0"/>
        <c:axPos val="l"/>
        <c:majorGridlines/>
        <c:numFmt formatCode="#,##0.00" sourceLinked="1"/>
        <c:majorTickMark val="cross"/>
        <c:minorTickMark val="none"/>
        <c:tickLblPos val="nextTo"/>
        <c:txPr>
          <a:bodyPr/>
          <a:lstStyle/>
          <a:p>
            <a:pPr>
              <a:defRPr lang="es-ES">
                <a:solidFill>
                  <a:srgbClr val="FFFF00"/>
                </a:solidFill>
              </a:defRPr>
            </a:pPr>
            <a:endParaRPr lang="es-MX"/>
          </a:p>
        </c:txPr>
        <c:crossAx val="373028264"/>
        <c:crosses val="autoZero"/>
        <c:crossBetween val="between"/>
      </c:valAx>
      <c:spPr>
        <a:solidFill>
          <a:schemeClr val="tx1"/>
        </a:solidFill>
      </c:spPr>
    </c:plotArea>
    <c:plotVisOnly val="1"/>
    <c:dispBlanksAs val="gap"/>
    <c:showDLblsOverMax val="0"/>
  </c:chart>
  <c:printSettings>
    <c:headerFooter/>
    <c:pageMargins b="0.75000000000001188" l="0.70000000000000062" r="0.70000000000000062" t="0.75000000000001188"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PRODUC-OPER'!A1"/><Relationship Id="rId13" Type="http://schemas.openxmlformats.org/officeDocument/2006/relationships/image" Target="../media/image1.png"/><Relationship Id="rId3" Type="http://schemas.openxmlformats.org/officeDocument/2006/relationships/hyperlink" Target="#LIDERAZGO!A1"/><Relationship Id="rId7" Type="http://schemas.openxmlformats.org/officeDocument/2006/relationships/hyperlink" Target="#MERCADOTECNIA!A1"/><Relationship Id="rId12" Type="http://schemas.openxmlformats.org/officeDocument/2006/relationships/hyperlink" Target="#'RESULTADOS FINALES'!A1"/><Relationship Id="rId2" Type="http://schemas.openxmlformats.org/officeDocument/2006/relationships/hyperlink" Target="#'MATR&#205;Z CONSULTOR'!A1"/><Relationship Id="rId1" Type="http://schemas.openxmlformats.org/officeDocument/2006/relationships/hyperlink" Target="#IMPLEMENTACI&#211;N!A1"/><Relationship Id="rId6" Type="http://schemas.openxmlformats.org/officeDocument/2006/relationships/hyperlink" Target="#'CAPITAL HUMANO'!A1"/><Relationship Id="rId11" Type="http://schemas.openxmlformats.org/officeDocument/2006/relationships/hyperlink" Target="#'REGISTRO EMPRESA'!A1"/><Relationship Id="rId5" Type="http://schemas.openxmlformats.org/officeDocument/2006/relationships/hyperlink" Target="#FINANZAS!A1"/><Relationship Id="rId10" Type="http://schemas.openxmlformats.org/officeDocument/2006/relationships/hyperlink" Target="#'INVEST. Y DESARR.'!A1"/><Relationship Id="rId4" Type="http://schemas.openxmlformats.org/officeDocument/2006/relationships/hyperlink" Target="#ADM&#211;N!A1"/><Relationship Id="rId9" Type="http://schemas.openxmlformats.org/officeDocument/2006/relationships/hyperlink" Target="INFORME%20FINAL%20DEL%20CONSULTOR.docx" TargetMode="External"/><Relationship Id="rId14" Type="http://schemas.openxmlformats.org/officeDocument/2006/relationships/image" Target="../media/image2.gif"/></Relationships>
</file>

<file path=xl/drawings/_rels/drawing10.xml.rels><?xml version="1.0" encoding="UTF-8" standalone="yes"?>
<Relationships xmlns="http://schemas.openxmlformats.org/package/2006/relationships"><Relationship Id="rId8" Type="http://schemas.openxmlformats.org/officeDocument/2006/relationships/image" Target="../media/image3.png"/><Relationship Id="rId3" Type="http://schemas.openxmlformats.org/officeDocument/2006/relationships/hyperlink" Target="#'INVEST. Y DESARR.'!A1"/><Relationship Id="rId7" Type="http://schemas.openxmlformats.org/officeDocument/2006/relationships/image" Target="../media/image2.gif"/><Relationship Id="rId2" Type="http://schemas.openxmlformats.org/officeDocument/2006/relationships/hyperlink" Target="#Principal!A1"/><Relationship Id="rId1" Type="http://schemas.openxmlformats.org/officeDocument/2006/relationships/chart" Target="../charts/chart6.xml"/><Relationship Id="rId6" Type="http://schemas.openxmlformats.org/officeDocument/2006/relationships/image" Target="../media/image5.png"/><Relationship Id="rId5" Type="http://schemas.openxmlformats.org/officeDocument/2006/relationships/hyperlink" Target="#'RESULTADOS FINALES'!A1"/><Relationship Id="rId4" Type="http://schemas.openxmlformats.org/officeDocument/2006/relationships/hyperlink" Target="#MERCADOTECNIA!A1"/><Relationship Id="rId9" Type="http://schemas.microsoft.com/office/2007/relationships/hdphoto" Target="../media/hdphoto1.wdp"/></Relationships>
</file>

<file path=xl/drawings/_rels/drawing11.xml.rels><?xml version="1.0" encoding="UTF-8" standalone="yes"?>
<Relationships xmlns="http://schemas.openxmlformats.org/package/2006/relationships"><Relationship Id="rId8" Type="http://schemas.microsoft.com/office/2007/relationships/hdphoto" Target="../media/hdphoto1.wdp"/><Relationship Id="rId3" Type="http://schemas.openxmlformats.org/officeDocument/2006/relationships/hyperlink" Target="#'RESULTADOS FINALES'!A1"/><Relationship Id="rId7" Type="http://schemas.openxmlformats.org/officeDocument/2006/relationships/image" Target="../media/image3.png"/><Relationship Id="rId2" Type="http://schemas.openxmlformats.org/officeDocument/2006/relationships/hyperlink" Target="#Principal!A1"/><Relationship Id="rId1" Type="http://schemas.openxmlformats.org/officeDocument/2006/relationships/chart" Target="../charts/chart7.xml"/><Relationship Id="rId6" Type="http://schemas.openxmlformats.org/officeDocument/2006/relationships/image" Target="../media/image2.gif"/><Relationship Id="rId5" Type="http://schemas.openxmlformats.org/officeDocument/2006/relationships/image" Target="../media/image5.png"/><Relationship Id="rId4" Type="http://schemas.openxmlformats.org/officeDocument/2006/relationships/hyperlink" Target="#'PRODUC-OPER'!A1"/></Relationships>
</file>

<file path=xl/drawings/_rels/drawing12.xml.rels><?xml version="1.0" encoding="UTF-8" standalone="yes"?>
<Relationships xmlns="http://schemas.openxmlformats.org/package/2006/relationships"><Relationship Id="rId8" Type="http://schemas.openxmlformats.org/officeDocument/2006/relationships/chart" Target="../charts/chart8.xml"/><Relationship Id="rId13" Type="http://schemas.microsoft.com/office/2007/relationships/hdphoto" Target="../media/hdphoto1.wdp"/><Relationship Id="rId3" Type="http://schemas.openxmlformats.org/officeDocument/2006/relationships/hyperlink" Target="#FINANZAS!A1"/><Relationship Id="rId7" Type="http://schemas.openxmlformats.org/officeDocument/2006/relationships/hyperlink" Target="#'INVEST. Y DESARR.'!A1"/><Relationship Id="rId12" Type="http://schemas.openxmlformats.org/officeDocument/2006/relationships/image" Target="../media/image3.png"/><Relationship Id="rId2" Type="http://schemas.openxmlformats.org/officeDocument/2006/relationships/hyperlink" Target="#ADM&#211;N!A1"/><Relationship Id="rId1" Type="http://schemas.openxmlformats.org/officeDocument/2006/relationships/hyperlink" Target="#LIDERAZGO!A1"/><Relationship Id="rId6" Type="http://schemas.openxmlformats.org/officeDocument/2006/relationships/hyperlink" Target="#'PRODUC-OPER'!A1"/><Relationship Id="rId11" Type="http://schemas.openxmlformats.org/officeDocument/2006/relationships/image" Target="../media/image2.gif"/><Relationship Id="rId5" Type="http://schemas.openxmlformats.org/officeDocument/2006/relationships/hyperlink" Target="#MERCADOTECNIA!A1"/><Relationship Id="rId10" Type="http://schemas.openxmlformats.org/officeDocument/2006/relationships/image" Target="../media/image5.png"/><Relationship Id="rId4" Type="http://schemas.openxmlformats.org/officeDocument/2006/relationships/hyperlink" Target="#'CAPITAL HUMANO'!A1"/><Relationship Id="rId9" Type="http://schemas.openxmlformats.org/officeDocument/2006/relationships/hyperlink" Target="#Principal!A1"/></Relationships>
</file>

<file path=xl/drawings/_rels/drawing13.xml.rels><?xml version="1.0" encoding="UTF-8" standalone="yes"?>
<Relationships xmlns="http://schemas.openxmlformats.org/package/2006/relationships"><Relationship Id="rId3" Type="http://schemas.openxmlformats.org/officeDocument/2006/relationships/hyperlink" Target="#'DIF GR&#193;FICA'!A1"/><Relationship Id="rId2" Type="http://schemas.openxmlformats.org/officeDocument/2006/relationships/hyperlink" Target="#Principal!A1"/><Relationship Id="rId1" Type="http://schemas.openxmlformats.org/officeDocument/2006/relationships/image" Target="../media/image6.jpeg"/><Relationship Id="rId4" Type="http://schemas.openxmlformats.org/officeDocument/2006/relationships/hyperlink" Target="#'C&#193;LCULO 1'!A1"/></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MATR&#205;Z CONSULTOR'!A1"/><Relationship Id="rId1" Type="http://schemas.openxmlformats.org/officeDocument/2006/relationships/hyperlink" Target="#Principal!A1"/><Relationship Id="rId6" Type="http://schemas.microsoft.com/office/2007/relationships/hdphoto" Target="../media/hdphoto1.wdp"/><Relationship Id="rId5" Type="http://schemas.openxmlformats.org/officeDocument/2006/relationships/image" Target="../media/image3.png"/><Relationship Id="rId4" Type="http://schemas.openxmlformats.org/officeDocument/2006/relationships/image" Target="../media/image2.gif"/></Relationships>
</file>

<file path=xl/drawings/_rels/drawing3.xml.rels><?xml version="1.0" encoding="UTF-8" standalone="yes"?>
<Relationships xmlns="http://schemas.openxmlformats.org/package/2006/relationships"><Relationship Id="rId3" Type="http://schemas.openxmlformats.org/officeDocument/2006/relationships/hyperlink" Target="#IMPLEMENTACI&#211;N!A1"/><Relationship Id="rId7" Type="http://schemas.microsoft.com/office/2007/relationships/hdphoto" Target="../media/hdphoto1.wdp"/><Relationship Id="rId2" Type="http://schemas.openxmlformats.org/officeDocument/2006/relationships/hyperlink" Target="#'REGISTRO EMPRESA'!A1"/><Relationship Id="rId1" Type="http://schemas.openxmlformats.org/officeDocument/2006/relationships/hyperlink" Target="#Principal!A1"/><Relationship Id="rId6" Type="http://schemas.openxmlformats.org/officeDocument/2006/relationships/image" Target="../media/image3.png"/><Relationship Id="rId5" Type="http://schemas.openxmlformats.org/officeDocument/2006/relationships/image" Target="../media/image2.gif"/><Relationship Id="rId4"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hyperlink" Target="#'MATR&#205;Z CONSULTOR'!A1"/><Relationship Id="rId7" Type="http://schemas.microsoft.com/office/2007/relationships/hdphoto" Target="../media/hdphoto1.wdp"/><Relationship Id="rId2" Type="http://schemas.openxmlformats.org/officeDocument/2006/relationships/hyperlink" Target="#LIDERAZGO!A1"/><Relationship Id="rId1" Type="http://schemas.openxmlformats.org/officeDocument/2006/relationships/hyperlink" Target="#Principal!A1"/><Relationship Id="rId6" Type="http://schemas.openxmlformats.org/officeDocument/2006/relationships/image" Target="../media/image3.png"/><Relationship Id="rId5" Type="http://schemas.openxmlformats.org/officeDocument/2006/relationships/image" Target="../media/image2.gif"/><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hyperlink" Target="#ADM&#211;N!A1"/><Relationship Id="rId7" Type="http://schemas.openxmlformats.org/officeDocument/2006/relationships/image" Target="../media/image2.gif"/><Relationship Id="rId2" Type="http://schemas.openxmlformats.org/officeDocument/2006/relationships/hyperlink" Target="#Principal!A1"/><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hyperlink" Target="#'RESULTADOS FINALES'!A1"/><Relationship Id="rId10" Type="http://schemas.microsoft.com/office/2007/relationships/hdphoto" Target="../media/hdphoto1.wdp"/><Relationship Id="rId4" Type="http://schemas.openxmlformats.org/officeDocument/2006/relationships/hyperlink" Target="#'REGISTRO EMPRESA'!A1"/><Relationship Id="rId9" Type="http://schemas.openxmlformats.org/officeDocument/2006/relationships/image" Target="../media/image3.png"/></Relationships>
</file>

<file path=xl/drawings/_rels/drawing6.xml.rels><?xml version="1.0" encoding="UTF-8" standalone="yes"?>
<Relationships xmlns="http://schemas.openxmlformats.org/package/2006/relationships"><Relationship Id="rId8" Type="http://schemas.openxmlformats.org/officeDocument/2006/relationships/image" Target="../media/image3.png"/><Relationship Id="rId3" Type="http://schemas.openxmlformats.org/officeDocument/2006/relationships/hyperlink" Target="#LIDERAZGO!A1"/><Relationship Id="rId7" Type="http://schemas.openxmlformats.org/officeDocument/2006/relationships/image" Target="../media/image2.gif"/><Relationship Id="rId2" Type="http://schemas.openxmlformats.org/officeDocument/2006/relationships/hyperlink" Target="#FINANZAS!A1"/><Relationship Id="rId1" Type="http://schemas.openxmlformats.org/officeDocument/2006/relationships/hyperlink" Target="#Principal!A1"/><Relationship Id="rId6" Type="http://schemas.openxmlformats.org/officeDocument/2006/relationships/image" Target="../media/image5.png"/><Relationship Id="rId5" Type="http://schemas.openxmlformats.org/officeDocument/2006/relationships/chart" Target="../charts/chart2.xml"/><Relationship Id="rId4" Type="http://schemas.openxmlformats.org/officeDocument/2006/relationships/hyperlink" Target="#'RESULTADOS FINALES'!A1"/><Relationship Id="rId9" Type="http://schemas.microsoft.com/office/2007/relationships/hdphoto" Target="../media/hdphoto1.wdp"/></Relationships>
</file>

<file path=xl/drawings/_rels/drawing7.xml.rels><?xml version="1.0" encoding="UTF-8" standalone="yes"?>
<Relationships xmlns="http://schemas.openxmlformats.org/package/2006/relationships"><Relationship Id="rId8" Type="http://schemas.openxmlformats.org/officeDocument/2006/relationships/image" Target="../media/image3.png"/><Relationship Id="rId3" Type="http://schemas.openxmlformats.org/officeDocument/2006/relationships/hyperlink" Target="#'CAPITAL HUMANO'!A1"/><Relationship Id="rId7" Type="http://schemas.openxmlformats.org/officeDocument/2006/relationships/image" Target="../media/image2.gif"/><Relationship Id="rId2" Type="http://schemas.openxmlformats.org/officeDocument/2006/relationships/hyperlink" Target="#Principal!A1"/><Relationship Id="rId1" Type="http://schemas.openxmlformats.org/officeDocument/2006/relationships/chart" Target="../charts/chart3.xml"/><Relationship Id="rId6" Type="http://schemas.openxmlformats.org/officeDocument/2006/relationships/image" Target="../media/image5.png"/><Relationship Id="rId5" Type="http://schemas.openxmlformats.org/officeDocument/2006/relationships/hyperlink" Target="#'RESULTADOS FINALES'!A1"/><Relationship Id="rId4" Type="http://schemas.openxmlformats.org/officeDocument/2006/relationships/hyperlink" Target="#ADM&#211;N!A1"/><Relationship Id="rId9" Type="http://schemas.microsoft.com/office/2007/relationships/hdphoto" Target="../media/hdphoto1.wdp"/></Relationships>
</file>

<file path=xl/drawings/_rels/drawing8.xml.rels><?xml version="1.0" encoding="UTF-8" standalone="yes"?>
<Relationships xmlns="http://schemas.openxmlformats.org/package/2006/relationships"><Relationship Id="rId8" Type="http://schemas.openxmlformats.org/officeDocument/2006/relationships/image" Target="../media/image3.png"/><Relationship Id="rId3" Type="http://schemas.openxmlformats.org/officeDocument/2006/relationships/hyperlink" Target="#MERCADOTECNIA!A1"/><Relationship Id="rId7" Type="http://schemas.openxmlformats.org/officeDocument/2006/relationships/image" Target="../media/image2.gif"/><Relationship Id="rId2" Type="http://schemas.openxmlformats.org/officeDocument/2006/relationships/hyperlink" Target="#Principal!A1"/><Relationship Id="rId1" Type="http://schemas.openxmlformats.org/officeDocument/2006/relationships/chart" Target="../charts/chart4.xml"/><Relationship Id="rId6" Type="http://schemas.openxmlformats.org/officeDocument/2006/relationships/image" Target="../media/image5.png"/><Relationship Id="rId5" Type="http://schemas.openxmlformats.org/officeDocument/2006/relationships/hyperlink" Target="#'RESULTADOS FINALES'!A1"/><Relationship Id="rId4" Type="http://schemas.openxmlformats.org/officeDocument/2006/relationships/hyperlink" Target="#FINANZAS!A1"/><Relationship Id="rId9" Type="http://schemas.microsoft.com/office/2007/relationships/hdphoto" Target="../media/hdphoto1.wdp"/></Relationships>
</file>

<file path=xl/drawings/_rels/drawing9.xml.rels><?xml version="1.0" encoding="UTF-8" standalone="yes"?>
<Relationships xmlns="http://schemas.openxmlformats.org/package/2006/relationships"><Relationship Id="rId8" Type="http://schemas.openxmlformats.org/officeDocument/2006/relationships/image" Target="../media/image3.png"/><Relationship Id="rId3" Type="http://schemas.openxmlformats.org/officeDocument/2006/relationships/hyperlink" Target="#'PRODUC-OPER'!A1"/><Relationship Id="rId7" Type="http://schemas.openxmlformats.org/officeDocument/2006/relationships/image" Target="../media/image2.gif"/><Relationship Id="rId2" Type="http://schemas.openxmlformats.org/officeDocument/2006/relationships/hyperlink" Target="#Principal!A1"/><Relationship Id="rId1" Type="http://schemas.openxmlformats.org/officeDocument/2006/relationships/chart" Target="../charts/chart5.xml"/><Relationship Id="rId6" Type="http://schemas.openxmlformats.org/officeDocument/2006/relationships/image" Target="../media/image5.png"/><Relationship Id="rId5" Type="http://schemas.openxmlformats.org/officeDocument/2006/relationships/hyperlink" Target="#'RESULTADOS FINALES'!A1"/><Relationship Id="rId4" Type="http://schemas.openxmlformats.org/officeDocument/2006/relationships/hyperlink" Target="#'CAPITAL HUMANO'!A1"/><Relationship Id="rId9"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xdr:from>
      <xdr:col>10</xdr:col>
      <xdr:colOff>567125</xdr:colOff>
      <xdr:row>10</xdr:row>
      <xdr:rowOff>41910</xdr:rowOff>
    </xdr:from>
    <xdr:to>
      <xdr:col>13</xdr:col>
      <xdr:colOff>645231</xdr:colOff>
      <xdr:row>39</xdr:row>
      <xdr:rowOff>27305</xdr:rowOff>
    </xdr:to>
    <xdr:sp macro="" textlink="">
      <xdr:nvSpPr>
        <xdr:cNvPr id="34" name="Rectangle 28">
          <a:extLst>
            <a:ext uri="{FF2B5EF4-FFF2-40B4-BE49-F238E27FC236}">
              <a16:creationId xmlns:a16="http://schemas.microsoft.com/office/drawing/2014/main" id="{00000000-0008-0000-0000-000022000000}"/>
            </a:ext>
          </a:extLst>
        </xdr:cNvPr>
        <xdr:cNvSpPr>
          <a:spLocks noChangeArrowheads="1"/>
        </xdr:cNvSpPr>
      </xdr:nvSpPr>
      <xdr:spPr bwMode="auto">
        <a:xfrm>
          <a:off x="7958525" y="3013710"/>
          <a:ext cx="2402206" cy="5547995"/>
        </a:xfrm>
        <a:prstGeom prst="rect">
          <a:avLst/>
        </a:prstGeom>
        <a:solidFill>
          <a:schemeClr val="accent1"/>
        </a:solidFill>
        <a:ln w="3175" cap="rnd">
          <a:solidFill>
            <a:srgbClr val="C0C0C0"/>
          </a:solidFill>
          <a:prstDash val="sysDot"/>
          <a:miter lim="800000"/>
          <a:headEnd/>
          <a:tailEnd/>
        </a:ln>
        <a:scene3d>
          <a:camera prst="orthographicFront"/>
          <a:lightRig rig="threePt" dir="t"/>
        </a:scene3d>
        <a:sp3d>
          <a:bevelT/>
        </a:sp3d>
      </xdr:spPr>
    </xdr:sp>
    <xdr:clientData/>
  </xdr:twoCellAnchor>
  <xdr:twoCellAnchor>
    <xdr:from>
      <xdr:col>4</xdr:col>
      <xdr:colOff>281940</xdr:colOff>
      <xdr:row>10</xdr:row>
      <xdr:rowOff>60325</xdr:rowOff>
    </xdr:from>
    <xdr:to>
      <xdr:col>7</xdr:col>
      <xdr:colOff>227965</xdr:colOff>
      <xdr:row>39</xdr:row>
      <xdr:rowOff>38100</xdr:rowOff>
    </xdr:to>
    <xdr:sp macro="" textlink="">
      <xdr:nvSpPr>
        <xdr:cNvPr id="2" name="Rectangle 29">
          <a:extLst>
            <a:ext uri="{FF2B5EF4-FFF2-40B4-BE49-F238E27FC236}">
              <a16:creationId xmlns:a16="http://schemas.microsoft.com/office/drawing/2014/main" id="{00000000-0008-0000-0000-000002000000}"/>
            </a:ext>
          </a:extLst>
        </xdr:cNvPr>
        <xdr:cNvSpPr>
          <a:spLocks noChangeArrowheads="1"/>
        </xdr:cNvSpPr>
      </xdr:nvSpPr>
      <xdr:spPr bwMode="auto">
        <a:xfrm>
          <a:off x="2847340" y="3032125"/>
          <a:ext cx="2409825" cy="5540375"/>
        </a:xfrm>
        <a:prstGeom prst="rect">
          <a:avLst/>
        </a:prstGeom>
        <a:solidFill>
          <a:schemeClr val="accent1"/>
        </a:solidFill>
        <a:ln w="9525">
          <a:noFill/>
          <a:miter lim="800000"/>
          <a:headEnd/>
          <a:tailEnd/>
        </a:ln>
        <a:scene3d>
          <a:camera prst="orthographicFront"/>
          <a:lightRig rig="threePt" dir="t"/>
        </a:scene3d>
        <a:sp3d>
          <a:bevelT/>
        </a:sp3d>
      </xdr:spPr>
    </xdr:sp>
    <xdr:clientData/>
  </xdr:twoCellAnchor>
  <xdr:twoCellAnchor>
    <xdr:from>
      <xdr:col>4</xdr:col>
      <xdr:colOff>10161</xdr:colOff>
      <xdr:row>9</xdr:row>
      <xdr:rowOff>219075</xdr:rowOff>
    </xdr:from>
    <xdr:to>
      <xdr:col>15</xdr:col>
      <xdr:colOff>14605</xdr:colOff>
      <xdr:row>39</xdr:row>
      <xdr:rowOff>120650</xdr:rowOff>
    </xdr:to>
    <xdr:sp macro="" textlink="">
      <xdr:nvSpPr>
        <xdr:cNvPr id="4" name="Rectangle 6">
          <a:extLst>
            <a:ext uri="{FF2B5EF4-FFF2-40B4-BE49-F238E27FC236}">
              <a16:creationId xmlns:a16="http://schemas.microsoft.com/office/drawing/2014/main" id="{00000000-0008-0000-0000-000004000000}"/>
            </a:ext>
          </a:extLst>
        </xdr:cNvPr>
        <xdr:cNvSpPr>
          <a:spLocks noChangeArrowheads="1"/>
        </xdr:cNvSpPr>
      </xdr:nvSpPr>
      <xdr:spPr bwMode="auto">
        <a:xfrm>
          <a:off x="2575561" y="2873375"/>
          <a:ext cx="8005444" cy="5781675"/>
        </a:xfrm>
        <a:prstGeom prst="rect">
          <a:avLst/>
        </a:prstGeom>
        <a:noFill/>
        <a:ln w="38100" cap="rnd" cmpd="thickThin">
          <a:solidFill>
            <a:srgbClr val="FFFFFF"/>
          </a:solidFill>
          <a:prstDash val="sysDot"/>
          <a:miter lim="800000"/>
          <a:headEnd/>
          <a:tailEnd/>
        </a:ln>
      </xdr:spPr>
    </xdr:sp>
    <xdr:clientData/>
  </xdr:twoCellAnchor>
  <xdr:twoCellAnchor>
    <xdr:from>
      <xdr:col>4</xdr:col>
      <xdr:colOff>424</xdr:colOff>
      <xdr:row>40</xdr:row>
      <xdr:rowOff>12700</xdr:rowOff>
    </xdr:from>
    <xdr:to>
      <xdr:col>14</xdr:col>
      <xdr:colOff>37678</xdr:colOff>
      <xdr:row>42</xdr:row>
      <xdr:rowOff>25400</xdr:rowOff>
    </xdr:to>
    <xdr:sp macro="" textlink="">
      <xdr:nvSpPr>
        <xdr:cNvPr id="6" name="Rectangle 13">
          <a:extLst>
            <a:ext uri="{FF2B5EF4-FFF2-40B4-BE49-F238E27FC236}">
              <a16:creationId xmlns:a16="http://schemas.microsoft.com/office/drawing/2014/main" id="{00000000-0008-0000-0000-000006000000}"/>
            </a:ext>
          </a:extLst>
        </xdr:cNvPr>
        <xdr:cNvSpPr>
          <a:spLocks noChangeArrowheads="1"/>
        </xdr:cNvSpPr>
      </xdr:nvSpPr>
      <xdr:spPr bwMode="auto">
        <a:xfrm>
          <a:off x="3099224" y="8712200"/>
          <a:ext cx="7669954" cy="342900"/>
        </a:xfrm>
        <a:prstGeom prst="rect">
          <a:avLst/>
        </a:prstGeom>
        <a:noFill/>
        <a:ln w="3175">
          <a:solidFill>
            <a:srgbClr val="FFFFFF"/>
          </a:solidFill>
          <a:miter lim="800000"/>
          <a:headEnd/>
          <a:tailEnd/>
        </a:ln>
      </xdr:spPr>
    </xdr:sp>
    <xdr:clientData/>
  </xdr:twoCellAnchor>
  <xdr:twoCellAnchor>
    <xdr:from>
      <xdr:col>4</xdr:col>
      <xdr:colOff>28574</xdr:colOff>
      <xdr:row>40</xdr:row>
      <xdr:rowOff>73025</xdr:rowOff>
    </xdr:from>
    <xdr:to>
      <xdr:col>14</xdr:col>
      <xdr:colOff>35560</xdr:colOff>
      <xdr:row>41</xdr:row>
      <xdr:rowOff>139700</xdr:rowOff>
    </xdr:to>
    <xdr:sp macro="" textlink="">
      <xdr:nvSpPr>
        <xdr:cNvPr id="7" name="Text Box 14">
          <a:extLst>
            <a:ext uri="{FF2B5EF4-FFF2-40B4-BE49-F238E27FC236}">
              <a16:creationId xmlns:a16="http://schemas.microsoft.com/office/drawing/2014/main" id="{00000000-0008-0000-0000-000007000000}"/>
            </a:ext>
          </a:extLst>
        </xdr:cNvPr>
        <xdr:cNvSpPr txBox="1">
          <a:spLocks noChangeArrowheads="1"/>
        </xdr:cNvSpPr>
      </xdr:nvSpPr>
      <xdr:spPr bwMode="auto">
        <a:xfrm>
          <a:off x="3127374" y="8772525"/>
          <a:ext cx="7639686" cy="231775"/>
        </a:xfrm>
        <a:prstGeom prst="rect">
          <a:avLst/>
        </a:prstGeom>
        <a:noFill/>
        <a:ln w="9525">
          <a:noFill/>
          <a:miter lim="800000"/>
          <a:headEnd/>
          <a:tailEnd/>
        </a:ln>
      </xdr:spPr>
      <xdr:txBody>
        <a:bodyPr vertOverflow="clip" wrap="square" lIns="27432" tIns="22860" rIns="0" bIns="0" anchor="t" upright="1"/>
        <a:lstStyle/>
        <a:p>
          <a:pPr algn="ctr" rtl="0">
            <a:defRPr sz="1000"/>
          </a:pPr>
          <a:r>
            <a:rPr lang="es-MX" sz="1100" b="0" i="0" u="none" strike="noStrike" baseline="0">
              <a:solidFill>
                <a:schemeClr val="bg1"/>
              </a:solidFill>
              <a:latin typeface="Arial"/>
              <a:cs typeface="Arial"/>
            </a:rPr>
            <a:t> Derechos reservados: FIICSA CONLA MÉXICO, A.C</a:t>
          </a:r>
        </a:p>
      </xdr:txBody>
    </xdr:sp>
    <xdr:clientData/>
  </xdr:twoCellAnchor>
  <xdr:twoCellAnchor>
    <xdr:from>
      <xdr:col>4</xdr:col>
      <xdr:colOff>523240</xdr:colOff>
      <xdr:row>13</xdr:row>
      <xdr:rowOff>132765</xdr:rowOff>
    </xdr:from>
    <xdr:to>
      <xdr:col>6</xdr:col>
      <xdr:colOff>697230</xdr:colOff>
      <xdr:row>16</xdr:row>
      <xdr:rowOff>209809</xdr:rowOff>
    </xdr:to>
    <xdr:sp macro="" textlink="">
      <xdr:nvSpPr>
        <xdr:cNvPr id="8" name="AutoShape 20">
          <a:hlinkClick xmlns:r="http://schemas.openxmlformats.org/officeDocument/2006/relationships" r:id="rId1"/>
          <a:extLst>
            <a:ext uri="{FF2B5EF4-FFF2-40B4-BE49-F238E27FC236}">
              <a16:creationId xmlns:a16="http://schemas.microsoft.com/office/drawing/2014/main" id="{00000000-0008-0000-0000-000008000000}"/>
            </a:ext>
          </a:extLst>
        </xdr:cNvPr>
        <xdr:cNvSpPr>
          <a:spLocks noChangeArrowheads="1"/>
        </xdr:cNvSpPr>
      </xdr:nvSpPr>
      <xdr:spPr bwMode="auto">
        <a:xfrm>
          <a:off x="3088640" y="3752265"/>
          <a:ext cx="1850390" cy="724744"/>
        </a:xfrm>
        <a:prstGeom prst="bevel">
          <a:avLst>
            <a:gd name="adj" fmla="val 5264"/>
          </a:avLst>
        </a:prstGeom>
        <a:solidFill>
          <a:srgbClr val="C0C0C0"/>
        </a:solidFill>
        <a:ln w="3175" cap="rnd">
          <a:solidFill>
            <a:srgbClr val="C0C0C0"/>
          </a:solidFill>
          <a:prstDash val="sysDot"/>
          <a:miter lim="800000"/>
          <a:headEnd/>
          <a:tailEnd/>
        </a:ln>
        <a:scene3d>
          <a:camera prst="orthographicFront"/>
          <a:lightRig rig="threePt" dir="t"/>
        </a:scene3d>
        <a:sp3d/>
      </xdr:spPr>
      <xdr:txBody>
        <a:bodyPr vertOverflow="clip" wrap="square" lIns="27432" tIns="22860" rIns="27432" bIns="22860" anchor="ctr" upright="1"/>
        <a:lstStyle/>
        <a:p>
          <a:pPr algn="ctr" rtl="0">
            <a:defRPr sz="1000"/>
          </a:pPr>
          <a:r>
            <a:rPr lang="es-MX" sz="1400" b="1" i="0" u="none" strike="noStrike" baseline="0">
              <a:solidFill>
                <a:srgbClr val="000000"/>
              </a:solidFill>
              <a:latin typeface="Arial"/>
              <a:cs typeface="Arial"/>
            </a:rPr>
            <a:t>Procedimiento de Implementación</a:t>
          </a:r>
        </a:p>
      </xdr:txBody>
    </xdr:sp>
    <xdr:clientData/>
  </xdr:twoCellAnchor>
  <xdr:twoCellAnchor>
    <xdr:from>
      <xdr:col>4</xdr:col>
      <xdr:colOff>523240</xdr:colOff>
      <xdr:row>18</xdr:row>
      <xdr:rowOff>160021</xdr:rowOff>
    </xdr:from>
    <xdr:to>
      <xdr:col>6</xdr:col>
      <xdr:colOff>697230</xdr:colOff>
      <xdr:row>23</xdr:row>
      <xdr:rowOff>89751</xdr:rowOff>
    </xdr:to>
    <xdr:sp macro="" textlink="">
      <xdr:nvSpPr>
        <xdr:cNvPr id="9" name="AutoShape 21">
          <a:hlinkClick xmlns:r="http://schemas.openxmlformats.org/officeDocument/2006/relationships" r:id="rId2"/>
          <a:extLst>
            <a:ext uri="{FF2B5EF4-FFF2-40B4-BE49-F238E27FC236}">
              <a16:creationId xmlns:a16="http://schemas.microsoft.com/office/drawing/2014/main" id="{00000000-0008-0000-0000-000009000000}"/>
            </a:ext>
          </a:extLst>
        </xdr:cNvPr>
        <xdr:cNvSpPr>
          <a:spLocks noChangeArrowheads="1"/>
        </xdr:cNvSpPr>
      </xdr:nvSpPr>
      <xdr:spPr bwMode="auto">
        <a:xfrm>
          <a:off x="3088640" y="4947921"/>
          <a:ext cx="1850390" cy="755230"/>
        </a:xfrm>
        <a:prstGeom prst="bevel">
          <a:avLst>
            <a:gd name="adj" fmla="val 5264"/>
          </a:avLst>
        </a:prstGeom>
        <a:solidFill>
          <a:srgbClr val="C0C0C0"/>
        </a:solidFill>
        <a:ln w="3175" cap="rnd">
          <a:solidFill>
            <a:srgbClr val="C0C0C0"/>
          </a:solidFill>
          <a:prstDash val="sysDot"/>
          <a:miter lim="800000"/>
          <a:headEnd/>
          <a:tailEnd/>
        </a:ln>
        <a:scene3d>
          <a:camera prst="orthographicFront"/>
          <a:lightRig rig="threePt" dir="t"/>
        </a:scene3d>
        <a:sp3d/>
      </xdr:spPr>
      <xdr:txBody>
        <a:bodyPr vertOverflow="clip" wrap="square" lIns="27432" tIns="22860" rIns="27432" bIns="22860" anchor="ctr" upright="1"/>
        <a:lstStyle/>
        <a:p>
          <a:pPr algn="ctr" rtl="0">
            <a:defRPr sz="1000"/>
          </a:pPr>
          <a:r>
            <a:rPr lang="es-MX" sz="1400" b="1" i="0" u="none" strike="noStrike" baseline="0">
              <a:solidFill>
                <a:srgbClr val="000000"/>
              </a:solidFill>
              <a:latin typeface="Arial"/>
              <a:cs typeface="Arial"/>
            </a:rPr>
            <a:t>Matriz  de Ponderación</a:t>
          </a:r>
        </a:p>
      </xdr:txBody>
    </xdr:sp>
    <xdr:clientData/>
  </xdr:twoCellAnchor>
  <xdr:twoCellAnchor>
    <xdr:from>
      <xdr:col>11</xdr:col>
      <xdr:colOff>167257</xdr:colOff>
      <xdr:row>12</xdr:row>
      <xdr:rowOff>198120</xdr:rowOff>
    </xdr:from>
    <xdr:to>
      <xdr:col>13</xdr:col>
      <xdr:colOff>331087</xdr:colOff>
      <xdr:row>14</xdr:row>
      <xdr:rowOff>83820</xdr:rowOff>
    </xdr:to>
    <xdr:sp macro="" textlink="">
      <xdr:nvSpPr>
        <xdr:cNvPr id="10" name="AutoShape 22">
          <a:hlinkClick xmlns:r="http://schemas.openxmlformats.org/officeDocument/2006/relationships" r:id="rId3"/>
          <a:extLst>
            <a:ext uri="{FF2B5EF4-FFF2-40B4-BE49-F238E27FC236}">
              <a16:creationId xmlns:a16="http://schemas.microsoft.com/office/drawing/2014/main" id="{00000000-0008-0000-0000-00000A000000}"/>
            </a:ext>
          </a:extLst>
        </xdr:cNvPr>
        <xdr:cNvSpPr>
          <a:spLocks noChangeArrowheads="1"/>
        </xdr:cNvSpPr>
      </xdr:nvSpPr>
      <xdr:spPr bwMode="auto">
        <a:xfrm>
          <a:off x="8307957" y="3500120"/>
          <a:ext cx="1738630" cy="368300"/>
        </a:xfrm>
        <a:prstGeom prst="bevel">
          <a:avLst>
            <a:gd name="adj" fmla="val 6454"/>
          </a:avLst>
        </a:prstGeom>
        <a:solidFill>
          <a:srgbClr val="C0C0C0"/>
        </a:solidFill>
        <a:ln w="3175" cap="rnd">
          <a:solidFill>
            <a:srgbClr val="C0C0C0"/>
          </a:solidFill>
          <a:prstDash val="sysDot"/>
          <a:miter lim="800000"/>
          <a:headEnd/>
          <a:tailEnd/>
        </a:ln>
        <a:scene3d>
          <a:camera prst="orthographicFront"/>
          <a:lightRig rig="threePt" dir="t"/>
        </a:scene3d>
        <a:sp3d/>
      </xdr:spPr>
      <xdr:txBody>
        <a:bodyPr vertOverflow="clip" wrap="square" lIns="27432" tIns="22860" rIns="27432" bIns="22860" anchor="ctr" upright="1"/>
        <a:lstStyle/>
        <a:p>
          <a:pPr algn="ctr" rtl="0">
            <a:defRPr sz="1000"/>
          </a:pPr>
          <a:r>
            <a:rPr lang="es-MX" sz="1200" b="1" i="0" u="none" strike="noStrike" baseline="0">
              <a:solidFill>
                <a:srgbClr val="000000"/>
              </a:solidFill>
              <a:latin typeface="Arial Narrow" pitchFamily="34" charset="0"/>
              <a:cs typeface="Arial" pitchFamily="34" charset="0"/>
            </a:rPr>
            <a:t>DIRECCIÓN Y LIDERAZGO</a:t>
          </a:r>
        </a:p>
      </xdr:txBody>
    </xdr:sp>
    <xdr:clientData/>
  </xdr:twoCellAnchor>
  <xdr:twoCellAnchor>
    <xdr:from>
      <xdr:col>11</xdr:col>
      <xdr:colOff>167257</xdr:colOff>
      <xdr:row>14</xdr:row>
      <xdr:rowOff>220980</xdr:rowOff>
    </xdr:from>
    <xdr:to>
      <xdr:col>13</xdr:col>
      <xdr:colOff>331087</xdr:colOff>
      <xdr:row>16</xdr:row>
      <xdr:rowOff>188595</xdr:rowOff>
    </xdr:to>
    <xdr:sp macro="" textlink="">
      <xdr:nvSpPr>
        <xdr:cNvPr id="11" name="AutoShape 24">
          <a:hlinkClick xmlns:r="http://schemas.openxmlformats.org/officeDocument/2006/relationships" r:id="rId4"/>
          <a:extLst>
            <a:ext uri="{FF2B5EF4-FFF2-40B4-BE49-F238E27FC236}">
              <a16:creationId xmlns:a16="http://schemas.microsoft.com/office/drawing/2014/main" id="{00000000-0008-0000-0000-00000B000000}"/>
            </a:ext>
          </a:extLst>
        </xdr:cNvPr>
        <xdr:cNvSpPr>
          <a:spLocks noChangeArrowheads="1"/>
        </xdr:cNvSpPr>
      </xdr:nvSpPr>
      <xdr:spPr bwMode="auto">
        <a:xfrm>
          <a:off x="8307957" y="4005580"/>
          <a:ext cx="1738630" cy="450215"/>
        </a:xfrm>
        <a:prstGeom prst="bevel">
          <a:avLst>
            <a:gd name="adj" fmla="val 5264"/>
          </a:avLst>
        </a:prstGeom>
        <a:solidFill>
          <a:srgbClr val="C0C0C0"/>
        </a:solidFill>
        <a:ln w="3175" cap="rnd">
          <a:solidFill>
            <a:srgbClr val="C0C0C0"/>
          </a:solidFill>
          <a:prstDash val="sysDot"/>
          <a:miter lim="800000"/>
          <a:headEnd/>
          <a:tailEnd/>
        </a:ln>
        <a:scene3d>
          <a:camera prst="orthographicFront"/>
          <a:lightRig rig="threePt" dir="t"/>
        </a:scene3d>
        <a:sp3d/>
      </xdr:spPr>
      <xdr:txBody>
        <a:bodyPr vertOverflow="clip" wrap="square" lIns="27432" tIns="22860" rIns="27432" bIns="22860" anchor="ctr" upright="1"/>
        <a:lstStyle/>
        <a:p>
          <a:pPr algn="ctr" rtl="0">
            <a:defRPr sz="1000"/>
          </a:pPr>
          <a:r>
            <a:rPr lang="es-MX" sz="1200" b="1" i="0" u="none" strike="noStrike" baseline="0">
              <a:solidFill>
                <a:srgbClr val="000000"/>
              </a:solidFill>
              <a:latin typeface="Arial Narrow" pitchFamily="34" charset="0"/>
              <a:cs typeface="Arial" pitchFamily="34" charset="0"/>
            </a:rPr>
            <a:t>ADMINISTRACIÓN</a:t>
          </a:r>
        </a:p>
      </xdr:txBody>
    </xdr:sp>
    <xdr:clientData/>
  </xdr:twoCellAnchor>
  <xdr:twoCellAnchor>
    <xdr:from>
      <xdr:col>11</xdr:col>
      <xdr:colOff>167257</xdr:colOff>
      <xdr:row>16</xdr:row>
      <xdr:rowOff>312419</xdr:rowOff>
    </xdr:from>
    <xdr:to>
      <xdr:col>13</xdr:col>
      <xdr:colOff>331087</xdr:colOff>
      <xdr:row>19</xdr:row>
      <xdr:rowOff>99694</xdr:rowOff>
    </xdr:to>
    <xdr:sp macro="" textlink="">
      <xdr:nvSpPr>
        <xdr:cNvPr id="12" name="AutoShape 25">
          <a:hlinkClick xmlns:r="http://schemas.openxmlformats.org/officeDocument/2006/relationships" r:id="rId5"/>
          <a:extLst>
            <a:ext uri="{FF2B5EF4-FFF2-40B4-BE49-F238E27FC236}">
              <a16:creationId xmlns:a16="http://schemas.microsoft.com/office/drawing/2014/main" id="{00000000-0008-0000-0000-00000C000000}"/>
            </a:ext>
          </a:extLst>
        </xdr:cNvPr>
        <xdr:cNvSpPr>
          <a:spLocks noChangeArrowheads="1"/>
        </xdr:cNvSpPr>
      </xdr:nvSpPr>
      <xdr:spPr bwMode="auto">
        <a:xfrm>
          <a:off x="8307957" y="4579619"/>
          <a:ext cx="1738630" cy="473075"/>
        </a:xfrm>
        <a:prstGeom prst="bevel">
          <a:avLst>
            <a:gd name="adj" fmla="val 5264"/>
          </a:avLst>
        </a:prstGeom>
        <a:solidFill>
          <a:srgbClr val="C0C0C0"/>
        </a:solidFill>
        <a:ln w="3175" cap="rnd">
          <a:solidFill>
            <a:srgbClr val="C0C0C0"/>
          </a:solidFill>
          <a:prstDash val="sysDot"/>
          <a:miter lim="800000"/>
          <a:headEnd/>
          <a:tailEnd/>
        </a:ln>
        <a:scene3d>
          <a:camera prst="orthographicFront"/>
          <a:lightRig rig="threePt" dir="t"/>
        </a:scene3d>
        <a:sp3d/>
      </xdr:spPr>
      <xdr:txBody>
        <a:bodyPr vertOverflow="clip" wrap="square" lIns="27432" tIns="22860" rIns="27432" bIns="22860" anchor="ctr" upright="1"/>
        <a:lstStyle/>
        <a:p>
          <a:pPr algn="ctr" rtl="0">
            <a:defRPr sz="1000"/>
          </a:pPr>
          <a:r>
            <a:rPr lang="es-MX" sz="1200" b="1" i="0" u="none" strike="noStrike" baseline="0">
              <a:solidFill>
                <a:srgbClr val="000000"/>
              </a:solidFill>
              <a:latin typeface="Arial Narrow" pitchFamily="34" charset="0"/>
              <a:cs typeface="Arial" pitchFamily="34" charset="0"/>
            </a:rPr>
            <a:t>CONTABILIDAD Y FINANZAS</a:t>
          </a:r>
        </a:p>
      </xdr:txBody>
    </xdr:sp>
    <xdr:clientData/>
  </xdr:twoCellAnchor>
  <xdr:twoCellAnchor>
    <xdr:from>
      <xdr:col>11</xdr:col>
      <xdr:colOff>167257</xdr:colOff>
      <xdr:row>20</xdr:row>
      <xdr:rowOff>83820</xdr:rowOff>
    </xdr:from>
    <xdr:to>
      <xdr:col>13</xdr:col>
      <xdr:colOff>331087</xdr:colOff>
      <xdr:row>23</xdr:row>
      <xdr:rowOff>23495</xdr:rowOff>
    </xdr:to>
    <xdr:sp macro="" textlink="">
      <xdr:nvSpPr>
        <xdr:cNvPr id="13" name="AutoShape 26">
          <a:hlinkClick xmlns:r="http://schemas.openxmlformats.org/officeDocument/2006/relationships" r:id="rId6"/>
          <a:extLst>
            <a:ext uri="{FF2B5EF4-FFF2-40B4-BE49-F238E27FC236}">
              <a16:creationId xmlns:a16="http://schemas.microsoft.com/office/drawing/2014/main" id="{00000000-0008-0000-0000-00000D000000}"/>
            </a:ext>
          </a:extLst>
        </xdr:cNvPr>
        <xdr:cNvSpPr>
          <a:spLocks noChangeArrowheads="1"/>
        </xdr:cNvSpPr>
      </xdr:nvSpPr>
      <xdr:spPr bwMode="auto">
        <a:xfrm>
          <a:off x="8307957" y="5201920"/>
          <a:ext cx="1738630" cy="434975"/>
        </a:xfrm>
        <a:prstGeom prst="bevel">
          <a:avLst>
            <a:gd name="adj" fmla="val 5264"/>
          </a:avLst>
        </a:prstGeom>
        <a:solidFill>
          <a:srgbClr val="C0C0C0"/>
        </a:solidFill>
        <a:ln w="3175" cap="rnd">
          <a:solidFill>
            <a:srgbClr val="C0C0C0"/>
          </a:solidFill>
          <a:prstDash val="sysDot"/>
          <a:miter lim="800000"/>
          <a:headEnd/>
          <a:tailEnd/>
        </a:ln>
        <a:scene3d>
          <a:camera prst="orthographicFront"/>
          <a:lightRig rig="threePt" dir="t"/>
        </a:scene3d>
        <a:sp3d/>
      </xdr:spPr>
      <xdr:txBody>
        <a:bodyPr vertOverflow="clip" wrap="square" lIns="27432" tIns="22860" rIns="27432" bIns="22860" anchor="ctr" upright="1"/>
        <a:lstStyle/>
        <a:p>
          <a:pPr algn="ctr" rtl="0">
            <a:defRPr sz="1000"/>
          </a:pPr>
          <a:r>
            <a:rPr lang="es-MX" sz="1200" b="1" i="0" u="none" strike="noStrike" baseline="0">
              <a:solidFill>
                <a:srgbClr val="000000"/>
              </a:solidFill>
              <a:latin typeface="Arial Narrow" pitchFamily="34" charset="0"/>
              <a:cs typeface="Arial" pitchFamily="34" charset="0"/>
            </a:rPr>
            <a:t>CAPITAL HUMANO</a:t>
          </a:r>
        </a:p>
      </xdr:txBody>
    </xdr:sp>
    <xdr:clientData/>
  </xdr:twoCellAnchor>
  <xdr:twoCellAnchor>
    <xdr:from>
      <xdr:col>11</xdr:col>
      <xdr:colOff>156371</xdr:colOff>
      <xdr:row>23</xdr:row>
      <xdr:rowOff>163286</xdr:rowOff>
    </xdr:from>
    <xdr:to>
      <xdr:col>13</xdr:col>
      <xdr:colOff>320201</xdr:colOff>
      <xdr:row>26</xdr:row>
      <xdr:rowOff>103778</xdr:rowOff>
    </xdr:to>
    <xdr:sp macro="" textlink="">
      <xdr:nvSpPr>
        <xdr:cNvPr id="14" name="AutoShape 27">
          <a:hlinkClick xmlns:r="http://schemas.openxmlformats.org/officeDocument/2006/relationships" r:id="rId7"/>
          <a:extLst>
            <a:ext uri="{FF2B5EF4-FFF2-40B4-BE49-F238E27FC236}">
              <a16:creationId xmlns:a16="http://schemas.microsoft.com/office/drawing/2014/main" id="{00000000-0008-0000-0000-00000E000000}"/>
            </a:ext>
          </a:extLst>
        </xdr:cNvPr>
        <xdr:cNvSpPr>
          <a:spLocks noChangeArrowheads="1"/>
        </xdr:cNvSpPr>
      </xdr:nvSpPr>
      <xdr:spPr bwMode="auto">
        <a:xfrm>
          <a:off x="8297071" y="5776686"/>
          <a:ext cx="1738630" cy="511992"/>
        </a:xfrm>
        <a:prstGeom prst="bevel">
          <a:avLst>
            <a:gd name="adj" fmla="val 5264"/>
          </a:avLst>
        </a:prstGeom>
        <a:solidFill>
          <a:srgbClr val="C0C0C0"/>
        </a:solidFill>
        <a:ln w="3175" cap="rnd">
          <a:solidFill>
            <a:srgbClr val="C0C0C0"/>
          </a:solidFill>
          <a:prstDash val="sysDot"/>
          <a:miter lim="800000"/>
          <a:headEnd/>
          <a:tailEnd/>
        </a:ln>
        <a:scene3d>
          <a:camera prst="orthographicFront"/>
          <a:lightRig rig="threePt" dir="t"/>
        </a:scene3d>
        <a:sp3d/>
      </xdr:spPr>
      <xdr:txBody>
        <a:bodyPr vertOverflow="clip" wrap="square" lIns="27432" tIns="22860" rIns="27432" bIns="22860" anchor="ctr" upright="1"/>
        <a:lstStyle/>
        <a:p>
          <a:pPr algn="ctr" rtl="0">
            <a:defRPr sz="1000"/>
          </a:pPr>
          <a:r>
            <a:rPr lang="es-MX" sz="1200" b="1" i="0" u="none" strike="noStrike" baseline="0">
              <a:solidFill>
                <a:srgbClr val="000000"/>
              </a:solidFill>
              <a:latin typeface="Arial Narrow" pitchFamily="34" charset="0"/>
              <a:cs typeface="Arial" pitchFamily="34" charset="0"/>
            </a:rPr>
            <a:t>MERCADOTECNIA Y VENTAS</a:t>
          </a:r>
        </a:p>
      </xdr:txBody>
    </xdr:sp>
    <xdr:clientData/>
  </xdr:twoCellAnchor>
  <xdr:twoCellAnchor>
    <xdr:from>
      <xdr:col>10</xdr:col>
      <xdr:colOff>727327</xdr:colOff>
      <xdr:row>10</xdr:row>
      <xdr:rowOff>129540</xdr:rowOff>
    </xdr:from>
    <xdr:to>
      <xdr:col>13</xdr:col>
      <xdr:colOff>469336</xdr:colOff>
      <xdr:row>12</xdr:row>
      <xdr:rowOff>95250</xdr:rowOff>
    </xdr:to>
    <xdr:sp macro="" textlink="">
      <xdr:nvSpPr>
        <xdr:cNvPr id="15" name="Text Box 30">
          <a:extLst>
            <a:ext uri="{FF2B5EF4-FFF2-40B4-BE49-F238E27FC236}">
              <a16:creationId xmlns:a16="http://schemas.microsoft.com/office/drawing/2014/main" id="{00000000-0008-0000-0000-00000F000000}"/>
            </a:ext>
          </a:extLst>
        </xdr:cNvPr>
        <xdr:cNvSpPr txBox="1">
          <a:spLocks noChangeArrowheads="1"/>
        </xdr:cNvSpPr>
      </xdr:nvSpPr>
      <xdr:spPr bwMode="auto">
        <a:xfrm>
          <a:off x="7871077" y="2102576"/>
          <a:ext cx="2000795" cy="292281"/>
        </a:xfrm>
        <a:prstGeom prst="rect">
          <a:avLst/>
        </a:prstGeom>
        <a:solidFill>
          <a:schemeClr val="tx2"/>
        </a:solidFill>
        <a:ln w="3175" cap="rnd">
          <a:solidFill>
            <a:srgbClr val="C0C0C0"/>
          </a:solidFill>
          <a:prstDash val="sysDot"/>
          <a:miter lim="800000"/>
          <a:headEnd/>
          <a:tailEnd/>
        </a:ln>
        <a:effectLst>
          <a:outerShdw dist="53882" dir="2700000" algn="ctr" rotWithShape="0">
            <a:srgbClr val="C0C0C0">
              <a:alpha val="50000"/>
            </a:srgbClr>
          </a:outerShdw>
        </a:effectLst>
        <a:scene3d>
          <a:camera prst="orthographicFront"/>
          <a:lightRig rig="threePt" dir="t"/>
        </a:scene3d>
        <a:sp3d>
          <a:bevelT/>
        </a:sp3d>
      </xdr:spPr>
      <xdr:txBody>
        <a:bodyPr vertOverflow="clip" wrap="square" lIns="27432" tIns="22860" rIns="0" bIns="0" anchor="ctr" upright="1"/>
        <a:lstStyle/>
        <a:p>
          <a:pPr algn="ctr" rtl="0">
            <a:defRPr sz="1000"/>
          </a:pPr>
          <a:r>
            <a:rPr lang="es-MX" sz="1000" b="1" i="0" u="none" strike="noStrike" baseline="0">
              <a:solidFill>
                <a:srgbClr val="000000"/>
              </a:solidFill>
              <a:latin typeface="Arial"/>
              <a:cs typeface="Arial"/>
            </a:rPr>
            <a:t>  </a:t>
          </a:r>
          <a:r>
            <a:rPr lang="es-MX" sz="1000" b="1" i="0" u="none" strike="noStrike" baseline="0">
              <a:solidFill>
                <a:schemeClr val="bg1"/>
              </a:solidFill>
              <a:latin typeface="Lato Black" panose="020F0A02020204030203" pitchFamily="34" charset="0"/>
              <a:cs typeface="Arial"/>
            </a:rPr>
            <a:t>ÁREAS A EVALUAR</a:t>
          </a:r>
        </a:p>
      </xdr:txBody>
    </xdr:sp>
    <xdr:clientData/>
  </xdr:twoCellAnchor>
  <xdr:twoCellAnchor>
    <xdr:from>
      <xdr:col>4</xdr:col>
      <xdr:colOff>368935</xdr:colOff>
      <xdr:row>10</xdr:row>
      <xdr:rowOff>146050</xdr:rowOff>
    </xdr:from>
    <xdr:to>
      <xdr:col>7</xdr:col>
      <xdr:colOff>102235</xdr:colOff>
      <xdr:row>12</xdr:row>
      <xdr:rowOff>122464</xdr:rowOff>
    </xdr:to>
    <xdr:sp macro="" textlink="">
      <xdr:nvSpPr>
        <xdr:cNvPr id="16" name="Text Box 31">
          <a:extLst>
            <a:ext uri="{FF2B5EF4-FFF2-40B4-BE49-F238E27FC236}">
              <a16:creationId xmlns:a16="http://schemas.microsoft.com/office/drawing/2014/main" id="{00000000-0008-0000-0000-000010000000}"/>
            </a:ext>
          </a:extLst>
        </xdr:cNvPr>
        <xdr:cNvSpPr txBox="1">
          <a:spLocks noChangeArrowheads="1"/>
        </xdr:cNvSpPr>
      </xdr:nvSpPr>
      <xdr:spPr bwMode="auto">
        <a:xfrm>
          <a:off x="2845435" y="2119086"/>
          <a:ext cx="2114550" cy="302985"/>
        </a:xfrm>
        <a:prstGeom prst="rect">
          <a:avLst/>
        </a:prstGeom>
        <a:solidFill>
          <a:schemeClr val="tx2"/>
        </a:solidFill>
        <a:ln w="3175" cap="rnd">
          <a:solidFill>
            <a:srgbClr val="C0C0C0"/>
          </a:solidFill>
          <a:prstDash val="sysDot"/>
          <a:miter lim="800000"/>
          <a:headEnd/>
          <a:tailEnd/>
        </a:ln>
        <a:effectLst>
          <a:outerShdw dist="53882" dir="2700000" algn="ctr" rotWithShape="0">
            <a:srgbClr val="C0C0C0">
              <a:alpha val="50000"/>
            </a:srgbClr>
          </a:outerShdw>
        </a:effectLst>
        <a:scene3d>
          <a:camera prst="orthographicFront"/>
          <a:lightRig rig="threePt" dir="t"/>
        </a:scene3d>
        <a:sp3d>
          <a:bevelT/>
        </a:sp3d>
      </xdr:spPr>
      <xdr:txBody>
        <a:bodyPr vertOverflow="clip" wrap="square" lIns="27432" tIns="22860" rIns="0" bIns="0" anchor="ctr" upright="1"/>
        <a:lstStyle/>
        <a:p>
          <a:pPr algn="ctr" rtl="0">
            <a:defRPr sz="1000"/>
          </a:pPr>
          <a:r>
            <a:rPr lang="es-MX" sz="1000" b="1" i="0" u="none" strike="noStrike" baseline="0">
              <a:solidFill>
                <a:srgbClr val="000000"/>
              </a:solidFill>
              <a:latin typeface="Lato Black" panose="020F0A02020204030203" pitchFamily="34" charset="0"/>
              <a:cs typeface="Arial"/>
            </a:rPr>
            <a:t>  </a:t>
          </a:r>
          <a:r>
            <a:rPr lang="es-MX" sz="1000" b="1" i="0" u="none" strike="noStrike" baseline="0">
              <a:solidFill>
                <a:schemeClr val="bg1"/>
              </a:solidFill>
              <a:latin typeface="Lato Black" panose="020F0A02020204030203" pitchFamily="34" charset="0"/>
              <a:cs typeface="Arial"/>
            </a:rPr>
            <a:t>CONSULTOR EXPERTO</a:t>
          </a:r>
        </a:p>
      </xdr:txBody>
    </xdr:sp>
    <xdr:clientData/>
  </xdr:twoCellAnchor>
  <xdr:twoCellAnchor>
    <xdr:from>
      <xdr:col>4</xdr:col>
      <xdr:colOff>0</xdr:colOff>
      <xdr:row>2</xdr:row>
      <xdr:rowOff>76200</xdr:rowOff>
    </xdr:from>
    <xdr:to>
      <xdr:col>15</xdr:col>
      <xdr:colOff>0</xdr:colOff>
      <xdr:row>9</xdr:row>
      <xdr:rowOff>50800</xdr:rowOff>
    </xdr:to>
    <xdr:sp macro="" textlink="">
      <xdr:nvSpPr>
        <xdr:cNvPr id="17" name="Text Box 33">
          <a:extLst>
            <a:ext uri="{FF2B5EF4-FFF2-40B4-BE49-F238E27FC236}">
              <a16:creationId xmlns:a16="http://schemas.microsoft.com/office/drawing/2014/main" id="{00000000-0008-0000-0000-000011000000}"/>
            </a:ext>
          </a:extLst>
        </xdr:cNvPr>
        <xdr:cNvSpPr txBox="1">
          <a:spLocks noChangeArrowheads="1"/>
        </xdr:cNvSpPr>
      </xdr:nvSpPr>
      <xdr:spPr bwMode="auto">
        <a:xfrm>
          <a:off x="3098800" y="1498600"/>
          <a:ext cx="7670800" cy="1206500"/>
        </a:xfrm>
        <a:prstGeom prst="rect">
          <a:avLst/>
        </a:prstGeom>
        <a:gradFill>
          <a:gsLst>
            <a:gs pos="0">
              <a:schemeClr val="accent5">
                <a:lumMod val="60000"/>
                <a:lumOff val="40000"/>
              </a:schemeClr>
            </a:gs>
            <a:gs pos="25000">
              <a:srgbClr val="21D6E0"/>
            </a:gs>
            <a:gs pos="75000">
              <a:srgbClr val="0087E6"/>
            </a:gs>
            <a:gs pos="100000">
              <a:srgbClr val="005CBF"/>
            </a:gs>
          </a:gsLst>
          <a:lin ang="5400000" scaled="0"/>
        </a:gradFill>
        <a:ln w="9525">
          <a:solidFill>
            <a:srgbClr val="000000"/>
          </a:solidFill>
          <a:miter lim="800000"/>
          <a:headEnd/>
          <a:tailEnd/>
        </a:ln>
      </xdr:spPr>
      <xdr:txBody>
        <a:bodyPr vertOverflow="clip" wrap="square" lIns="36576" tIns="27432" rIns="36576" bIns="27432" anchor="ctr" upright="1"/>
        <a:lstStyle/>
        <a:p>
          <a:pPr algn="ctr" rtl="0">
            <a:defRPr sz="1000"/>
          </a:pPr>
          <a:r>
            <a:rPr lang="es-MX" sz="1400" b="1" i="0" u="none" strike="noStrike" baseline="0">
              <a:solidFill>
                <a:srgbClr val="FFFFFF"/>
              </a:solidFill>
              <a:latin typeface="Arial"/>
              <a:cs typeface="Arial"/>
            </a:rPr>
            <a:t>           </a:t>
          </a:r>
        </a:p>
      </xdr:txBody>
    </xdr:sp>
    <xdr:clientData/>
  </xdr:twoCellAnchor>
  <xdr:twoCellAnchor editAs="oneCell">
    <xdr:from>
      <xdr:col>4</xdr:col>
      <xdr:colOff>139700</xdr:colOff>
      <xdr:row>2</xdr:row>
      <xdr:rowOff>139705</xdr:rowOff>
    </xdr:from>
    <xdr:to>
      <xdr:col>13</xdr:col>
      <xdr:colOff>766498</xdr:colOff>
      <xdr:row>8</xdr:row>
      <xdr:rowOff>161136</xdr:rowOff>
    </xdr:to>
    <xdr:sp macro="" textlink="">
      <xdr:nvSpPr>
        <xdr:cNvPr id="18" name="Text Box 34">
          <a:extLst>
            <a:ext uri="{FF2B5EF4-FFF2-40B4-BE49-F238E27FC236}">
              <a16:creationId xmlns:a16="http://schemas.microsoft.com/office/drawing/2014/main" id="{00000000-0008-0000-0000-000012000000}"/>
            </a:ext>
          </a:extLst>
        </xdr:cNvPr>
        <xdr:cNvSpPr txBox="1">
          <a:spLocks noChangeArrowheads="1"/>
        </xdr:cNvSpPr>
      </xdr:nvSpPr>
      <xdr:spPr bwMode="auto">
        <a:xfrm>
          <a:off x="2784658" y="571534"/>
          <a:ext cx="8000296" cy="1068620"/>
        </a:xfrm>
        <a:prstGeom prst="rect">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9525">
          <a:noFill/>
          <a:miter lim="800000"/>
          <a:headEnd/>
          <a:tailEnd/>
        </a:ln>
      </xdr:spPr>
      <xdr:txBody>
        <a:bodyPr vertOverflow="clip" wrap="square" lIns="36576" tIns="27432" rIns="36576" bIns="27432" anchor="ctr" upright="1"/>
        <a:lstStyle/>
        <a:p>
          <a:pPr algn="ctr" rtl="0">
            <a:defRPr sz="1000"/>
          </a:pPr>
          <a:r>
            <a:rPr lang="es-MX" sz="1600" b="1" i="0" u="none" strike="noStrike" baseline="0">
              <a:solidFill>
                <a:srgbClr val="FFFFFF"/>
              </a:solidFill>
              <a:latin typeface="Arial"/>
              <a:cs typeface="Arial"/>
            </a:rPr>
            <a:t>  </a:t>
          </a:r>
          <a:r>
            <a:rPr lang="es-MX" sz="2000" b="1" i="0" u="none" strike="noStrike" baseline="0">
              <a:solidFill>
                <a:schemeClr val="tx2"/>
              </a:solidFill>
              <a:latin typeface="Algerian" pitchFamily="82" charset="0"/>
              <a:cs typeface="Arial"/>
            </a:rPr>
            <a:t>SISTEMA INTEGRAL DE DIAGNÓSTICO </a:t>
          </a:r>
        </a:p>
        <a:p>
          <a:pPr algn="ctr" rtl="0">
            <a:defRPr sz="1000"/>
          </a:pPr>
          <a:r>
            <a:rPr lang="es-MX" sz="3200" b="1" i="0" u="none" strike="noStrike" baseline="0">
              <a:solidFill>
                <a:schemeClr val="tx2"/>
              </a:solidFill>
              <a:latin typeface="Algerian" pitchFamily="82" charset="0"/>
              <a:cs typeface="Arial"/>
            </a:rPr>
            <a:t>SIDI - FIICSA</a:t>
          </a:r>
        </a:p>
      </xdr:txBody>
    </xdr:sp>
    <xdr:clientData/>
  </xdr:twoCellAnchor>
  <xdr:twoCellAnchor>
    <xdr:from>
      <xdr:col>11</xdr:col>
      <xdr:colOff>169071</xdr:colOff>
      <xdr:row>27</xdr:row>
      <xdr:rowOff>47117</xdr:rowOff>
    </xdr:from>
    <xdr:to>
      <xdr:col>13</xdr:col>
      <xdr:colOff>332901</xdr:colOff>
      <xdr:row>30</xdr:row>
      <xdr:rowOff>71121</xdr:rowOff>
    </xdr:to>
    <xdr:sp macro="" textlink="">
      <xdr:nvSpPr>
        <xdr:cNvPr id="19" name="AutoShape 36">
          <a:hlinkClick xmlns:r="http://schemas.openxmlformats.org/officeDocument/2006/relationships" r:id="rId8"/>
          <a:extLst>
            <a:ext uri="{FF2B5EF4-FFF2-40B4-BE49-F238E27FC236}">
              <a16:creationId xmlns:a16="http://schemas.microsoft.com/office/drawing/2014/main" id="{00000000-0008-0000-0000-000013000000}"/>
            </a:ext>
          </a:extLst>
        </xdr:cNvPr>
        <xdr:cNvSpPr>
          <a:spLocks noChangeArrowheads="1"/>
        </xdr:cNvSpPr>
      </xdr:nvSpPr>
      <xdr:spPr bwMode="auto">
        <a:xfrm>
          <a:off x="8309771" y="6435217"/>
          <a:ext cx="1738630" cy="519304"/>
        </a:xfrm>
        <a:prstGeom prst="bevel">
          <a:avLst>
            <a:gd name="adj" fmla="val 6454"/>
          </a:avLst>
        </a:prstGeom>
        <a:solidFill>
          <a:srgbClr val="C0C0C0"/>
        </a:solidFill>
        <a:ln w="3175" cap="rnd">
          <a:solidFill>
            <a:srgbClr val="C0C0C0"/>
          </a:solidFill>
          <a:prstDash val="sysDot"/>
          <a:miter lim="800000"/>
          <a:headEnd/>
          <a:tailEnd/>
        </a:ln>
        <a:scene3d>
          <a:camera prst="orthographicFront"/>
          <a:lightRig rig="threePt" dir="t"/>
        </a:scene3d>
        <a:sp3d/>
      </xdr:spPr>
      <xdr:txBody>
        <a:bodyPr vertOverflow="clip" wrap="square" lIns="27432" tIns="22860" rIns="27432" bIns="22860" anchor="ctr" upright="1"/>
        <a:lstStyle/>
        <a:p>
          <a:pPr algn="ctr" rtl="0">
            <a:defRPr sz="1000"/>
          </a:pPr>
          <a:r>
            <a:rPr lang="es-MX" sz="1200" b="1" i="0" u="none" strike="noStrike" baseline="0">
              <a:solidFill>
                <a:srgbClr val="000000"/>
              </a:solidFill>
              <a:latin typeface="Arial Narrow" pitchFamily="34" charset="0"/>
              <a:cs typeface="Arial" pitchFamily="34" charset="0"/>
            </a:rPr>
            <a:t> OPERACIÓN Y SERVICIO</a:t>
          </a:r>
        </a:p>
      </xdr:txBody>
    </xdr:sp>
    <xdr:clientData/>
  </xdr:twoCellAnchor>
  <xdr:twoCellAnchor>
    <xdr:from>
      <xdr:col>4</xdr:col>
      <xdr:colOff>541133</xdr:colOff>
      <xdr:row>32</xdr:row>
      <xdr:rowOff>141097</xdr:rowOff>
    </xdr:from>
    <xdr:to>
      <xdr:col>6</xdr:col>
      <xdr:colOff>699883</xdr:colOff>
      <xdr:row>36</xdr:row>
      <xdr:rowOff>78740</xdr:rowOff>
    </xdr:to>
    <xdr:sp macro="" textlink="">
      <xdr:nvSpPr>
        <xdr:cNvPr id="20" name="AutoShape 41">
          <a:hlinkClick xmlns:r="http://schemas.openxmlformats.org/officeDocument/2006/relationships" r:id="rId9"/>
          <a:extLst>
            <a:ext uri="{FF2B5EF4-FFF2-40B4-BE49-F238E27FC236}">
              <a16:creationId xmlns:a16="http://schemas.microsoft.com/office/drawing/2014/main" id="{00000000-0008-0000-0000-000014000000}"/>
            </a:ext>
          </a:extLst>
        </xdr:cNvPr>
        <xdr:cNvSpPr>
          <a:spLocks noChangeArrowheads="1"/>
        </xdr:cNvSpPr>
      </xdr:nvSpPr>
      <xdr:spPr bwMode="auto">
        <a:xfrm>
          <a:off x="3106533" y="7354697"/>
          <a:ext cx="1835150" cy="763143"/>
        </a:xfrm>
        <a:prstGeom prst="bevel">
          <a:avLst>
            <a:gd name="adj" fmla="val 5264"/>
          </a:avLst>
        </a:prstGeom>
        <a:solidFill>
          <a:srgbClr val="C0C0C0"/>
        </a:solidFill>
        <a:ln w="3175" cap="rnd">
          <a:solidFill>
            <a:srgbClr val="C0C0C0"/>
          </a:solidFill>
          <a:prstDash val="sysDot"/>
          <a:miter lim="800000"/>
          <a:headEnd/>
          <a:tailEnd/>
        </a:ln>
        <a:scene3d>
          <a:camera prst="orthographicFront"/>
          <a:lightRig rig="threePt" dir="t"/>
        </a:scene3d>
        <a:sp3d/>
      </xdr:spPr>
      <xdr:txBody>
        <a:bodyPr vertOverflow="clip" wrap="square" lIns="27432" tIns="22860" rIns="27432" bIns="22860" anchor="ctr" upright="1"/>
        <a:lstStyle/>
        <a:p>
          <a:pPr algn="ctr" rtl="0">
            <a:defRPr sz="1000"/>
          </a:pPr>
          <a:r>
            <a:rPr lang="es-MX" sz="1100" b="1" i="0" u="none" strike="noStrike" baseline="0">
              <a:solidFill>
                <a:srgbClr val="000000"/>
              </a:solidFill>
              <a:latin typeface="Arial" pitchFamily="34" charset="0"/>
              <a:cs typeface="Arial" pitchFamily="34" charset="0"/>
            </a:rPr>
            <a:t>INFORME FINAL DEL CONSULTOR</a:t>
          </a:r>
        </a:p>
      </xdr:txBody>
    </xdr:sp>
    <xdr:clientData/>
  </xdr:twoCellAnchor>
  <xdr:twoCellAnchor>
    <xdr:from>
      <xdr:col>11</xdr:col>
      <xdr:colOff>156371</xdr:colOff>
      <xdr:row>31</xdr:row>
      <xdr:rowOff>86230</xdr:rowOff>
    </xdr:from>
    <xdr:to>
      <xdr:col>13</xdr:col>
      <xdr:colOff>320201</xdr:colOff>
      <xdr:row>34</xdr:row>
      <xdr:rowOff>82641</xdr:rowOff>
    </xdr:to>
    <xdr:sp macro="" textlink="">
      <xdr:nvSpPr>
        <xdr:cNvPr id="21" name="AutoShape 50">
          <a:hlinkClick xmlns:r="http://schemas.openxmlformats.org/officeDocument/2006/relationships" r:id="rId10"/>
          <a:extLst>
            <a:ext uri="{FF2B5EF4-FFF2-40B4-BE49-F238E27FC236}">
              <a16:creationId xmlns:a16="http://schemas.microsoft.com/office/drawing/2014/main" id="{00000000-0008-0000-0000-000015000000}"/>
            </a:ext>
          </a:extLst>
        </xdr:cNvPr>
        <xdr:cNvSpPr>
          <a:spLocks noChangeArrowheads="1"/>
        </xdr:cNvSpPr>
      </xdr:nvSpPr>
      <xdr:spPr bwMode="auto">
        <a:xfrm>
          <a:off x="8297071" y="7134730"/>
          <a:ext cx="1738630" cy="491711"/>
        </a:xfrm>
        <a:prstGeom prst="bevel">
          <a:avLst>
            <a:gd name="adj" fmla="val 6454"/>
          </a:avLst>
        </a:prstGeom>
        <a:solidFill>
          <a:srgbClr val="C0C0C0"/>
        </a:solidFill>
        <a:ln w="3175" cap="rnd">
          <a:solidFill>
            <a:srgbClr val="C0C0C0"/>
          </a:solidFill>
          <a:prstDash val="sysDot"/>
          <a:miter lim="800000"/>
          <a:headEnd/>
          <a:tailEnd/>
        </a:ln>
        <a:scene3d>
          <a:camera prst="orthographicFront"/>
          <a:lightRig rig="threePt" dir="t"/>
        </a:scene3d>
        <a:sp3d/>
      </xdr:spPr>
      <xdr:txBody>
        <a:bodyPr vertOverflow="clip" wrap="square" lIns="27432" tIns="22860" rIns="27432" bIns="22860" anchor="ctr" upright="1"/>
        <a:lstStyle/>
        <a:p>
          <a:pPr algn="ctr" rtl="0">
            <a:defRPr sz="1000"/>
          </a:pPr>
          <a:r>
            <a:rPr lang="es-MX" sz="1200" b="1" i="0" u="none" strike="noStrike" baseline="0">
              <a:solidFill>
                <a:srgbClr val="000000"/>
              </a:solidFill>
              <a:latin typeface="Arial Narrow" pitchFamily="34" charset="0"/>
              <a:cs typeface="Arial" pitchFamily="34" charset="0"/>
            </a:rPr>
            <a:t>INVESTIGACIÓN Y DESARROLLO</a:t>
          </a:r>
        </a:p>
      </xdr:txBody>
    </xdr:sp>
    <xdr:clientData/>
  </xdr:twoCellAnchor>
  <xdr:twoCellAnchor>
    <xdr:from>
      <xdr:col>4</xdr:col>
      <xdr:colOff>539432</xdr:colOff>
      <xdr:row>25</xdr:row>
      <xdr:rowOff>225064</xdr:rowOff>
    </xdr:from>
    <xdr:to>
      <xdr:col>6</xdr:col>
      <xdr:colOff>705802</xdr:colOff>
      <xdr:row>30</xdr:row>
      <xdr:rowOff>114300</xdr:rowOff>
    </xdr:to>
    <xdr:sp macro="" textlink="">
      <xdr:nvSpPr>
        <xdr:cNvPr id="22" name="AutoShape 67">
          <a:hlinkClick xmlns:r="http://schemas.openxmlformats.org/officeDocument/2006/relationships" r:id="rId11"/>
          <a:extLst>
            <a:ext uri="{FF2B5EF4-FFF2-40B4-BE49-F238E27FC236}">
              <a16:creationId xmlns:a16="http://schemas.microsoft.com/office/drawing/2014/main" id="{00000000-0008-0000-0000-000016000000}"/>
            </a:ext>
          </a:extLst>
        </xdr:cNvPr>
        <xdr:cNvSpPr>
          <a:spLocks noChangeArrowheads="1"/>
        </xdr:cNvSpPr>
      </xdr:nvSpPr>
      <xdr:spPr bwMode="auto">
        <a:xfrm>
          <a:off x="3104832" y="6168664"/>
          <a:ext cx="1842770" cy="829036"/>
        </a:xfrm>
        <a:prstGeom prst="bevel">
          <a:avLst>
            <a:gd name="adj" fmla="val 5264"/>
          </a:avLst>
        </a:prstGeom>
        <a:solidFill>
          <a:srgbClr val="C0C0C0"/>
        </a:solidFill>
        <a:ln w="3175" cap="rnd">
          <a:solidFill>
            <a:srgbClr val="C0C0C0"/>
          </a:solidFill>
          <a:prstDash val="sysDot"/>
          <a:miter lim="800000"/>
          <a:headEnd/>
          <a:tailEnd/>
        </a:ln>
        <a:scene3d>
          <a:camera prst="orthographicFront"/>
          <a:lightRig rig="threePt" dir="t"/>
        </a:scene3d>
        <a:sp3d/>
      </xdr:spPr>
      <xdr:txBody>
        <a:bodyPr vertOverflow="clip" wrap="square" lIns="27432" tIns="22860" rIns="27432" bIns="22860" anchor="ctr" upright="1"/>
        <a:lstStyle/>
        <a:p>
          <a:pPr algn="ctr" rtl="0">
            <a:defRPr sz="1000"/>
          </a:pPr>
          <a:r>
            <a:rPr lang="es-MX" sz="1400" b="1" i="0" u="none" strike="noStrike" baseline="0">
              <a:solidFill>
                <a:srgbClr val="000000"/>
              </a:solidFill>
              <a:latin typeface="Arial"/>
              <a:cs typeface="Arial"/>
            </a:rPr>
            <a:t>Datos del Registro de la Empresa</a:t>
          </a:r>
        </a:p>
      </xdr:txBody>
    </xdr:sp>
    <xdr:clientData/>
  </xdr:twoCellAnchor>
  <xdr:twoCellAnchor>
    <xdr:from>
      <xdr:col>7</xdr:col>
      <xdr:colOff>701040</xdr:colOff>
      <xdr:row>9</xdr:row>
      <xdr:rowOff>96202</xdr:rowOff>
    </xdr:from>
    <xdr:to>
      <xdr:col>9</xdr:col>
      <xdr:colOff>785495</xdr:colOff>
      <xdr:row>10</xdr:row>
      <xdr:rowOff>38100</xdr:rowOff>
    </xdr:to>
    <xdr:sp macro="" textlink="">
      <xdr:nvSpPr>
        <xdr:cNvPr id="27" name="Text Box 5">
          <a:extLst>
            <a:ext uri="{FF2B5EF4-FFF2-40B4-BE49-F238E27FC236}">
              <a16:creationId xmlns:a16="http://schemas.microsoft.com/office/drawing/2014/main" id="{00000000-0008-0000-0000-00001B000000}"/>
            </a:ext>
          </a:extLst>
        </xdr:cNvPr>
        <xdr:cNvSpPr txBox="1">
          <a:spLocks noChangeArrowheads="1"/>
        </xdr:cNvSpPr>
      </xdr:nvSpPr>
      <xdr:spPr bwMode="auto">
        <a:xfrm>
          <a:off x="5730240" y="2750502"/>
          <a:ext cx="1659255" cy="259398"/>
        </a:xfrm>
        <a:prstGeom prst="rect">
          <a:avLst/>
        </a:prstGeom>
        <a:solidFill>
          <a:srgbClr val="FFFFFF"/>
        </a:solidFill>
        <a:ln w="3175" cap="rnd">
          <a:solidFill>
            <a:srgbClr val="C0C0C0"/>
          </a:solidFill>
          <a:prstDash val="sysDot"/>
          <a:miter lim="800000"/>
          <a:headEnd/>
          <a:tailEnd/>
        </a:ln>
        <a:effectLst>
          <a:outerShdw dist="63500" dir="2212194" algn="ctr" rotWithShape="0">
            <a:srgbClr val="C0C0C0">
              <a:alpha val="50000"/>
            </a:srgbClr>
          </a:outerShdw>
        </a:effectLst>
      </xdr:spPr>
      <xdr:txBody>
        <a:bodyPr vertOverflow="clip" wrap="square" lIns="27432" tIns="22860" rIns="27432" bIns="22860" anchor="ctr" upright="1"/>
        <a:lstStyle/>
        <a:p>
          <a:pPr algn="ctr" rtl="0">
            <a:defRPr sz="1000"/>
          </a:pPr>
          <a:r>
            <a:rPr lang="es-MX" sz="1400" b="1" i="0" u="none" strike="noStrike" baseline="0">
              <a:solidFill>
                <a:srgbClr val="000000"/>
              </a:solidFill>
              <a:latin typeface="Arial"/>
              <a:cs typeface="Arial"/>
            </a:rPr>
            <a:t>Menú Principal</a:t>
          </a:r>
        </a:p>
      </xdr:txBody>
    </xdr:sp>
    <xdr:clientData/>
  </xdr:twoCellAnchor>
  <xdr:twoCellAnchor>
    <xdr:from>
      <xdr:col>11</xdr:col>
      <xdr:colOff>171769</xdr:colOff>
      <xdr:row>35</xdr:row>
      <xdr:rowOff>65376</xdr:rowOff>
    </xdr:from>
    <xdr:to>
      <xdr:col>13</xdr:col>
      <xdr:colOff>335599</xdr:colOff>
      <xdr:row>37</xdr:row>
      <xdr:rowOff>67559</xdr:rowOff>
    </xdr:to>
    <xdr:sp macro="" textlink="">
      <xdr:nvSpPr>
        <xdr:cNvPr id="31" name="AutoShape 78">
          <a:hlinkClick xmlns:r="http://schemas.openxmlformats.org/officeDocument/2006/relationships" r:id="rId12"/>
          <a:extLst>
            <a:ext uri="{FF2B5EF4-FFF2-40B4-BE49-F238E27FC236}">
              <a16:creationId xmlns:a16="http://schemas.microsoft.com/office/drawing/2014/main" id="{00000000-0008-0000-0000-00001F000000}"/>
            </a:ext>
          </a:extLst>
        </xdr:cNvPr>
        <xdr:cNvSpPr>
          <a:spLocks noChangeArrowheads="1"/>
        </xdr:cNvSpPr>
      </xdr:nvSpPr>
      <xdr:spPr bwMode="auto">
        <a:xfrm>
          <a:off x="8312469" y="7774276"/>
          <a:ext cx="1738630" cy="497483"/>
        </a:xfrm>
        <a:prstGeom prst="bevel">
          <a:avLst>
            <a:gd name="adj" fmla="val 5264"/>
          </a:avLst>
        </a:prstGeom>
        <a:solidFill>
          <a:srgbClr val="C0C0C0"/>
        </a:solidFill>
        <a:ln w="3175" cap="rnd">
          <a:solidFill>
            <a:srgbClr val="C0C0C0"/>
          </a:solidFill>
          <a:prstDash val="sysDot"/>
          <a:miter lim="800000"/>
          <a:headEnd/>
          <a:tailEnd/>
        </a:ln>
        <a:scene3d>
          <a:camera prst="orthographicFront"/>
          <a:lightRig rig="threePt" dir="t"/>
        </a:scene3d>
        <a:sp3d/>
      </xdr:spPr>
      <xdr:txBody>
        <a:bodyPr vertOverflow="clip" wrap="square" lIns="27432" tIns="22860" rIns="27432" bIns="22860" anchor="ctr" upright="1"/>
        <a:lstStyle/>
        <a:p>
          <a:pPr algn="ctr" rtl="0">
            <a:defRPr sz="1000"/>
          </a:pPr>
          <a:r>
            <a:rPr lang="es-MX" sz="1200" b="1" i="0" u="none" strike="noStrike" baseline="0">
              <a:solidFill>
                <a:srgbClr val="000000"/>
              </a:solidFill>
              <a:latin typeface="Arial Narrow" pitchFamily="34" charset="0"/>
              <a:cs typeface="Arial"/>
            </a:rPr>
            <a:t>RESULTADOS FINALES DEL DIAGNÓSTICO</a:t>
          </a:r>
        </a:p>
      </xdr:txBody>
    </xdr:sp>
    <xdr:clientData/>
  </xdr:twoCellAnchor>
  <xdr:twoCellAnchor>
    <xdr:from>
      <xdr:col>7</xdr:col>
      <xdr:colOff>267607</xdr:colOff>
      <xdr:row>16</xdr:row>
      <xdr:rowOff>220437</xdr:rowOff>
    </xdr:from>
    <xdr:to>
      <xdr:col>10</xdr:col>
      <xdr:colOff>470807</xdr:colOff>
      <xdr:row>30</xdr:row>
      <xdr:rowOff>131537</xdr:rowOff>
    </xdr:to>
    <xdr:grpSp>
      <xdr:nvGrpSpPr>
        <xdr:cNvPr id="38" name="19 Grupo">
          <a:extLst>
            <a:ext uri="{FF2B5EF4-FFF2-40B4-BE49-F238E27FC236}">
              <a16:creationId xmlns:a16="http://schemas.microsoft.com/office/drawing/2014/main" id="{00000000-0008-0000-0000-000026000000}"/>
            </a:ext>
          </a:extLst>
        </xdr:cNvPr>
        <xdr:cNvGrpSpPr>
          <a:grpSpLocks/>
        </xdr:cNvGrpSpPr>
      </xdr:nvGrpSpPr>
      <xdr:grpSpPr bwMode="auto">
        <a:xfrm>
          <a:off x="5125357" y="3486151"/>
          <a:ext cx="2489200" cy="2523672"/>
          <a:chOff x="1803400" y="774700"/>
          <a:chExt cx="5397499" cy="5257800"/>
        </a:xfrm>
      </xdr:grpSpPr>
      <xdr:sp macro="" textlink="">
        <xdr:nvSpPr>
          <xdr:cNvPr id="39" name="Oval 5">
            <a:extLst>
              <a:ext uri="{FF2B5EF4-FFF2-40B4-BE49-F238E27FC236}">
                <a16:creationId xmlns:a16="http://schemas.microsoft.com/office/drawing/2014/main" id="{00000000-0008-0000-0000-000027000000}"/>
              </a:ext>
            </a:extLst>
          </xdr:cNvPr>
          <xdr:cNvSpPr>
            <a:spLocks noChangeArrowheads="1"/>
          </xdr:cNvSpPr>
        </xdr:nvSpPr>
        <xdr:spPr bwMode="auto">
          <a:xfrm>
            <a:off x="1803400" y="774700"/>
            <a:ext cx="5397499" cy="5257800"/>
          </a:xfrm>
          <a:prstGeom prst="ellipse">
            <a:avLst/>
          </a:prstGeom>
          <a:gradFill flip="none" rotWithShape="1">
            <a:gsLst>
              <a:gs pos="100000">
                <a:srgbClr val="4F81BD">
                  <a:tint val="66000"/>
                  <a:satMod val="160000"/>
                  <a:alpha val="0"/>
                </a:srgbClr>
              </a:gs>
              <a:gs pos="50000">
                <a:srgbClr val="4F81BD">
                  <a:tint val="44500"/>
                  <a:satMod val="160000"/>
                </a:srgbClr>
              </a:gs>
              <a:gs pos="100000">
                <a:srgbClr val="4F81BD">
                  <a:tint val="23500"/>
                  <a:satMod val="160000"/>
                  <a:alpha val="0"/>
                </a:srgbClr>
              </a:gs>
            </a:gsLst>
            <a:path path="shape">
              <a:fillToRect l="50000" t="50000" r="50000" b="50000"/>
            </a:path>
            <a:tileRect/>
          </a:gradFill>
          <a:ln w="28575">
            <a:noFill/>
            <a:round/>
            <a:headEnd/>
            <a:tailEnd/>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txBody>
          <a:bodyPr wrap="square" lIns="55523" tIns="27761" rIns="55523" bIns="27761" anchor="ctr"/>
          <a:lstStyle>
            <a:defPPr>
              <a:defRPr lang="es-MX"/>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pPr algn="ctr" eaLnBrk="0" hangingPunct="0">
              <a:defRPr/>
            </a:pPr>
            <a:r>
              <a:rPr lang="es-ES" sz="200">
                <a:solidFill>
                  <a:srgbClr val="FFFFFF"/>
                </a:solidFill>
                <a:latin typeface="Calibri"/>
              </a:rPr>
              <a:t>c</a:t>
            </a:r>
            <a:endParaRPr lang="es-ES" sz="200">
              <a:solidFill>
                <a:prstClr val="black"/>
              </a:solidFill>
              <a:latin typeface="Calibri"/>
            </a:endParaRPr>
          </a:p>
        </xdr:txBody>
      </xdr:sp>
      <xdr:pic>
        <xdr:nvPicPr>
          <xdr:cNvPr id="40" name="18 Imagen">
            <a:extLst>
              <a:ext uri="{FF2B5EF4-FFF2-40B4-BE49-F238E27FC236}">
                <a16:creationId xmlns:a16="http://schemas.microsoft.com/office/drawing/2014/main" id="{00000000-0008-0000-0000-000028000000}"/>
              </a:ext>
            </a:extLst>
          </xdr:cNvPr>
          <xdr:cNvPicPr>
            <a:picLocks noChangeAspect="1" noChangeArrowheads="1"/>
          </xdr:cNvPicPr>
        </xdr:nvPicPr>
        <xdr:blipFill>
          <a:blip xmlns:r="http://schemas.openxmlformats.org/officeDocument/2006/relationships" r:embed="rId13">
            <a:clrChange>
              <a:clrFrom>
                <a:srgbClr val="FFFFFF"/>
              </a:clrFrom>
              <a:clrTo>
                <a:srgbClr val="FFFFFF">
                  <a:alpha val="0"/>
                </a:srgbClr>
              </a:clrTo>
            </a:clrChange>
          </a:blip>
          <a:srcRect r="42232" b="18568"/>
          <a:stretch>
            <a:fillRect/>
          </a:stretch>
        </xdr:blipFill>
        <xdr:spPr bwMode="auto">
          <a:xfrm>
            <a:off x="2882900" y="1790159"/>
            <a:ext cx="3521818" cy="3239041"/>
          </a:xfrm>
          <a:prstGeom prst="rect">
            <a:avLst/>
          </a:prstGeom>
          <a:noFill/>
          <a:ln w="9525">
            <a:noFill/>
            <a:miter lim="800000"/>
            <a:headEnd/>
            <a:tailEnd/>
          </a:ln>
        </xdr:spPr>
      </xdr:pic>
      <xdr:pic>
        <xdr:nvPicPr>
          <xdr:cNvPr id="41" name="54 Imagen" descr="MUNDO NUEVO.gif">
            <a:extLst>
              <a:ext uri="{FF2B5EF4-FFF2-40B4-BE49-F238E27FC236}">
                <a16:creationId xmlns:a16="http://schemas.microsoft.com/office/drawing/2014/main" id="{00000000-0008-0000-0000-000029000000}"/>
              </a:ext>
            </a:extLst>
          </xdr:cNvPr>
          <xdr:cNvPicPr>
            <a:picLocks noChangeAspect="1"/>
          </xdr:cNvPicPr>
        </xdr:nvPicPr>
        <xdr:blipFill>
          <a:blip xmlns:r="http://schemas.openxmlformats.org/officeDocument/2006/relationships" r:embed="rId14"/>
          <a:srcRect/>
          <a:stretch>
            <a:fillRect/>
          </a:stretch>
        </xdr:blipFill>
        <xdr:spPr bwMode="auto">
          <a:xfrm>
            <a:off x="3724222" y="2899327"/>
            <a:ext cx="1751936" cy="1368939"/>
          </a:xfrm>
          <a:prstGeom prst="rect">
            <a:avLst/>
          </a:prstGeom>
          <a:noFill/>
          <a:ln w="9525">
            <a:noFill/>
            <a:miter lim="800000"/>
            <a:headEnd/>
            <a:tailEnd/>
          </a:ln>
        </xdr:spPr>
      </xdr:pic>
    </xdr:grp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5442</xdr:colOff>
      <xdr:row>0</xdr:row>
      <xdr:rowOff>203200</xdr:rowOff>
    </xdr:from>
    <xdr:to>
      <xdr:col>13</xdr:col>
      <xdr:colOff>19050</xdr:colOff>
      <xdr:row>3</xdr:row>
      <xdr:rowOff>63500</xdr:rowOff>
    </xdr:to>
    <xdr:sp macro="" textlink="">
      <xdr:nvSpPr>
        <xdr:cNvPr id="2" name="Text Box 33">
          <a:extLst>
            <a:ext uri="{FF2B5EF4-FFF2-40B4-BE49-F238E27FC236}">
              <a16:creationId xmlns:a16="http://schemas.microsoft.com/office/drawing/2014/main" id="{00000000-0008-0000-0900-000002000000}"/>
            </a:ext>
          </a:extLst>
        </xdr:cNvPr>
        <xdr:cNvSpPr txBox="1">
          <a:spLocks noChangeArrowheads="1"/>
        </xdr:cNvSpPr>
      </xdr:nvSpPr>
      <xdr:spPr bwMode="auto">
        <a:xfrm>
          <a:off x="170542" y="203200"/>
          <a:ext cx="16333108" cy="469900"/>
        </a:xfrm>
        <a:prstGeom prst="rect">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9525">
          <a:noFill/>
          <a:miter lim="800000"/>
          <a:headEnd/>
          <a:tailEnd/>
        </a:ln>
      </xdr:spPr>
      <xdr:txBody>
        <a:bodyPr vertOverflow="clip" wrap="square" lIns="36576" tIns="27432" rIns="36576" bIns="27432" anchor="ctr" upright="1"/>
        <a:lstStyle/>
        <a:p>
          <a:pPr marL="0" marR="0" indent="0" algn="ctr" defTabSz="914400" rtl="0" eaLnBrk="1" fontAlgn="auto" latinLnBrk="0" hangingPunct="1">
            <a:lnSpc>
              <a:spcPct val="100000"/>
            </a:lnSpc>
            <a:spcBef>
              <a:spcPts val="0"/>
            </a:spcBef>
            <a:spcAft>
              <a:spcPts val="0"/>
            </a:spcAft>
            <a:buClrTx/>
            <a:buSzTx/>
            <a:buFontTx/>
            <a:buNone/>
            <a:tabLst/>
            <a:defRPr sz="1000"/>
          </a:pPr>
          <a:r>
            <a:rPr lang="es-MX" sz="2000" b="1" i="0" u="none" strike="noStrike" baseline="0">
              <a:solidFill>
                <a:schemeClr val="tx2"/>
              </a:solidFill>
              <a:latin typeface="Arial"/>
              <a:cs typeface="Arial"/>
            </a:rPr>
            <a:t>           DIAGNÓSTICO INTEGRAL DE OPERACIÓN</a:t>
          </a:r>
        </a:p>
      </xdr:txBody>
    </xdr:sp>
    <xdr:clientData/>
  </xdr:twoCellAnchor>
  <xdr:twoCellAnchor>
    <xdr:from>
      <xdr:col>4</xdr:col>
      <xdr:colOff>854529</xdr:colOff>
      <xdr:row>6</xdr:row>
      <xdr:rowOff>417561</xdr:rowOff>
    </xdr:from>
    <xdr:to>
      <xdr:col>13</xdr:col>
      <xdr:colOff>0</xdr:colOff>
      <xdr:row>20</xdr:row>
      <xdr:rowOff>1</xdr:rowOff>
    </xdr:to>
    <xdr:graphicFrame macro="">
      <xdr:nvGraphicFramePr>
        <xdr:cNvPr id="10" name="9 Gráfico">
          <a:extLst>
            <a:ext uri="{FF2B5EF4-FFF2-40B4-BE49-F238E27FC236}">
              <a16:creationId xmlns:a16="http://schemas.microsoft.com/office/drawing/2014/main" id="{00000000-0008-0000-09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749300</xdr:colOff>
      <xdr:row>4</xdr:row>
      <xdr:rowOff>186442</xdr:rowOff>
    </xdr:from>
    <xdr:to>
      <xdr:col>8</xdr:col>
      <xdr:colOff>323916</xdr:colOff>
      <xdr:row>5</xdr:row>
      <xdr:rowOff>86101</xdr:rowOff>
    </xdr:to>
    <xdr:sp macro="" textlink="">
      <xdr:nvSpPr>
        <xdr:cNvPr id="22" name="21 Rectángulo redondeado">
          <a:hlinkClick xmlns:r="http://schemas.openxmlformats.org/officeDocument/2006/relationships" r:id="rId2"/>
          <a:extLst>
            <a:ext uri="{FF2B5EF4-FFF2-40B4-BE49-F238E27FC236}">
              <a16:creationId xmlns:a16="http://schemas.microsoft.com/office/drawing/2014/main" id="{00000000-0008-0000-0900-000016000000}"/>
            </a:ext>
          </a:extLst>
        </xdr:cNvPr>
        <xdr:cNvSpPr/>
      </xdr:nvSpPr>
      <xdr:spPr>
        <a:xfrm>
          <a:off x="9677400" y="1050042"/>
          <a:ext cx="1733616" cy="229859"/>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s-MX" sz="1200" b="1">
              <a:latin typeface="Eras Medium ITC" pitchFamily="34" charset="0"/>
            </a:rPr>
            <a:t>PRINCIPAL</a:t>
          </a:r>
        </a:p>
      </xdr:txBody>
    </xdr:sp>
    <xdr:clientData/>
  </xdr:twoCellAnchor>
  <xdr:twoCellAnchor>
    <xdr:from>
      <xdr:col>9</xdr:col>
      <xdr:colOff>636004</xdr:colOff>
      <xdr:row>4</xdr:row>
      <xdr:rowOff>186439</xdr:rowOff>
    </xdr:from>
    <xdr:to>
      <xdr:col>11</xdr:col>
      <xdr:colOff>319200</xdr:colOff>
      <xdr:row>5</xdr:row>
      <xdr:rowOff>109080</xdr:rowOff>
    </xdr:to>
    <xdr:sp macro="" textlink="">
      <xdr:nvSpPr>
        <xdr:cNvPr id="23" name="22 Rectángulo redondeado">
          <a:hlinkClick xmlns:r="http://schemas.openxmlformats.org/officeDocument/2006/relationships" r:id="rId3"/>
          <a:extLst>
            <a:ext uri="{FF2B5EF4-FFF2-40B4-BE49-F238E27FC236}">
              <a16:creationId xmlns:a16="http://schemas.microsoft.com/office/drawing/2014/main" id="{00000000-0008-0000-0900-000017000000}"/>
            </a:ext>
          </a:extLst>
        </xdr:cNvPr>
        <xdr:cNvSpPr/>
      </xdr:nvSpPr>
      <xdr:spPr>
        <a:xfrm>
          <a:off x="12802604" y="1050039"/>
          <a:ext cx="1842196" cy="252841"/>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s-MX" sz="1200" b="1">
              <a:latin typeface="Eras Medium ITC" pitchFamily="34" charset="0"/>
            </a:rPr>
            <a:t>SIGUIENTE</a:t>
          </a:r>
        </a:p>
      </xdr:txBody>
    </xdr:sp>
    <xdr:clientData/>
  </xdr:twoCellAnchor>
  <xdr:twoCellAnchor>
    <xdr:from>
      <xdr:col>8</xdr:col>
      <xdr:colOff>336322</xdr:colOff>
      <xdr:row>4</xdr:row>
      <xdr:rowOff>184150</xdr:rowOff>
    </xdr:from>
    <xdr:to>
      <xdr:col>9</xdr:col>
      <xdr:colOff>619241</xdr:colOff>
      <xdr:row>5</xdr:row>
      <xdr:rowOff>100615</xdr:rowOff>
    </xdr:to>
    <xdr:sp macro="" textlink="">
      <xdr:nvSpPr>
        <xdr:cNvPr id="24" name="23 Rectángulo redondeado">
          <a:hlinkClick xmlns:r="http://schemas.openxmlformats.org/officeDocument/2006/relationships" r:id="rId4"/>
          <a:extLst>
            <a:ext uri="{FF2B5EF4-FFF2-40B4-BE49-F238E27FC236}">
              <a16:creationId xmlns:a16="http://schemas.microsoft.com/office/drawing/2014/main" id="{00000000-0008-0000-0900-000018000000}"/>
            </a:ext>
          </a:extLst>
        </xdr:cNvPr>
        <xdr:cNvSpPr/>
      </xdr:nvSpPr>
      <xdr:spPr>
        <a:xfrm>
          <a:off x="11423422" y="1047750"/>
          <a:ext cx="1362419" cy="246665"/>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s-MX" sz="1200" b="1">
              <a:latin typeface="Eras Medium ITC" pitchFamily="34" charset="0"/>
            </a:rPr>
            <a:t>ANTERIOR</a:t>
          </a:r>
        </a:p>
      </xdr:txBody>
    </xdr:sp>
    <xdr:clientData/>
  </xdr:twoCellAnchor>
  <xdr:twoCellAnchor>
    <xdr:from>
      <xdr:col>7</xdr:col>
      <xdr:colOff>843786</xdr:colOff>
      <xdr:row>5</xdr:row>
      <xdr:rowOff>203927</xdr:rowOff>
    </xdr:from>
    <xdr:to>
      <xdr:col>10</xdr:col>
      <xdr:colOff>183558</xdr:colOff>
      <xdr:row>6</xdr:row>
      <xdr:rowOff>176274</xdr:rowOff>
    </xdr:to>
    <xdr:sp macro="" textlink="">
      <xdr:nvSpPr>
        <xdr:cNvPr id="25" name="AutoShape 50">
          <a:hlinkClick xmlns:r="http://schemas.openxmlformats.org/officeDocument/2006/relationships" r:id="rId5"/>
          <a:extLst>
            <a:ext uri="{FF2B5EF4-FFF2-40B4-BE49-F238E27FC236}">
              <a16:creationId xmlns:a16="http://schemas.microsoft.com/office/drawing/2014/main" id="{00000000-0008-0000-0900-000019000000}"/>
            </a:ext>
          </a:extLst>
        </xdr:cNvPr>
        <xdr:cNvSpPr>
          <a:spLocks noChangeArrowheads="1"/>
        </xdr:cNvSpPr>
      </xdr:nvSpPr>
      <xdr:spPr bwMode="auto">
        <a:xfrm>
          <a:off x="10851386" y="1397727"/>
          <a:ext cx="2578272" cy="505747"/>
        </a:xfrm>
        <a:prstGeom prst="bevel">
          <a:avLst>
            <a:gd name="adj" fmla="val 6454"/>
          </a:avLst>
        </a:prstGeom>
        <a:solidFill>
          <a:srgbClr val="C0C0C0"/>
        </a:solidFill>
        <a:ln w="3175" cap="rnd">
          <a:solidFill>
            <a:srgbClr val="C0C0C0"/>
          </a:solidFill>
          <a:prstDash val="sysDot"/>
          <a:miter lim="800000"/>
          <a:headEnd/>
          <a:tailEnd/>
        </a:ln>
      </xdr:spPr>
      <xdr:txBody>
        <a:bodyPr vertOverflow="clip" wrap="square" lIns="27432" tIns="22860" rIns="27432" bIns="22860" anchor="ctr" upright="1"/>
        <a:lstStyle/>
        <a:p>
          <a:pPr algn="ctr" rtl="0">
            <a:defRPr sz="1000"/>
          </a:pPr>
          <a:r>
            <a:rPr lang="es-MX" sz="1050" b="1" i="0" u="none" strike="noStrike" baseline="0">
              <a:solidFill>
                <a:srgbClr val="000000"/>
              </a:solidFill>
              <a:latin typeface="Arial" pitchFamily="34" charset="0"/>
              <a:cs typeface="Arial" pitchFamily="34" charset="0"/>
            </a:rPr>
            <a:t>RESULTADOS    FINALES</a:t>
          </a:r>
        </a:p>
      </xdr:txBody>
    </xdr:sp>
    <xdr:clientData/>
  </xdr:twoCellAnchor>
  <xdr:twoCellAnchor>
    <xdr:from>
      <xdr:col>12</xdr:col>
      <xdr:colOff>88900</xdr:colOff>
      <xdr:row>0</xdr:row>
      <xdr:rowOff>88900</xdr:rowOff>
    </xdr:from>
    <xdr:to>
      <xdr:col>12</xdr:col>
      <xdr:colOff>988147</xdr:colOff>
      <xdr:row>3</xdr:row>
      <xdr:rowOff>200186</xdr:rowOff>
    </xdr:to>
    <xdr:grpSp>
      <xdr:nvGrpSpPr>
        <xdr:cNvPr id="9" name="19 Grupo">
          <a:extLst>
            <a:ext uri="{FF2B5EF4-FFF2-40B4-BE49-F238E27FC236}">
              <a16:creationId xmlns:a16="http://schemas.microsoft.com/office/drawing/2014/main" id="{00000000-0008-0000-0900-000009000000}"/>
            </a:ext>
          </a:extLst>
        </xdr:cNvPr>
        <xdr:cNvGrpSpPr>
          <a:grpSpLocks/>
        </xdr:cNvGrpSpPr>
      </xdr:nvGrpSpPr>
      <xdr:grpSpPr bwMode="auto">
        <a:xfrm>
          <a:off x="15059025" y="88900"/>
          <a:ext cx="899247" cy="698661"/>
          <a:chOff x="1803400" y="774700"/>
          <a:chExt cx="5397499" cy="5257800"/>
        </a:xfrm>
      </xdr:grpSpPr>
      <xdr:sp macro="" textlink="">
        <xdr:nvSpPr>
          <xdr:cNvPr id="11" name="Oval 5">
            <a:extLst>
              <a:ext uri="{FF2B5EF4-FFF2-40B4-BE49-F238E27FC236}">
                <a16:creationId xmlns:a16="http://schemas.microsoft.com/office/drawing/2014/main" id="{00000000-0008-0000-0900-00000B000000}"/>
              </a:ext>
            </a:extLst>
          </xdr:cNvPr>
          <xdr:cNvSpPr>
            <a:spLocks noChangeArrowheads="1"/>
          </xdr:cNvSpPr>
        </xdr:nvSpPr>
        <xdr:spPr bwMode="auto">
          <a:xfrm>
            <a:off x="1803400" y="774700"/>
            <a:ext cx="5397499" cy="5257800"/>
          </a:xfrm>
          <a:prstGeom prst="ellipse">
            <a:avLst/>
          </a:prstGeom>
          <a:gradFill flip="none" rotWithShape="1">
            <a:gsLst>
              <a:gs pos="100000">
                <a:srgbClr val="4F81BD">
                  <a:tint val="66000"/>
                  <a:satMod val="160000"/>
                  <a:alpha val="0"/>
                </a:srgbClr>
              </a:gs>
              <a:gs pos="50000">
                <a:srgbClr val="4F81BD">
                  <a:tint val="44500"/>
                  <a:satMod val="160000"/>
                </a:srgbClr>
              </a:gs>
              <a:gs pos="100000">
                <a:srgbClr val="4F81BD">
                  <a:tint val="23500"/>
                  <a:satMod val="160000"/>
                  <a:alpha val="0"/>
                </a:srgbClr>
              </a:gs>
            </a:gsLst>
            <a:path path="shape">
              <a:fillToRect l="50000" t="50000" r="50000" b="50000"/>
            </a:path>
            <a:tileRect/>
          </a:gradFill>
          <a:ln w="28575">
            <a:noFill/>
            <a:round/>
            <a:headEnd/>
            <a:tailEnd/>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txBody>
          <a:bodyPr wrap="square" lIns="55523" tIns="27761" rIns="55523" bIns="27761" anchor="ctr"/>
          <a:lstStyle>
            <a:defPPr>
              <a:defRPr lang="es-MX"/>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pPr algn="ctr" eaLnBrk="0" hangingPunct="0">
              <a:defRPr/>
            </a:pPr>
            <a:r>
              <a:rPr lang="es-ES" sz="200">
                <a:solidFill>
                  <a:srgbClr val="FFFFFF"/>
                </a:solidFill>
                <a:latin typeface="Calibri"/>
              </a:rPr>
              <a:t>c</a:t>
            </a:r>
            <a:endParaRPr lang="es-ES" sz="200">
              <a:solidFill>
                <a:prstClr val="black"/>
              </a:solidFill>
              <a:latin typeface="Calibri"/>
            </a:endParaRPr>
          </a:p>
        </xdr:txBody>
      </xdr:sp>
      <xdr:pic>
        <xdr:nvPicPr>
          <xdr:cNvPr id="12" name="18 Imagen">
            <a:extLst>
              <a:ext uri="{FF2B5EF4-FFF2-40B4-BE49-F238E27FC236}">
                <a16:creationId xmlns:a16="http://schemas.microsoft.com/office/drawing/2014/main" id="{00000000-0008-0000-0900-00000C000000}"/>
              </a:ext>
            </a:extLst>
          </xdr:cNvPr>
          <xdr:cNvPicPr>
            <a:picLocks noChangeAspect="1" noChangeArrowheads="1"/>
          </xdr:cNvPicPr>
        </xdr:nvPicPr>
        <xdr:blipFill>
          <a:blip xmlns:r="http://schemas.openxmlformats.org/officeDocument/2006/relationships" r:embed="rId6" cstate="print">
            <a:clrChange>
              <a:clrFrom>
                <a:srgbClr val="FFFFFF"/>
              </a:clrFrom>
              <a:clrTo>
                <a:srgbClr val="FFFFFF">
                  <a:alpha val="0"/>
                </a:srgbClr>
              </a:clrTo>
            </a:clrChange>
          </a:blip>
          <a:srcRect r="42232" b="18568"/>
          <a:stretch>
            <a:fillRect/>
          </a:stretch>
        </xdr:blipFill>
        <xdr:spPr bwMode="auto">
          <a:xfrm>
            <a:off x="2882900" y="1790159"/>
            <a:ext cx="3521818" cy="3239041"/>
          </a:xfrm>
          <a:prstGeom prst="rect">
            <a:avLst/>
          </a:prstGeom>
          <a:noFill/>
          <a:ln w="9525">
            <a:noFill/>
            <a:miter lim="800000"/>
            <a:headEnd/>
            <a:tailEnd/>
          </a:ln>
        </xdr:spPr>
      </xdr:pic>
      <xdr:pic>
        <xdr:nvPicPr>
          <xdr:cNvPr id="13" name="54 Imagen" descr="MUNDO NUEVO.gif">
            <a:extLst>
              <a:ext uri="{FF2B5EF4-FFF2-40B4-BE49-F238E27FC236}">
                <a16:creationId xmlns:a16="http://schemas.microsoft.com/office/drawing/2014/main" id="{00000000-0008-0000-0900-00000D000000}"/>
              </a:ext>
            </a:extLst>
          </xdr:cNvPr>
          <xdr:cNvPicPr>
            <a:picLocks noChangeAspect="1"/>
          </xdr:cNvPicPr>
        </xdr:nvPicPr>
        <xdr:blipFill>
          <a:blip xmlns:r="http://schemas.openxmlformats.org/officeDocument/2006/relationships" r:embed="rId7"/>
          <a:srcRect/>
          <a:stretch>
            <a:fillRect/>
          </a:stretch>
        </xdr:blipFill>
        <xdr:spPr bwMode="auto">
          <a:xfrm>
            <a:off x="3724222" y="2899327"/>
            <a:ext cx="1751936" cy="1368939"/>
          </a:xfrm>
          <a:prstGeom prst="rect">
            <a:avLst/>
          </a:prstGeom>
          <a:noFill/>
          <a:ln w="9525">
            <a:noFill/>
            <a:miter lim="800000"/>
            <a:headEnd/>
            <a:tailEnd/>
          </a:ln>
        </xdr:spPr>
      </xdr:pic>
    </xdr:grpSp>
    <xdr:clientData/>
  </xdr:twoCellAnchor>
  <xdr:twoCellAnchor>
    <xdr:from>
      <xdr:col>8</xdr:col>
      <xdr:colOff>635000</xdr:colOff>
      <xdr:row>12</xdr:row>
      <xdr:rowOff>495300</xdr:rowOff>
    </xdr:from>
    <xdr:to>
      <xdr:col>9</xdr:col>
      <xdr:colOff>454747</xdr:colOff>
      <xdr:row>14</xdr:row>
      <xdr:rowOff>98586</xdr:rowOff>
    </xdr:to>
    <xdr:grpSp>
      <xdr:nvGrpSpPr>
        <xdr:cNvPr id="14" name="19 Grupo">
          <a:extLst>
            <a:ext uri="{FF2B5EF4-FFF2-40B4-BE49-F238E27FC236}">
              <a16:creationId xmlns:a16="http://schemas.microsoft.com/office/drawing/2014/main" id="{00000000-0008-0000-0900-00000E000000}"/>
            </a:ext>
          </a:extLst>
        </xdr:cNvPr>
        <xdr:cNvGrpSpPr>
          <a:grpSpLocks/>
        </xdr:cNvGrpSpPr>
      </xdr:nvGrpSpPr>
      <xdr:grpSpPr bwMode="auto">
        <a:xfrm>
          <a:off x="11414125" y="5416550"/>
          <a:ext cx="867497" cy="714536"/>
          <a:chOff x="1803400" y="774700"/>
          <a:chExt cx="5397499" cy="5257800"/>
        </a:xfrm>
      </xdr:grpSpPr>
      <xdr:sp macro="" textlink="">
        <xdr:nvSpPr>
          <xdr:cNvPr id="15" name="Oval 5">
            <a:extLst>
              <a:ext uri="{FF2B5EF4-FFF2-40B4-BE49-F238E27FC236}">
                <a16:creationId xmlns:a16="http://schemas.microsoft.com/office/drawing/2014/main" id="{00000000-0008-0000-0900-00000F000000}"/>
              </a:ext>
            </a:extLst>
          </xdr:cNvPr>
          <xdr:cNvSpPr>
            <a:spLocks noChangeArrowheads="1"/>
          </xdr:cNvSpPr>
        </xdr:nvSpPr>
        <xdr:spPr bwMode="auto">
          <a:xfrm>
            <a:off x="1803400" y="774700"/>
            <a:ext cx="5397499" cy="5257800"/>
          </a:xfrm>
          <a:prstGeom prst="ellipse">
            <a:avLst/>
          </a:prstGeom>
          <a:gradFill flip="none" rotWithShape="1">
            <a:gsLst>
              <a:gs pos="100000">
                <a:srgbClr val="4F81BD">
                  <a:tint val="66000"/>
                  <a:satMod val="160000"/>
                  <a:alpha val="0"/>
                </a:srgbClr>
              </a:gs>
              <a:gs pos="50000">
                <a:srgbClr val="4F81BD">
                  <a:tint val="44500"/>
                  <a:satMod val="160000"/>
                </a:srgbClr>
              </a:gs>
              <a:gs pos="100000">
                <a:srgbClr val="4F81BD">
                  <a:tint val="23500"/>
                  <a:satMod val="160000"/>
                  <a:alpha val="0"/>
                </a:srgbClr>
              </a:gs>
            </a:gsLst>
            <a:path path="shape">
              <a:fillToRect l="50000" t="50000" r="50000" b="50000"/>
            </a:path>
            <a:tileRect/>
          </a:gradFill>
          <a:ln w="28575">
            <a:noFill/>
            <a:round/>
            <a:headEnd/>
            <a:tailEnd/>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txBody>
          <a:bodyPr wrap="square" lIns="55523" tIns="27761" rIns="55523" bIns="27761" anchor="ctr"/>
          <a:lstStyle>
            <a:defPPr>
              <a:defRPr lang="es-MX"/>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pPr algn="ctr" eaLnBrk="0" hangingPunct="0">
              <a:defRPr/>
            </a:pPr>
            <a:r>
              <a:rPr lang="es-ES" sz="200">
                <a:solidFill>
                  <a:srgbClr val="FFFFFF"/>
                </a:solidFill>
                <a:latin typeface="Calibri"/>
              </a:rPr>
              <a:t>c</a:t>
            </a:r>
            <a:endParaRPr lang="es-ES" sz="200">
              <a:solidFill>
                <a:prstClr val="black"/>
              </a:solidFill>
              <a:latin typeface="Calibri"/>
            </a:endParaRPr>
          </a:p>
        </xdr:txBody>
      </xdr:sp>
      <xdr:pic>
        <xdr:nvPicPr>
          <xdr:cNvPr id="16" name="18 Imagen">
            <a:extLst>
              <a:ext uri="{FF2B5EF4-FFF2-40B4-BE49-F238E27FC236}">
                <a16:creationId xmlns:a16="http://schemas.microsoft.com/office/drawing/2014/main" id="{00000000-0008-0000-0900-000010000000}"/>
              </a:ext>
            </a:extLst>
          </xdr:cNvPr>
          <xdr:cNvPicPr>
            <a:picLocks noChangeAspect="1" noChangeArrowheads="1"/>
          </xdr:cNvPicPr>
        </xdr:nvPicPr>
        <xdr:blipFill>
          <a:blip xmlns:r="http://schemas.openxmlformats.org/officeDocument/2006/relationships" r:embed="rId6" cstate="print">
            <a:clrChange>
              <a:clrFrom>
                <a:srgbClr val="FFFFFF"/>
              </a:clrFrom>
              <a:clrTo>
                <a:srgbClr val="FFFFFF">
                  <a:alpha val="0"/>
                </a:srgbClr>
              </a:clrTo>
            </a:clrChange>
          </a:blip>
          <a:srcRect r="42232" b="18568"/>
          <a:stretch>
            <a:fillRect/>
          </a:stretch>
        </xdr:blipFill>
        <xdr:spPr bwMode="auto">
          <a:xfrm>
            <a:off x="2882900" y="1790159"/>
            <a:ext cx="3521818" cy="3239041"/>
          </a:xfrm>
          <a:prstGeom prst="rect">
            <a:avLst/>
          </a:prstGeom>
          <a:noFill/>
          <a:ln w="9525">
            <a:noFill/>
            <a:miter lim="800000"/>
            <a:headEnd/>
            <a:tailEnd/>
          </a:ln>
        </xdr:spPr>
      </xdr:pic>
      <xdr:pic>
        <xdr:nvPicPr>
          <xdr:cNvPr id="17" name="54 Imagen" descr="MUNDO NUEVO.gif">
            <a:extLst>
              <a:ext uri="{FF2B5EF4-FFF2-40B4-BE49-F238E27FC236}">
                <a16:creationId xmlns:a16="http://schemas.microsoft.com/office/drawing/2014/main" id="{00000000-0008-0000-0900-000011000000}"/>
              </a:ext>
            </a:extLst>
          </xdr:cNvPr>
          <xdr:cNvPicPr>
            <a:picLocks noChangeAspect="1"/>
          </xdr:cNvPicPr>
        </xdr:nvPicPr>
        <xdr:blipFill>
          <a:blip xmlns:r="http://schemas.openxmlformats.org/officeDocument/2006/relationships" r:embed="rId7"/>
          <a:srcRect/>
          <a:stretch>
            <a:fillRect/>
          </a:stretch>
        </xdr:blipFill>
        <xdr:spPr bwMode="auto">
          <a:xfrm>
            <a:off x="3724222" y="2899327"/>
            <a:ext cx="1751936" cy="1368939"/>
          </a:xfrm>
          <a:prstGeom prst="rect">
            <a:avLst/>
          </a:prstGeom>
          <a:noFill/>
          <a:ln w="9525">
            <a:noFill/>
            <a:miter lim="800000"/>
            <a:headEnd/>
            <a:tailEnd/>
          </a:ln>
        </xdr:spPr>
      </xdr:pic>
    </xdr:grpSp>
    <xdr:clientData/>
  </xdr:twoCellAnchor>
  <xdr:twoCellAnchor editAs="oneCell">
    <xdr:from>
      <xdr:col>1</xdr:col>
      <xdr:colOff>38100</xdr:colOff>
      <xdr:row>0</xdr:row>
      <xdr:rowOff>190500</xdr:rowOff>
    </xdr:from>
    <xdr:to>
      <xdr:col>1</xdr:col>
      <xdr:colOff>987136</xdr:colOff>
      <xdr:row>3</xdr:row>
      <xdr:rowOff>79190</xdr:rowOff>
    </xdr:to>
    <xdr:pic>
      <xdr:nvPicPr>
        <xdr:cNvPr id="19" name="Imagen 18">
          <a:extLst>
            <a:ext uri="{FF2B5EF4-FFF2-40B4-BE49-F238E27FC236}">
              <a16:creationId xmlns:a16="http://schemas.microsoft.com/office/drawing/2014/main" id="{00000000-0008-0000-0900-000013000000}"/>
            </a:ext>
          </a:extLst>
        </xdr:cNvPr>
        <xdr:cNvPicPr>
          <a:picLocks noChangeAspect="1"/>
        </xdr:cNvPicPr>
      </xdr:nvPicPr>
      <xdr:blipFill rotWithShape="1">
        <a:blip xmlns:r="http://schemas.openxmlformats.org/officeDocument/2006/relationships" r:embed="rId8">
          <a:extLst>
            <a:ext uri="{BEBA8EAE-BF5A-486C-A8C5-ECC9F3942E4B}">
              <a14:imgProps xmlns:a14="http://schemas.microsoft.com/office/drawing/2010/main">
                <a14:imgLayer r:embed="rId9">
                  <a14:imgEffect>
                    <a14:brightnessContrast bright="-20000" contrast="-20000"/>
                  </a14:imgEffect>
                </a14:imgLayer>
              </a14:imgProps>
            </a:ext>
          </a:extLst>
        </a:blip>
        <a:srcRect l="-9186" t="22350" r="-993" b="19801"/>
        <a:stretch/>
      </xdr:blipFill>
      <xdr:spPr>
        <a:xfrm>
          <a:off x="203200" y="190500"/>
          <a:ext cx="949036" cy="49829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0</xdr:row>
      <xdr:rowOff>105508</xdr:rowOff>
    </xdr:from>
    <xdr:to>
      <xdr:col>13</xdr:col>
      <xdr:colOff>15875</xdr:colOff>
      <xdr:row>3</xdr:row>
      <xdr:rowOff>46892</xdr:rowOff>
    </xdr:to>
    <xdr:sp macro="" textlink="">
      <xdr:nvSpPr>
        <xdr:cNvPr id="2" name="Text Box 33">
          <a:extLst>
            <a:ext uri="{FF2B5EF4-FFF2-40B4-BE49-F238E27FC236}">
              <a16:creationId xmlns:a16="http://schemas.microsoft.com/office/drawing/2014/main" id="{00000000-0008-0000-0A00-000002000000}"/>
            </a:ext>
          </a:extLst>
        </xdr:cNvPr>
        <xdr:cNvSpPr txBox="1">
          <a:spLocks noChangeArrowheads="1"/>
        </xdr:cNvSpPr>
      </xdr:nvSpPr>
      <xdr:spPr bwMode="auto">
        <a:xfrm>
          <a:off x="164123" y="105508"/>
          <a:ext cx="16451629" cy="586153"/>
        </a:xfrm>
        <a:prstGeom prst="rect">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9525">
          <a:noFill/>
          <a:miter lim="800000"/>
          <a:headEnd/>
          <a:tailEnd/>
        </a:ln>
      </xdr:spPr>
      <xdr:txBody>
        <a:bodyPr vertOverflow="clip" wrap="square" lIns="36576" tIns="27432" rIns="36576" bIns="27432" anchor="ctr" upright="1"/>
        <a:lstStyle/>
        <a:p>
          <a:pPr marL="0" marR="0" indent="0" algn="ctr" defTabSz="914400" rtl="0" eaLnBrk="1" fontAlgn="auto" latinLnBrk="0" hangingPunct="1">
            <a:lnSpc>
              <a:spcPct val="100000"/>
            </a:lnSpc>
            <a:spcBef>
              <a:spcPts val="0"/>
            </a:spcBef>
            <a:spcAft>
              <a:spcPts val="0"/>
            </a:spcAft>
            <a:buClrTx/>
            <a:buSzTx/>
            <a:buFontTx/>
            <a:buNone/>
            <a:tabLst/>
            <a:defRPr sz="1000"/>
          </a:pPr>
          <a:r>
            <a:rPr lang="es-MX" sz="1400" b="1" i="0" u="none" strike="noStrike" baseline="0">
              <a:solidFill>
                <a:schemeClr val="tx2"/>
              </a:solidFill>
              <a:latin typeface="Arial"/>
              <a:cs typeface="Arial"/>
            </a:rPr>
            <a:t>           </a:t>
          </a:r>
          <a:r>
            <a:rPr lang="es-MX" sz="2000" b="1" i="0" u="none" strike="noStrike" baseline="0">
              <a:solidFill>
                <a:schemeClr val="tx2"/>
              </a:solidFill>
              <a:latin typeface="Arial"/>
              <a:cs typeface="Arial"/>
            </a:rPr>
            <a:t>DIAGNÓSTICO INTEGRAL DE INVESTIGACIÓN Y DESARROLLO</a:t>
          </a:r>
          <a:endParaRPr lang="es-MX" sz="1400" b="1" i="0" u="none" strike="noStrike" baseline="0">
            <a:solidFill>
              <a:schemeClr val="tx2"/>
            </a:solidFill>
            <a:latin typeface="Arial"/>
            <a:cs typeface="Arial"/>
          </a:endParaRPr>
        </a:p>
      </xdr:txBody>
    </xdr:sp>
    <xdr:clientData/>
  </xdr:twoCellAnchor>
  <xdr:twoCellAnchor>
    <xdr:from>
      <xdr:col>5</xdr:col>
      <xdr:colOff>17466</xdr:colOff>
      <xdr:row>6</xdr:row>
      <xdr:rowOff>388484</xdr:rowOff>
    </xdr:from>
    <xdr:to>
      <xdr:col>13</xdr:col>
      <xdr:colOff>1</xdr:colOff>
      <xdr:row>16</xdr:row>
      <xdr:rowOff>23813</xdr:rowOff>
    </xdr:to>
    <xdr:graphicFrame macro="">
      <xdr:nvGraphicFramePr>
        <xdr:cNvPr id="10" name="9 Gráfico">
          <a:extLst>
            <a:ext uri="{FF2B5EF4-FFF2-40B4-BE49-F238E27FC236}">
              <a16:creationId xmlns:a16="http://schemas.microsoft.com/office/drawing/2014/main" id="{00000000-0008-0000-0A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517525</xdr:colOff>
      <xdr:row>4</xdr:row>
      <xdr:rowOff>192792</xdr:rowOff>
    </xdr:from>
    <xdr:to>
      <xdr:col>8</xdr:col>
      <xdr:colOff>60391</xdr:colOff>
      <xdr:row>5</xdr:row>
      <xdr:rowOff>89276</xdr:rowOff>
    </xdr:to>
    <xdr:sp macro="" textlink="">
      <xdr:nvSpPr>
        <xdr:cNvPr id="16" name="15 Rectángulo redondeado">
          <a:hlinkClick xmlns:r="http://schemas.openxmlformats.org/officeDocument/2006/relationships" r:id="rId2"/>
          <a:extLst>
            <a:ext uri="{FF2B5EF4-FFF2-40B4-BE49-F238E27FC236}">
              <a16:creationId xmlns:a16="http://schemas.microsoft.com/office/drawing/2014/main" id="{00000000-0008-0000-0A00-000010000000}"/>
            </a:ext>
          </a:extLst>
        </xdr:cNvPr>
        <xdr:cNvSpPr/>
      </xdr:nvSpPr>
      <xdr:spPr>
        <a:xfrm>
          <a:off x="9483725" y="1107192"/>
          <a:ext cx="1727266" cy="226684"/>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s-MX" sz="1200" b="1">
              <a:latin typeface="Eras Medium ITC" pitchFamily="34" charset="0"/>
            </a:rPr>
            <a:t>PRINCIPAL</a:t>
          </a:r>
        </a:p>
      </xdr:txBody>
    </xdr:sp>
    <xdr:clientData/>
  </xdr:twoCellAnchor>
  <xdr:twoCellAnchor>
    <xdr:from>
      <xdr:col>9</xdr:col>
      <xdr:colOff>445504</xdr:colOff>
      <xdr:row>4</xdr:row>
      <xdr:rowOff>192789</xdr:rowOff>
    </xdr:from>
    <xdr:to>
      <xdr:col>11</xdr:col>
      <xdr:colOff>96950</xdr:colOff>
      <xdr:row>5</xdr:row>
      <xdr:rowOff>112255</xdr:rowOff>
    </xdr:to>
    <xdr:sp macro="" textlink="">
      <xdr:nvSpPr>
        <xdr:cNvPr id="17" name="16 Rectángulo redondeado">
          <a:hlinkClick xmlns:r="http://schemas.openxmlformats.org/officeDocument/2006/relationships" r:id="rId3"/>
          <a:extLst>
            <a:ext uri="{FF2B5EF4-FFF2-40B4-BE49-F238E27FC236}">
              <a16:creationId xmlns:a16="http://schemas.microsoft.com/office/drawing/2014/main" id="{00000000-0008-0000-0A00-000011000000}"/>
            </a:ext>
          </a:extLst>
        </xdr:cNvPr>
        <xdr:cNvSpPr/>
      </xdr:nvSpPr>
      <xdr:spPr>
        <a:xfrm>
          <a:off x="12688304" y="1107189"/>
          <a:ext cx="1835846" cy="249666"/>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s-MX" sz="1200" b="1">
              <a:latin typeface="Eras Medium ITC" pitchFamily="34" charset="0"/>
            </a:rPr>
            <a:t>SIGUIENTE</a:t>
          </a:r>
        </a:p>
      </xdr:txBody>
    </xdr:sp>
    <xdr:clientData/>
  </xdr:twoCellAnchor>
  <xdr:twoCellAnchor>
    <xdr:from>
      <xdr:col>8</xdr:col>
      <xdr:colOff>110897</xdr:colOff>
      <xdr:row>4</xdr:row>
      <xdr:rowOff>190500</xdr:rowOff>
    </xdr:from>
    <xdr:to>
      <xdr:col>9</xdr:col>
      <xdr:colOff>377941</xdr:colOff>
      <xdr:row>5</xdr:row>
      <xdr:rowOff>103790</xdr:rowOff>
    </xdr:to>
    <xdr:sp macro="" textlink="">
      <xdr:nvSpPr>
        <xdr:cNvPr id="18" name="17 Rectángulo redondeado">
          <a:hlinkClick xmlns:r="http://schemas.openxmlformats.org/officeDocument/2006/relationships" r:id="rId4"/>
          <a:extLst>
            <a:ext uri="{FF2B5EF4-FFF2-40B4-BE49-F238E27FC236}">
              <a16:creationId xmlns:a16="http://schemas.microsoft.com/office/drawing/2014/main" id="{00000000-0008-0000-0A00-000012000000}"/>
            </a:ext>
          </a:extLst>
        </xdr:cNvPr>
        <xdr:cNvSpPr/>
      </xdr:nvSpPr>
      <xdr:spPr>
        <a:xfrm>
          <a:off x="11261497" y="1104900"/>
          <a:ext cx="1359244" cy="243490"/>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s-MX" sz="1200" b="1">
              <a:latin typeface="Eras Medium ITC" pitchFamily="34" charset="0"/>
            </a:rPr>
            <a:t>ANTERIOR</a:t>
          </a:r>
        </a:p>
      </xdr:txBody>
    </xdr:sp>
    <xdr:clientData/>
  </xdr:twoCellAnchor>
  <xdr:twoCellAnchor>
    <xdr:from>
      <xdr:col>7</xdr:col>
      <xdr:colOff>634236</xdr:colOff>
      <xdr:row>5</xdr:row>
      <xdr:rowOff>207102</xdr:rowOff>
    </xdr:from>
    <xdr:to>
      <xdr:col>9</xdr:col>
      <xdr:colOff>1018583</xdr:colOff>
      <xdr:row>6</xdr:row>
      <xdr:rowOff>173099</xdr:rowOff>
    </xdr:to>
    <xdr:sp macro="" textlink="">
      <xdr:nvSpPr>
        <xdr:cNvPr id="19" name="AutoShape 50">
          <a:hlinkClick xmlns:r="http://schemas.openxmlformats.org/officeDocument/2006/relationships" r:id="rId3"/>
          <a:extLst>
            <a:ext uri="{FF2B5EF4-FFF2-40B4-BE49-F238E27FC236}">
              <a16:creationId xmlns:a16="http://schemas.microsoft.com/office/drawing/2014/main" id="{00000000-0008-0000-0A00-000013000000}"/>
            </a:ext>
          </a:extLst>
        </xdr:cNvPr>
        <xdr:cNvSpPr>
          <a:spLocks noChangeArrowheads="1"/>
        </xdr:cNvSpPr>
      </xdr:nvSpPr>
      <xdr:spPr bwMode="auto">
        <a:xfrm>
          <a:off x="10692636" y="1451702"/>
          <a:ext cx="2568747" cy="499397"/>
        </a:xfrm>
        <a:prstGeom prst="bevel">
          <a:avLst>
            <a:gd name="adj" fmla="val 6454"/>
          </a:avLst>
        </a:prstGeom>
        <a:solidFill>
          <a:srgbClr val="C0C0C0"/>
        </a:solidFill>
        <a:ln w="3175" cap="rnd">
          <a:solidFill>
            <a:srgbClr val="C0C0C0"/>
          </a:solidFill>
          <a:prstDash val="sysDot"/>
          <a:miter lim="800000"/>
          <a:headEnd/>
          <a:tailEnd/>
        </a:ln>
      </xdr:spPr>
      <xdr:txBody>
        <a:bodyPr vertOverflow="clip" wrap="square" lIns="27432" tIns="22860" rIns="27432" bIns="22860" anchor="ctr" upright="1"/>
        <a:lstStyle/>
        <a:p>
          <a:pPr algn="ctr" rtl="0">
            <a:defRPr sz="1000"/>
          </a:pPr>
          <a:r>
            <a:rPr lang="es-MX" sz="1050" b="1" i="0" u="none" strike="noStrike" baseline="0">
              <a:solidFill>
                <a:srgbClr val="000000"/>
              </a:solidFill>
              <a:latin typeface="Arial" pitchFamily="34" charset="0"/>
              <a:cs typeface="Arial" pitchFamily="34" charset="0"/>
            </a:rPr>
            <a:t>RESULTADOS    FINALES</a:t>
          </a:r>
        </a:p>
      </xdr:txBody>
    </xdr:sp>
    <xdr:clientData/>
  </xdr:twoCellAnchor>
  <xdr:twoCellAnchor>
    <xdr:from>
      <xdr:col>12</xdr:col>
      <xdr:colOff>101600</xdr:colOff>
      <xdr:row>0</xdr:row>
      <xdr:rowOff>50800</xdr:rowOff>
    </xdr:from>
    <xdr:to>
      <xdr:col>12</xdr:col>
      <xdr:colOff>1000847</xdr:colOff>
      <xdr:row>3</xdr:row>
      <xdr:rowOff>111286</xdr:rowOff>
    </xdr:to>
    <xdr:grpSp>
      <xdr:nvGrpSpPr>
        <xdr:cNvPr id="9" name="19 Grupo">
          <a:extLst>
            <a:ext uri="{FF2B5EF4-FFF2-40B4-BE49-F238E27FC236}">
              <a16:creationId xmlns:a16="http://schemas.microsoft.com/office/drawing/2014/main" id="{00000000-0008-0000-0A00-000009000000}"/>
            </a:ext>
          </a:extLst>
        </xdr:cNvPr>
        <xdr:cNvGrpSpPr>
          <a:grpSpLocks/>
        </xdr:cNvGrpSpPr>
      </xdr:nvGrpSpPr>
      <xdr:grpSpPr bwMode="auto">
        <a:xfrm>
          <a:off x="15198725" y="50800"/>
          <a:ext cx="899247" cy="711361"/>
          <a:chOff x="1803400" y="774700"/>
          <a:chExt cx="5397499" cy="5257800"/>
        </a:xfrm>
      </xdr:grpSpPr>
      <xdr:sp macro="" textlink="">
        <xdr:nvSpPr>
          <xdr:cNvPr id="11" name="Oval 5">
            <a:extLst>
              <a:ext uri="{FF2B5EF4-FFF2-40B4-BE49-F238E27FC236}">
                <a16:creationId xmlns:a16="http://schemas.microsoft.com/office/drawing/2014/main" id="{00000000-0008-0000-0A00-00000B000000}"/>
              </a:ext>
            </a:extLst>
          </xdr:cNvPr>
          <xdr:cNvSpPr>
            <a:spLocks noChangeArrowheads="1"/>
          </xdr:cNvSpPr>
        </xdr:nvSpPr>
        <xdr:spPr bwMode="auto">
          <a:xfrm>
            <a:off x="1803400" y="774700"/>
            <a:ext cx="5397499" cy="5257800"/>
          </a:xfrm>
          <a:prstGeom prst="ellipse">
            <a:avLst/>
          </a:prstGeom>
          <a:gradFill flip="none" rotWithShape="1">
            <a:gsLst>
              <a:gs pos="100000">
                <a:srgbClr val="4F81BD">
                  <a:tint val="66000"/>
                  <a:satMod val="160000"/>
                  <a:alpha val="0"/>
                </a:srgbClr>
              </a:gs>
              <a:gs pos="50000">
                <a:srgbClr val="4F81BD">
                  <a:tint val="44500"/>
                  <a:satMod val="160000"/>
                </a:srgbClr>
              </a:gs>
              <a:gs pos="100000">
                <a:srgbClr val="4F81BD">
                  <a:tint val="23500"/>
                  <a:satMod val="160000"/>
                  <a:alpha val="0"/>
                </a:srgbClr>
              </a:gs>
            </a:gsLst>
            <a:path path="shape">
              <a:fillToRect l="50000" t="50000" r="50000" b="50000"/>
            </a:path>
            <a:tileRect/>
          </a:gradFill>
          <a:ln w="28575">
            <a:noFill/>
            <a:round/>
            <a:headEnd/>
            <a:tailEnd/>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txBody>
          <a:bodyPr wrap="square" lIns="55523" tIns="27761" rIns="55523" bIns="27761" anchor="ctr"/>
          <a:lstStyle>
            <a:defPPr>
              <a:defRPr lang="es-MX"/>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pPr algn="ctr" eaLnBrk="0" hangingPunct="0">
              <a:defRPr/>
            </a:pPr>
            <a:r>
              <a:rPr lang="es-ES" sz="200">
                <a:solidFill>
                  <a:srgbClr val="FFFFFF"/>
                </a:solidFill>
                <a:latin typeface="Calibri"/>
              </a:rPr>
              <a:t>c</a:t>
            </a:r>
            <a:endParaRPr lang="es-ES" sz="200">
              <a:solidFill>
                <a:prstClr val="black"/>
              </a:solidFill>
              <a:latin typeface="Calibri"/>
            </a:endParaRPr>
          </a:p>
        </xdr:txBody>
      </xdr:sp>
      <xdr:pic>
        <xdr:nvPicPr>
          <xdr:cNvPr id="12" name="18 Imagen">
            <a:extLst>
              <a:ext uri="{FF2B5EF4-FFF2-40B4-BE49-F238E27FC236}">
                <a16:creationId xmlns:a16="http://schemas.microsoft.com/office/drawing/2014/main" id="{00000000-0008-0000-0A00-00000C000000}"/>
              </a:ext>
            </a:extLst>
          </xdr:cNvPr>
          <xdr:cNvPicPr>
            <a:picLocks noChangeAspect="1" noChangeArrowheads="1"/>
          </xdr:cNvPicPr>
        </xdr:nvPicPr>
        <xdr:blipFill>
          <a:blip xmlns:r="http://schemas.openxmlformats.org/officeDocument/2006/relationships" r:embed="rId5" cstate="print">
            <a:clrChange>
              <a:clrFrom>
                <a:srgbClr val="FFFFFF"/>
              </a:clrFrom>
              <a:clrTo>
                <a:srgbClr val="FFFFFF">
                  <a:alpha val="0"/>
                </a:srgbClr>
              </a:clrTo>
            </a:clrChange>
          </a:blip>
          <a:srcRect r="42232" b="18568"/>
          <a:stretch>
            <a:fillRect/>
          </a:stretch>
        </xdr:blipFill>
        <xdr:spPr bwMode="auto">
          <a:xfrm>
            <a:off x="2882900" y="1790159"/>
            <a:ext cx="3521818" cy="3239041"/>
          </a:xfrm>
          <a:prstGeom prst="rect">
            <a:avLst/>
          </a:prstGeom>
          <a:noFill/>
          <a:ln w="9525">
            <a:noFill/>
            <a:miter lim="800000"/>
            <a:headEnd/>
            <a:tailEnd/>
          </a:ln>
        </xdr:spPr>
      </xdr:pic>
      <xdr:pic>
        <xdr:nvPicPr>
          <xdr:cNvPr id="13" name="54 Imagen" descr="MUNDO NUEVO.gif">
            <a:extLst>
              <a:ext uri="{FF2B5EF4-FFF2-40B4-BE49-F238E27FC236}">
                <a16:creationId xmlns:a16="http://schemas.microsoft.com/office/drawing/2014/main" id="{00000000-0008-0000-0A00-00000D000000}"/>
              </a:ext>
            </a:extLst>
          </xdr:cNvPr>
          <xdr:cNvPicPr>
            <a:picLocks noChangeAspect="1"/>
          </xdr:cNvPicPr>
        </xdr:nvPicPr>
        <xdr:blipFill>
          <a:blip xmlns:r="http://schemas.openxmlformats.org/officeDocument/2006/relationships" r:embed="rId6"/>
          <a:srcRect/>
          <a:stretch>
            <a:fillRect/>
          </a:stretch>
        </xdr:blipFill>
        <xdr:spPr bwMode="auto">
          <a:xfrm>
            <a:off x="3724222" y="2899327"/>
            <a:ext cx="1751936" cy="1368939"/>
          </a:xfrm>
          <a:prstGeom prst="rect">
            <a:avLst/>
          </a:prstGeom>
          <a:noFill/>
          <a:ln w="9525">
            <a:noFill/>
            <a:miter lim="800000"/>
            <a:headEnd/>
            <a:tailEnd/>
          </a:ln>
        </xdr:spPr>
      </xdr:pic>
    </xdr:grpSp>
    <xdr:clientData/>
  </xdr:twoCellAnchor>
  <xdr:twoCellAnchor>
    <xdr:from>
      <xdr:col>8</xdr:col>
      <xdr:colOff>368300</xdr:colOff>
      <xdr:row>10</xdr:row>
      <xdr:rowOff>520700</xdr:rowOff>
    </xdr:from>
    <xdr:to>
      <xdr:col>9</xdr:col>
      <xdr:colOff>175347</xdr:colOff>
      <xdr:row>12</xdr:row>
      <xdr:rowOff>73186</xdr:rowOff>
    </xdr:to>
    <xdr:grpSp>
      <xdr:nvGrpSpPr>
        <xdr:cNvPr id="14" name="19 Grupo">
          <a:extLst>
            <a:ext uri="{FF2B5EF4-FFF2-40B4-BE49-F238E27FC236}">
              <a16:creationId xmlns:a16="http://schemas.microsoft.com/office/drawing/2014/main" id="{00000000-0008-0000-0A00-00000E000000}"/>
            </a:ext>
          </a:extLst>
        </xdr:cNvPr>
        <xdr:cNvGrpSpPr>
          <a:grpSpLocks/>
        </xdr:cNvGrpSpPr>
      </xdr:nvGrpSpPr>
      <xdr:grpSpPr bwMode="auto">
        <a:xfrm>
          <a:off x="11210925" y="4473575"/>
          <a:ext cx="870672" cy="727236"/>
          <a:chOff x="1803400" y="774700"/>
          <a:chExt cx="5397499" cy="5257800"/>
        </a:xfrm>
      </xdr:grpSpPr>
      <xdr:sp macro="" textlink="">
        <xdr:nvSpPr>
          <xdr:cNvPr id="15" name="Oval 5">
            <a:extLst>
              <a:ext uri="{FF2B5EF4-FFF2-40B4-BE49-F238E27FC236}">
                <a16:creationId xmlns:a16="http://schemas.microsoft.com/office/drawing/2014/main" id="{00000000-0008-0000-0A00-00000F000000}"/>
              </a:ext>
            </a:extLst>
          </xdr:cNvPr>
          <xdr:cNvSpPr>
            <a:spLocks noChangeArrowheads="1"/>
          </xdr:cNvSpPr>
        </xdr:nvSpPr>
        <xdr:spPr bwMode="auto">
          <a:xfrm>
            <a:off x="1803400" y="774700"/>
            <a:ext cx="5397499" cy="5257800"/>
          </a:xfrm>
          <a:prstGeom prst="ellipse">
            <a:avLst/>
          </a:prstGeom>
          <a:gradFill flip="none" rotWithShape="1">
            <a:gsLst>
              <a:gs pos="100000">
                <a:srgbClr val="4F81BD">
                  <a:tint val="66000"/>
                  <a:satMod val="160000"/>
                  <a:alpha val="0"/>
                </a:srgbClr>
              </a:gs>
              <a:gs pos="50000">
                <a:srgbClr val="4F81BD">
                  <a:tint val="44500"/>
                  <a:satMod val="160000"/>
                </a:srgbClr>
              </a:gs>
              <a:gs pos="100000">
                <a:srgbClr val="4F81BD">
                  <a:tint val="23500"/>
                  <a:satMod val="160000"/>
                  <a:alpha val="0"/>
                </a:srgbClr>
              </a:gs>
            </a:gsLst>
            <a:path path="shape">
              <a:fillToRect l="50000" t="50000" r="50000" b="50000"/>
            </a:path>
            <a:tileRect/>
          </a:gradFill>
          <a:ln w="28575">
            <a:noFill/>
            <a:round/>
            <a:headEnd/>
            <a:tailEnd/>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txBody>
          <a:bodyPr wrap="square" lIns="55523" tIns="27761" rIns="55523" bIns="27761" anchor="ctr"/>
          <a:lstStyle>
            <a:defPPr>
              <a:defRPr lang="es-MX"/>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pPr algn="ctr" eaLnBrk="0" hangingPunct="0">
              <a:defRPr/>
            </a:pPr>
            <a:r>
              <a:rPr lang="es-ES" sz="200">
                <a:solidFill>
                  <a:srgbClr val="FFFFFF"/>
                </a:solidFill>
                <a:latin typeface="Calibri"/>
              </a:rPr>
              <a:t>c</a:t>
            </a:r>
            <a:endParaRPr lang="es-ES" sz="200">
              <a:solidFill>
                <a:prstClr val="black"/>
              </a:solidFill>
              <a:latin typeface="Calibri"/>
            </a:endParaRPr>
          </a:p>
        </xdr:txBody>
      </xdr:sp>
      <xdr:pic>
        <xdr:nvPicPr>
          <xdr:cNvPr id="20" name="18 Imagen">
            <a:extLst>
              <a:ext uri="{FF2B5EF4-FFF2-40B4-BE49-F238E27FC236}">
                <a16:creationId xmlns:a16="http://schemas.microsoft.com/office/drawing/2014/main" id="{00000000-0008-0000-0A00-000014000000}"/>
              </a:ext>
            </a:extLst>
          </xdr:cNvPr>
          <xdr:cNvPicPr>
            <a:picLocks noChangeAspect="1" noChangeArrowheads="1"/>
          </xdr:cNvPicPr>
        </xdr:nvPicPr>
        <xdr:blipFill>
          <a:blip xmlns:r="http://schemas.openxmlformats.org/officeDocument/2006/relationships" r:embed="rId5" cstate="print">
            <a:clrChange>
              <a:clrFrom>
                <a:srgbClr val="FFFFFF"/>
              </a:clrFrom>
              <a:clrTo>
                <a:srgbClr val="FFFFFF">
                  <a:alpha val="0"/>
                </a:srgbClr>
              </a:clrTo>
            </a:clrChange>
          </a:blip>
          <a:srcRect r="42232" b="18568"/>
          <a:stretch>
            <a:fillRect/>
          </a:stretch>
        </xdr:blipFill>
        <xdr:spPr bwMode="auto">
          <a:xfrm>
            <a:off x="2882900" y="1790159"/>
            <a:ext cx="3521818" cy="3239041"/>
          </a:xfrm>
          <a:prstGeom prst="rect">
            <a:avLst/>
          </a:prstGeom>
          <a:noFill/>
          <a:ln w="9525">
            <a:noFill/>
            <a:miter lim="800000"/>
            <a:headEnd/>
            <a:tailEnd/>
          </a:ln>
        </xdr:spPr>
      </xdr:pic>
      <xdr:pic>
        <xdr:nvPicPr>
          <xdr:cNvPr id="21" name="54 Imagen" descr="MUNDO NUEVO.gif">
            <a:extLst>
              <a:ext uri="{FF2B5EF4-FFF2-40B4-BE49-F238E27FC236}">
                <a16:creationId xmlns:a16="http://schemas.microsoft.com/office/drawing/2014/main" id="{00000000-0008-0000-0A00-000015000000}"/>
              </a:ext>
            </a:extLst>
          </xdr:cNvPr>
          <xdr:cNvPicPr>
            <a:picLocks noChangeAspect="1"/>
          </xdr:cNvPicPr>
        </xdr:nvPicPr>
        <xdr:blipFill>
          <a:blip xmlns:r="http://schemas.openxmlformats.org/officeDocument/2006/relationships" r:embed="rId6"/>
          <a:srcRect/>
          <a:stretch>
            <a:fillRect/>
          </a:stretch>
        </xdr:blipFill>
        <xdr:spPr bwMode="auto">
          <a:xfrm>
            <a:off x="3724222" y="2899327"/>
            <a:ext cx="1751936" cy="1368939"/>
          </a:xfrm>
          <a:prstGeom prst="rect">
            <a:avLst/>
          </a:prstGeom>
          <a:noFill/>
          <a:ln w="9525">
            <a:noFill/>
            <a:miter lim="800000"/>
            <a:headEnd/>
            <a:tailEnd/>
          </a:ln>
        </xdr:spPr>
      </xdr:pic>
    </xdr:grpSp>
    <xdr:clientData/>
  </xdr:twoCellAnchor>
  <xdr:twoCellAnchor editAs="oneCell">
    <xdr:from>
      <xdr:col>1</xdr:col>
      <xdr:colOff>50800</xdr:colOff>
      <xdr:row>0</xdr:row>
      <xdr:rowOff>152400</xdr:rowOff>
    </xdr:from>
    <xdr:to>
      <xdr:col>1</xdr:col>
      <xdr:colOff>999836</xdr:colOff>
      <xdr:row>2</xdr:row>
      <xdr:rowOff>180790</xdr:rowOff>
    </xdr:to>
    <xdr:pic>
      <xdr:nvPicPr>
        <xdr:cNvPr id="23" name="Imagen 22">
          <a:extLst>
            <a:ext uri="{FF2B5EF4-FFF2-40B4-BE49-F238E27FC236}">
              <a16:creationId xmlns:a16="http://schemas.microsoft.com/office/drawing/2014/main" id="{00000000-0008-0000-0A00-000017000000}"/>
            </a:ext>
          </a:extLst>
        </xdr:cNvPr>
        <xdr:cNvPicPr>
          <a:picLocks noChangeAspect="1"/>
        </xdr:cNvPicPr>
      </xdr:nvPicPr>
      <xdr:blipFill rotWithShape="1">
        <a:blip xmlns:r="http://schemas.openxmlformats.org/officeDocument/2006/relationships" r:embed="rId7">
          <a:extLst>
            <a:ext uri="{BEBA8EAE-BF5A-486C-A8C5-ECC9F3942E4B}">
              <a14:imgProps xmlns:a14="http://schemas.microsoft.com/office/drawing/2010/main">
                <a14:imgLayer r:embed="rId8">
                  <a14:imgEffect>
                    <a14:brightnessContrast bright="-20000" contrast="-20000"/>
                  </a14:imgEffect>
                </a14:imgLayer>
              </a14:imgProps>
            </a:ext>
          </a:extLst>
        </a:blip>
        <a:srcRect l="-9186" t="22350" r="-993" b="19801"/>
        <a:stretch/>
      </xdr:blipFill>
      <xdr:spPr>
        <a:xfrm>
          <a:off x="215900" y="152400"/>
          <a:ext cx="949036" cy="49829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3</xdr:col>
      <xdr:colOff>13017</xdr:colOff>
      <xdr:row>9</xdr:row>
      <xdr:rowOff>15874</xdr:rowOff>
    </xdr:from>
    <xdr:to>
      <xdr:col>3</xdr:col>
      <xdr:colOff>4275116</xdr:colOff>
      <xdr:row>9</xdr:row>
      <xdr:rowOff>748391</xdr:rowOff>
    </xdr:to>
    <xdr:sp macro="" textlink="">
      <xdr:nvSpPr>
        <xdr:cNvPr id="10" name="AutoShape 22">
          <a:hlinkClick xmlns:r="http://schemas.openxmlformats.org/officeDocument/2006/relationships" r:id="rId1"/>
          <a:extLst>
            <a:ext uri="{FF2B5EF4-FFF2-40B4-BE49-F238E27FC236}">
              <a16:creationId xmlns:a16="http://schemas.microsoft.com/office/drawing/2014/main" id="{00000000-0008-0000-0B00-00000A000000}"/>
            </a:ext>
          </a:extLst>
        </xdr:cNvPr>
        <xdr:cNvSpPr>
          <a:spLocks noChangeArrowheads="1"/>
        </xdr:cNvSpPr>
      </xdr:nvSpPr>
      <xdr:spPr bwMode="auto">
        <a:xfrm>
          <a:off x="1639937" y="2105932"/>
          <a:ext cx="4262099" cy="732517"/>
        </a:xfrm>
        <a:prstGeom prst="bevel">
          <a:avLst>
            <a:gd name="adj" fmla="val 6454"/>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3175" cap="rnd">
          <a:solidFill>
            <a:srgbClr val="C0C0C0"/>
          </a:solidFill>
          <a:prstDash val="sysDot"/>
          <a:miter lim="800000"/>
          <a:headEnd/>
          <a:tailEnd/>
        </a:ln>
      </xdr:spPr>
      <xdr:txBody>
        <a:bodyPr vertOverflow="clip" wrap="square" lIns="27432" tIns="22860" rIns="27432" bIns="22860" anchor="ctr" upright="1"/>
        <a:lstStyle/>
        <a:p>
          <a:pPr algn="ctr" rtl="0">
            <a:defRPr sz="1000"/>
          </a:pPr>
          <a:r>
            <a:rPr lang="es-MX" sz="1400" b="1" i="0" u="none" strike="noStrike" baseline="0">
              <a:solidFill>
                <a:schemeClr val="tx2"/>
              </a:solidFill>
              <a:latin typeface="Arial" pitchFamily="34" charset="0"/>
              <a:cs typeface="Arial" pitchFamily="34" charset="0"/>
            </a:rPr>
            <a:t>DIRECCIÓN Y LIDERAZGO</a:t>
          </a:r>
        </a:p>
      </xdr:txBody>
    </xdr:sp>
    <xdr:clientData/>
  </xdr:twoCellAnchor>
  <xdr:twoCellAnchor>
    <xdr:from>
      <xdr:col>3</xdr:col>
      <xdr:colOff>6668</xdr:colOff>
      <xdr:row>10</xdr:row>
      <xdr:rowOff>10695</xdr:rowOff>
    </xdr:from>
    <xdr:to>
      <xdr:col>3</xdr:col>
      <xdr:colOff>4275116</xdr:colOff>
      <xdr:row>10</xdr:row>
      <xdr:rowOff>762000</xdr:rowOff>
    </xdr:to>
    <xdr:sp macro="" textlink="">
      <xdr:nvSpPr>
        <xdr:cNvPr id="11" name="AutoShape 24">
          <a:hlinkClick xmlns:r="http://schemas.openxmlformats.org/officeDocument/2006/relationships" r:id="rId2"/>
          <a:extLst>
            <a:ext uri="{FF2B5EF4-FFF2-40B4-BE49-F238E27FC236}">
              <a16:creationId xmlns:a16="http://schemas.microsoft.com/office/drawing/2014/main" id="{00000000-0008-0000-0B00-00000B000000}"/>
            </a:ext>
          </a:extLst>
        </xdr:cNvPr>
        <xdr:cNvSpPr>
          <a:spLocks noChangeArrowheads="1"/>
        </xdr:cNvSpPr>
      </xdr:nvSpPr>
      <xdr:spPr bwMode="auto">
        <a:xfrm>
          <a:off x="1633588" y="2884523"/>
          <a:ext cx="4268448" cy="751305"/>
        </a:xfrm>
        <a:prstGeom prst="bevel">
          <a:avLst>
            <a:gd name="adj" fmla="val 5264"/>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3175" cap="rnd">
          <a:solidFill>
            <a:srgbClr val="C0C0C0"/>
          </a:solidFill>
          <a:prstDash val="sysDot"/>
          <a:miter lim="800000"/>
          <a:headEnd/>
          <a:tailEnd/>
        </a:ln>
      </xdr:spPr>
      <xdr:txBody>
        <a:bodyPr vertOverflow="clip" wrap="square" lIns="27432" tIns="22860" rIns="27432" bIns="22860" anchor="ctr" upright="1"/>
        <a:lstStyle/>
        <a:p>
          <a:pPr algn="ctr" rtl="0">
            <a:defRPr sz="1000"/>
          </a:pPr>
          <a:r>
            <a:rPr lang="es-MX" sz="1400" b="1" i="0" u="none" strike="noStrike" baseline="0">
              <a:solidFill>
                <a:schemeClr val="tx2"/>
              </a:solidFill>
              <a:latin typeface="Arial" pitchFamily="34" charset="0"/>
              <a:cs typeface="Arial" pitchFamily="34" charset="0"/>
            </a:rPr>
            <a:t>ADMINISTRACIÓN</a:t>
          </a:r>
        </a:p>
      </xdr:txBody>
    </xdr:sp>
    <xdr:clientData/>
  </xdr:twoCellAnchor>
  <xdr:twoCellAnchor>
    <xdr:from>
      <xdr:col>3</xdr:col>
      <xdr:colOff>16192</xdr:colOff>
      <xdr:row>11</xdr:row>
      <xdr:rowOff>17546</xdr:rowOff>
    </xdr:from>
    <xdr:to>
      <xdr:col>3</xdr:col>
      <xdr:colOff>4286992</xdr:colOff>
      <xdr:row>11</xdr:row>
      <xdr:rowOff>762000</xdr:rowOff>
    </xdr:to>
    <xdr:sp macro="" textlink="">
      <xdr:nvSpPr>
        <xdr:cNvPr id="12" name="AutoShape 25">
          <a:hlinkClick xmlns:r="http://schemas.openxmlformats.org/officeDocument/2006/relationships" r:id="rId3"/>
          <a:extLst>
            <a:ext uri="{FF2B5EF4-FFF2-40B4-BE49-F238E27FC236}">
              <a16:creationId xmlns:a16="http://schemas.microsoft.com/office/drawing/2014/main" id="{00000000-0008-0000-0B00-00000C000000}"/>
            </a:ext>
          </a:extLst>
        </xdr:cNvPr>
        <xdr:cNvSpPr>
          <a:spLocks noChangeArrowheads="1"/>
        </xdr:cNvSpPr>
      </xdr:nvSpPr>
      <xdr:spPr bwMode="auto">
        <a:xfrm>
          <a:off x="1643112" y="3675146"/>
          <a:ext cx="4270800" cy="744454"/>
        </a:xfrm>
        <a:prstGeom prst="bevel">
          <a:avLst>
            <a:gd name="adj" fmla="val 5264"/>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3175" cap="rnd">
          <a:solidFill>
            <a:srgbClr val="C0C0C0"/>
          </a:solidFill>
          <a:prstDash val="sysDot"/>
          <a:miter lim="800000"/>
          <a:headEnd/>
          <a:tailEnd/>
        </a:ln>
      </xdr:spPr>
      <xdr:txBody>
        <a:bodyPr vertOverflow="clip" wrap="square" lIns="27432" tIns="22860" rIns="27432" bIns="22860" anchor="ctr" upright="1"/>
        <a:lstStyle/>
        <a:p>
          <a:pPr algn="ctr" rtl="0">
            <a:defRPr sz="1000"/>
          </a:pPr>
          <a:r>
            <a:rPr lang="es-MX" sz="1400" b="1" i="0" u="none" strike="noStrike" baseline="0">
              <a:solidFill>
                <a:schemeClr val="tx2"/>
              </a:solidFill>
              <a:latin typeface="Arial" pitchFamily="34" charset="0"/>
              <a:cs typeface="Arial" pitchFamily="34" charset="0"/>
            </a:rPr>
            <a:t>CONTABILIDAD Y FINANZAS</a:t>
          </a:r>
        </a:p>
      </xdr:txBody>
    </xdr:sp>
    <xdr:clientData/>
  </xdr:twoCellAnchor>
  <xdr:twoCellAnchor>
    <xdr:from>
      <xdr:col>3</xdr:col>
      <xdr:colOff>19367</xdr:colOff>
      <xdr:row>12</xdr:row>
      <xdr:rowOff>12032</xdr:rowOff>
    </xdr:from>
    <xdr:to>
      <xdr:col>3</xdr:col>
      <xdr:colOff>4286992</xdr:colOff>
      <xdr:row>12</xdr:row>
      <xdr:rowOff>748393</xdr:rowOff>
    </xdr:to>
    <xdr:sp macro="" textlink="">
      <xdr:nvSpPr>
        <xdr:cNvPr id="13" name="AutoShape 26">
          <a:hlinkClick xmlns:r="http://schemas.openxmlformats.org/officeDocument/2006/relationships" r:id="rId4"/>
          <a:extLst>
            <a:ext uri="{FF2B5EF4-FFF2-40B4-BE49-F238E27FC236}">
              <a16:creationId xmlns:a16="http://schemas.microsoft.com/office/drawing/2014/main" id="{00000000-0008-0000-0B00-00000D000000}"/>
            </a:ext>
          </a:extLst>
        </xdr:cNvPr>
        <xdr:cNvSpPr>
          <a:spLocks noChangeArrowheads="1"/>
        </xdr:cNvSpPr>
      </xdr:nvSpPr>
      <xdr:spPr bwMode="auto">
        <a:xfrm>
          <a:off x="1646287" y="4453404"/>
          <a:ext cx="4267625" cy="736361"/>
        </a:xfrm>
        <a:prstGeom prst="bevel">
          <a:avLst>
            <a:gd name="adj" fmla="val 5264"/>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3175" cap="rnd">
          <a:solidFill>
            <a:srgbClr val="C0C0C0"/>
          </a:solidFill>
          <a:prstDash val="sysDot"/>
          <a:miter lim="800000"/>
          <a:headEnd/>
          <a:tailEnd/>
        </a:ln>
      </xdr:spPr>
      <xdr:txBody>
        <a:bodyPr vertOverflow="clip" wrap="square" lIns="27432" tIns="22860" rIns="27432" bIns="22860" anchor="ctr" upright="1"/>
        <a:lstStyle/>
        <a:p>
          <a:pPr algn="ctr" rtl="0">
            <a:defRPr sz="1000"/>
          </a:pPr>
          <a:r>
            <a:rPr lang="es-MX" sz="1400" b="1" i="0" u="none" strike="noStrike" baseline="0">
              <a:solidFill>
                <a:schemeClr val="tx2"/>
              </a:solidFill>
              <a:latin typeface="Arial" pitchFamily="34" charset="0"/>
              <a:cs typeface="Arial" pitchFamily="34" charset="0"/>
            </a:rPr>
            <a:t>CAPITAL HUMANO</a:t>
          </a:r>
        </a:p>
      </xdr:txBody>
    </xdr:sp>
    <xdr:clientData/>
  </xdr:twoCellAnchor>
  <xdr:twoCellAnchor>
    <xdr:from>
      <xdr:col>3</xdr:col>
      <xdr:colOff>19049</xdr:colOff>
      <xdr:row>13</xdr:row>
      <xdr:rowOff>11198</xdr:rowOff>
    </xdr:from>
    <xdr:to>
      <xdr:col>3</xdr:col>
      <xdr:colOff>4286992</xdr:colOff>
      <xdr:row>13</xdr:row>
      <xdr:rowOff>748393</xdr:rowOff>
    </xdr:to>
    <xdr:sp macro="" textlink="">
      <xdr:nvSpPr>
        <xdr:cNvPr id="15" name="AutoShape 27">
          <a:hlinkClick xmlns:r="http://schemas.openxmlformats.org/officeDocument/2006/relationships" r:id="rId5"/>
          <a:extLst>
            <a:ext uri="{FF2B5EF4-FFF2-40B4-BE49-F238E27FC236}">
              <a16:creationId xmlns:a16="http://schemas.microsoft.com/office/drawing/2014/main" id="{00000000-0008-0000-0B00-00000F000000}"/>
            </a:ext>
          </a:extLst>
        </xdr:cNvPr>
        <xdr:cNvSpPr>
          <a:spLocks noChangeArrowheads="1"/>
        </xdr:cNvSpPr>
      </xdr:nvSpPr>
      <xdr:spPr bwMode="auto">
        <a:xfrm>
          <a:off x="1645969" y="5236340"/>
          <a:ext cx="4267943" cy="737195"/>
        </a:xfrm>
        <a:prstGeom prst="bevel">
          <a:avLst>
            <a:gd name="adj" fmla="val 5264"/>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3175" cap="rnd">
          <a:solidFill>
            <a:srgbClr val="C0C0C0"/>
          </a:solidFill>
          <a:prstDash val="sysDot"/>
          <a:miter lim="800000"/>
          <a:headEnd/>
          <a:tailEnd/>
        </a:ln>
      </xdr:spPr>
      <xdr:txBody>
        <a:bodyPr vertOverflow="clip" wrap="square" lIns="27432" tIns="22860" rIns="27432" bIns="22860" anchor="ctr" upright="1"/>
        <a:lstStyle/>
        <a:p>
          <a:pPr algn="ctr" rtl="0">
            <a:defRPr sz="1000"/>
          </a:pPr>
          <a:r>
            <a:rPr lang="es-MX" sz="1400" b="1" i="0" u="none" strike="noStrike" baseline="0">
              <a:solidFill>
                <a:schemeClr val="tx2"/>
              </a:solidFill>
              <a:latin typeface="Arial" pitchFamily="34" charset="0"/>
              <a:cs typeface="Arial" pitchFamily="34" charset="0"/>
            </a:rPr>
            <a:t>MERCADOTECNIA Y PUBLICIDAD</a:t>
          </a:r>
        </a:p>
      </xdr:txBody>
    </xdr:sp>
    <xdr:clientData/>
  </xdr:twoCellAnchor>
  <xdr:twoCellAnchor>
    <xdr:from>
      <xdr:col>3</xdr:col>
      <xdr:colOff>16191</xdr:colOff>
      <xdr:row>14</xdr:row>
      <xdr:rowOff>15208</xdr:rowOff>
    </xdr:from>
    <xdr:to>
      <xdr:col>3</xdr:col>
      <xdr:colOff>4298866</xdr:colOff>
      <xdr:row>14</xdr:row>
      <xdr:rowOff>734786</xdr:rowOff>
    </xdr:to>
    <xdr:sp macro="" textlink="">
      <xdr:nvSpPr>
        <xdr:cNvPr id="16" name="AutoShape 36">
          <a:hlinkClick xmlns:r="http://schemas.openxmlformats.org/officeDocument/2006/relationships" r:id="rId6"/>
          <a:extLst>
            <a:ext uri="{FF2B5EF4-FFF2-40B4-BE49-F238E27FC236}">
              <a16:creationId xmlns:a16="http://schemas.microsoft.com/office/drawing/2014/main" id="{00000000-0008-0000-0B00-000010000000}"/>
            </a:ext>
          </a:extLst>
        </xdr:cNvPr>
        <xdr:cNvSpPr>
          <a:spLocks noChangeArrowheads="1"/>
        </xdr:cNvSpPr>
      </xdr:nvSpPr>
      <xdr:spPr bwMode="auto">
        <a:xfrm>
          <a:off x="1643111" y="6024122"/>
          <a:ext cx="4282675" cy="719578"/>
        </a:xfrm>
        <a:prstGeom prst="bevel">
          <a:avLst>
            <a:gd name="adj" fmla="val 6454"/>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3175" cap="rnd">
          <a:solidFill>
            <a:srgbClr val="C0C0C0"/>
          </a:solidFill>
          <a:prstDash val="sysDot"/>
          <a:miter lim="800000"/>
          <a:headEnd/>
          <a:tailEnd/>
        </a:ln>
      </xdr:spPr>
      <xdr:txBody>
        <a:bodyPr vertOverflow="clip" wrap="square" lIns="27432" tIns="22860" rIns="27432" bIns="22860" anchor="ctr" upright="1"/>
        <a:lstStyle/>
        <a:p>
          <a:pPr algn="ctr" rtl="0">
            <a:defRPr sz="1000"/>
          </a:pPr>
          <a:r>
            <a:rPr lang="es-MX" sz="1400" b="1" i="0" u="none" strike="noStrike" baseline="0">
              <a:solidFill>
                <a:schemeClr val="tx2"/>
              </a:solidFill>
              <a:latin typeface="Arial" pitchFamily="34" charset="0"/>
              <a:cs typeface="Arial" pitchFamily="34" charset="0"/>
            </a:rPr>
            <a:t>PRODUCCIÓN/OPERACIÓN</a:t>
          </a:r>
        </a:p>
      </xdr:txBody>
    </xdr:sp>
    <xdr:clientData/>
  </xdr:twoCellAnchor>
  <xdr:twoCellAnchor>
    <xdr:from>
      <xdr:col>3</xdr:col>
      <xdr:colOff>19049</xdr:colOff>
      <xdr:row>15</xdr:row>
      <xdr:rowOff>17548</xdr:rowOff>
    </xdr:from>
    <xdr:to>
      <xdr:col>3</xdr:col>
      <xdr:colOff>4286992</xdr:colOff>
      <xdr:row>15</xdr:row>
      <xdr:rowOff>748394</xdr:rowOff>
    </xdr:to>
    <xdr:sp macro="" textlink="">
      <xdr:nvSpPr>
        <xdr:cNvPr id="17" name="AutoShape 50">
          <a:hlinkClick xmlns:r="http://schemas.openxmlformats.org/officeDocument/2006/relationships" r:id="rId7"/>
          <a:extLst>
            <a:ext uri="{FF2B5EF4-FFF2-40B4-BE49-F238E27FC236}">
              <a16:creationId xmlns:a16="http://schemas.microsoft.com/office/drawing/2014/main" id="{00000000-0008-0000-0B00-000011000000}"/>
            </a:ext>
          </a:extLst>
        </xdr:cNvPr>
        <xdr:cNvSpPr>
          <a:spLocks noChangeArrowheads="1"/>
        </xdr:cNvSpPr>
      </xdr:nvSpPr>
      <xdr:spPr bwMode="auto">
        <a:xfrm>
          <a:off x="1645969" y="6810234"/>
          <a:ext cx="4267943" cy="730846"/>
        </a:xfrm>
        <a:prstGeom prst="bevel">
          <a:avLst>
            <a:gd name="adj" fmla="val 6454"/>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3175" cap="rnd">
          <a:solidFill>
            <a:srgbClr val="C0C0C0"/>
          </a:solidFill>
          <a:prstDash val="sysDot"/>
          <a:miter lim="800000"/>
          <a:headEnd/>
          <a:tailEnd/>
        </a:ln>
      </xdr:spPr>
      <xdr:txBody>
        <a:bodyPr vertOverflow="clip" wrap="square" lIns="27432" tIns="22860" rIns="27432" bIns="22860" anchor="ctr" upright="1"/>
        <a:lstStyle/>
        <a:p>
          <a:pPr algn="ctr" rtl="0">
            <a:defRPr sz="1000"/>
          </a:pPr>
          <a:r>
            <a:rPr lang="es-MX" sz="1400" b="1" i="0" u="none" strike="noStrike" baseline="0">
              <a:solidFill>
                <a:schemeClr val="tx2"/>
              </a:solidFill>
              <a:latin typeface="Arial" pitchFamily="34" charset="0"/>
              <a:cs typeface="Arial" pitchFamily="34" charset="0"/>
            </a:rPr>
            <a:t>INVESTIGACIÓN Y DESARROLLO</a:t>
          </a:r>
        </a:p>
      </xdr:txBody>
    </xdr:sp>
    <xdr:clientData/>
  </xdr:twoCellAnchor>
  <xdr:twoCellAnchor>
    <xdr:from>
      <xdr:col>6</xdr:col>
      <xdr:colOff>49017</xdr:colOff>
      <xdr:row>9</xdr:row>
      <xdr:rowOff>23907</xdr:rowOff>
    </xdr:from>
    <xdr:to>
      <xdr:col>13</xdr:col>
      <xdr:colOff>764384</xdr:colOff>
      <xdr:row>15</xdr:row>
      <xdr:rowOff>739590</xdr:rowOff>
    </xdr:to>
    <xdr:graphicFrame macro="">
      <xdr:nvGraphicFramePr>
        <xdr:cNvPr id="19" name="18 Gráfico">
          <a:extLst>
            <a:ext uri="{FF2B5EF4-FFF2-40B4-BE49-F238E27FC236}">
              <a16:creationId xmlns:a16="http://schemas.microsoft.com/office/drawing/2014/main" id="{00000000-0008-0000-0B00-00001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16602</xdr:colOff>
      <xdr:row>4</xdr:row>
      <xdr:rowOff>124242</xdr:rowOff>
    </xdr:from>
    <xdr:to>
      <xdr:col>5</xdr:col>
      <xdr:colOff>1602674</xdr:colOff>
      <xdr:row>5</xdr:row>
      <xdr:rowOff>132785</xdr:rowOff>
    </xdr:to>
    <xdr:sp macro="" textlink="">
      <xdr:nvSpPr>
        <xdr:cNvPr id="14" name="13 Rectángulo redondeado">
          <a:hlinkClick xmlns:r="http://schemas.openxmlformats.org/officeDocument/2006/relationships" r:id="rId9"/>
          <a:extLst>
            <a:ext uri="{FF2B5EF4-FFF2-40B4-BE49-F238E27FC236}">
              <a16:creationId xmlns:a16="http://schemas.microsoft.com/office/drawing/2014/main" id="{00000000-0008-0000-0B00-00000E000000}"/>
            </a:ext>
          </a:extLst>
        </xdr:cNvPr>
        <xdr:cNvSpPr/>
      </xdr:nvSpPr>
      <xdr:spPr>
        <a:xfrm>
          <a:off x="6874602" y="962442"/>
          <a:ext cx="1586072" cy="211743"/>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s-MX" sz="1200" b="1">
              <a:latin typeface="Eras Medium ITC" pitchFamily="34" charset="0"/>
            </a:rPr>
            <a:t>PRINCIPAL</a:t>
          </a:r>
        </a:p>
      </xdr:txBody>
    </xdr:sp>
    <xdr:clientData/>
  </xdr:twoCellAnchor>
  <xdr:twoCellAnchor>
    <xdr:from>
      <xdr:col>5</xdr:col>
      <xdr:colOff>1583145</xdr:colOff>
      <xdr:row>4</xdr:row>
      <xdr:rowOff>121950</xdr:rowOff>
    </xdr:from>
    <xdr:to>
      <xdr:col>7</xdr:col>
      <xdr:colOff>350468</xdr:colOff>
      <xdr:row>5</xdr:row>
      <xdr:rowOff>147299</xdr:rowOff>
    </xdr:to>
    <xdr:sp macro="" textlink="">
      <xdr:nvSpPr>
        <xdr:cNvPr id="20" name="19 Rectángulo redondeado">
          <a:hlinkClick xmlns:r="http://schemas.openxmlformats.org/officeDocument/2006/relationships" r:id="rId7"/>
          <a:extLst>
            <a:ext uri="{FF2B5EF4-FFF2-40B4-BE49-F238E27FC236}">
              <a16:creationId xmlns:a16="http://schemas.microsoft.com/office/drawing/2014/main" id="{00000000-0008-0000-0B00-000014000000}"/>
            </a:ext>
          </a:extLst>
        </xdr:cNvPr>
        <xdr:cNvSpPr/>
      </xdr:nvSpPr>
      <xdr:spPr>
        <a:xfrm>
          <a:off x="8441145" y="960150"/>
          <a:ext cx="1434323" cy="228549"/>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s-MX" sz="1200" b="1">
              <a:latin typeface="Eras Medium ITC" pitchFamily="34" charset="0"/>
            </a:rPr>
            <a:t>ANTERIOR</a:t>
          </a:r>
        </a:p>
      </xdr:txBody>
    </xdr:sp>
    <xdr:clientData/>
  </xdr:twoCellAnchor>
  <xdr:twoCellAnchor>
    <xdr:from>
      <xdr:col>2</xdr:col>
      <xdr:colOff>1</xdr:colOff>
      <xdr:row>1</xdr:row>
      <xdr:rowOff>101601</xdr:rowOff>
    </xdr:from>
    <xdr:to>
      <xdr:col>14</xdr:col>
      <xdr:colOff>177801</xdr:colOff>
      <xdr:row>3</xdr:row>
      <xdr:rowOff>1</xdr:rowOff>
    </xdr:to>
    <xdr:sp macro="" textlink="">
      <xdr:nvSpPr>
        <xdr:cNvPr id="21" name="Text Box 33">
          <a:extLst>
            <a:ext uri="{FF2B5EF4-FFF2-40B4-BE49-F238E27FC236}">
              <a16:creationId xmlns:a16="http://schemas.microsoft.com/office/drawing/2014/main" id="{00000000-0008-0000-0B00-000015000000}"/>
            </a:ext>
          </a:extLst>
        </xdr:cNvPr>
        <xdr:cNvSpPr txBox="1">
          <a:spLocks noChangeArrowheads="1"/>
        </xdr:cNvSpPr>
      </xdr:nvSpPr>
      <xdr:spPr bwMode="auto">
        <a:xfrm>
          <a:off x="177801" y="266701"/>
          <a:ext cx="14363700" cy="444500"/>
        </a:xfrm>
        <a:prstGeom prst="rect">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9525">
          <a:noFill/>
          <a:miter lim="800000"/>
          <a:headEnd/>
          <a:tailEnd/>
        </a:ln>
      </xdr:spPr>
      <xdr:txBody>
        <a:bodyPr vertOverflow="clip" wrap="square" lIns="36576" tIns="27432" rIns="36576" bIns="27432" anchor="ctr" upright="1"/>
        <a:lstStyle/>
        <a:p>
          <a:pPr marL="0" marR="0" indent="0" algn="ctr" defTabSz="914400" rtl="0" eaLnBrk="1" fontAlgn="auto" latinLnBrk="0" hangingPunct="1">
            <a:lnSpc>
              <a:spcPct val="100000"/>
            </a:lnSpc>
            <a:spcBef>
              <a:spcPts val="0"/>
            </a:spcBef>
            <a:spcAft>
              <a:spcPts val="0"/>
            </a:spcAft>
            <a:buClrTx/>
            <a:buSzTx/>
            <a:buFontTx/>
            <a:buNone/>
            <a:tabLst/>
            <a:defRPr sz="1000"/>
          </a:pPr>
          <a:r>
            <a:rPr lang="es-MX" sz="1400" b="1" i="0" u="none" strike="noStrike" baseline="0">
              <a:solidFill>
                <a:schemeClr val="tx2"/>
              </a:solidFill>
              <a:latin typeface="Arial"/>
              <a:cs typeface="Arial"/>
            </a:rPr>
            <a:t>           </a:t>
          </a:r>
          <a:r>
            <a:rPr lang="es-MX" sz="2000" b="1" i="0" u="none" strike="noStrike" baseline="0">
              <a:solidFill>
                <a:schemeClr val="tx2"/>
              </a:solidFill>
              <a:latin typeface="Arial"/>
              <a:cs typeface="Arial"/>
            </a:rPr>
            <a:t>RESULTADOS FINALES DEL DIAGNÓSTICO INTEGRAL SIDI FIICSA</a:t>
          </a:r>
        </a:p>
      </xdr:txBody>
    </xdr:sp>
    <xdr:clientData/>
  </xdr:twoCellAnchor>
  <xdr:twoCellAnchor>
    <xdr:from>
      <xdr:col>9</xdr:col>
      <xdr:colOff>216025</xdr:colOff>
      <xdr:row>12</xdr:row>
      <xdr:rowOff>76200</xdr:rowOff>
    </xdr:from>
    <xdr:to>
      <xdr:col>10</xdr:col>
      <xdr:colOff>327872</xdr:colOff>
      <xdr:row>13</xdr:row>
      <xdr:rowOff>22386</xdr:rowOff>
    </xdr:to>
    <xdr:grpSp>
      <xdr:nvGrpSpPr>
        <xdr:cNvPr id="23" name="19 Grupo">
          <a:extLst>
            <a:ext uri="{FF2B5EF4-FFF2-40B4-BE49-F238E27FC236}">
              <a16:creationId xmlns:a16="http://schemas.microsoft.com/office/drawing/2014/main" id="{00000000-0008-0000-0B00-000017000000}"/>
            </a:ext>
          </a:extLst>
        </xdr:cNvPr>
        <xdr:cNvGrpSpPr>
          <a:grpSpLocks/>
        </xdr:cNvGrpSpPr>
      </xdr:nvGrpSpPr>
      <xdr:grpSpPr bwMode="auto">
        <a:xfrm>
          <a:off x="11328525" y="4489450"/>
          <a:ext cx="873847" cy="724061"/>
          <a:chOff x="1803400" y="774700"/>
          <a:chExt cx="5397499" cy="5257800"/>
        </a:xfrm>
      </xdr:grpSpPr>
      <xdr:sp macro="" textlink="">
        <xdr:nvSpPr>
          <xdr:cNvPr id="24" name="Oval 5">
            <a:extLst>
              <a:ext uri="{FF2B5EF4-FFF2-40B4-BE49-F238E27FC236}">
                <a16:creationId xmlns:a16="http://schemas.microsoft.com/office/drawing/2014/main" id="{00000000-0008-0000-0B00-000018000000}"/>
              </a:ext>
            </a:extLst>
          </xdr:cNvPr>
          <xdr:cNvSpPr>
            <a:spLocks noChangeArrowheads="1"/>
          </xdr:cNvSpPr>
        </xdr:nvSpPr>
        <xdr:spPr bwMode="auto">
          <a:xfrm>
            <a:off x="1803400" y="774700"/>
            <a:ext cx="5397499" cy="5257800"/>
          </a:xfrm>
          <a:prstGeom prst="ellipse">
            <a:avLst/>
          </a:prstGeom>
          <a:gradFill flip="none" rotWithShape="1">
            <a:gsLst>
              <a:gs pos="100000">
                <a:srgbClr val="4F81BD">
                  <a:tint val="66000"/>
                  <a:satMod val="160000"/>
                  <a:alpha val="0"/>
                </a:srgbClr>
              </a:gs>
              <a:gs pos="50000">
                <a:srgbClr val="4F81BD">
                  <a:tint val="44500"/>
                  <a:satMod val="160000"/>
                </a:srgbClr>
              </a:gs>
              <a:gs pos="100000">
                <a:srgbClr val="4F81BD">
                  <a:tint val="23500"/>
                  <a:satMod val="160000"/>
                  <a:alpha val="0"/>
                </a:srgbClr>
              </a:gs>
            </a:gsLst>
            <a:path path="shape">
              <a:fillToRect l="50000" t="50000" r="50000" b="50000"/>
            </a:path>
            <a:tileRect/>
          </a:gradFill>
          <a:ln w="28575">
            <a:noFill/>
            <a:round/>
            <a:headEnd/>
            <a:tailEnd/>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txBody>
          <a:bodyPr wrap="square" lIns="55523" tIns="27761" rIns="55523" bIns="27761" anchor="ctr"/>
          <a:lstStyle>
            <a:defPPr>
              <a:defRPr lang="es-MX"/>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pPr algn="ctr" eaLnBrk="0" hangingPunct="0">
              <a:defRPr/>
            </a:pPr>
            <a:r>
              <a:rPr lang="es-ES" sz="200">
                <a:solidFill>
                  <a:srgbClr val="FFFFFF"/>
                </a:solidFill>
                <a:latin typeface="Calibri"/>
              </a:rPr>
              <a:t>c</a:t>
            </a:r>
            <a:endParaRPr lang="es-ES" sz="200">
              <a:solidFill>
                <a:prstClr val="black"/>
              </a:solidFill>
              <a:latin typeface="Calibri"/>
            </a:endParaRPr>
          </a:p>
        </xdr:txBody>
      </xdr:sp>
      <xdr:pic>
        <xdr:nvPicPr>
          <xdr:cNvPr id="25" name="18 Imagen">
            <a:extLst>
              <a:ext uri="{FF2B5EF4-FFF2-40B4-BE49-F238E27FC236}">
                <a16:creationId xmlns:a16="http://schemas.microsoft.com/office/drawing/2014/main" id="{00000000-0008-0000-0B00-000019000000}"/>
              </a:ext>
            </a:extLst>
          </xdr:cNvPr>
          <xdr:cNvPicPr>
            <a:picLocks noChangeAspect="1" noChangeArrowheads="1"/>
          </xdr:cNvPicPr>
        </xdr:nvPicPr>
        <xdr:blipFill>
          <a:blip xmlns:r="http://schemas.openxmlformats.org/officeDocument/2006/relationships" r:embed="rId10" cstate="print">
            <a:clrChange>
              <a:clrFrom>
                <a:srgbClr val="FFFFFF"/>
              </a:clrFrom>
              <a:clrTo>
                <a:srgbClr val="FFFFFF">
                  <a:alpha val="0"/>
                </a:srgbClr>
              </a:clrTo>
            </a:clrChange>
          </a:blip>
          <a:srcRect r="42232" b="18568"/>
          <a:stretch>
            <a:fillRect/>
          </a:stretch>
        </xdr:blipFill>
        <xdr:spPr bwMode="auto">
          <a:xfrm>
            <a:off x="2882900" y="1790159"/>
            <a:ext cx="3521818" cy="3239041"/>
          </a:xfrm>
          <a:prstGeom prst="rect">
            <a:avLst/>
          </a:prstGeom>
          <a:noFill/>
          <a:ln w="9525">
            <a:noFill/>
            <a:miter lim="800000"/>
            <a:headEnd/>
            <a:tailEnd/>
          </a:ln>
        </xdr:spPr>
      </xdr:pic>
      <xdr:pic>
        <xdr:nvPicPr>
          <xdr:cNvPr id="26" name="54 Imagen" descr="MUNDO NUEVO.gif">
            <a:extLst>
              <a:ext uri="{FF2B5EF4-FFF2-40B4-BE49-F238E27FC236}">
                <a16:creationId xmlns:a16="http://schemas.microsoft.com/office/drawing/2014/main" id="{00000000-0008-0000-0B00-00001A000000}"/>
              </a:ext>
            </a:extLst>
          </xdr:cNvPr>
          <xdr:cNvPicPr>
            <a:picLocks noChangeAspect="1"/>
          </xdr:cNvPicPr>
        </xdr:nvPicPr>
        <xdr:blipFill>
          <a:blip xmlns:r="http://schemas.openxmlformats.org/officeDocument/2006/relationships" r:embed="rId11"/>
          <a:srcRect/>
          <a:stretch>
            <a:fillRect/>
          </a:stretch>
        </xdr:blipFill>
        <xdr:spPr bwMode="auto">
          <a:xfrm>
            <a:off x="3724222" y="2899327"/>
            <a:ext cx="1751936" cy="1368939"/>
          </a:xfrm>
          <a:prstGeom prst="rect">
            <a:avLst/>
          </a:prstGeom>
          <a:noFill/>
          <a:ln w="9525">
            <a:noFill/>
            <a:miter lim="800000"/>
            <a:headEnd/>
            <a:tailEnd/>
          </a:ln>
        </xdr:spPr>
      </xdr:pic>
    </xdr:grpSp>
    <xdr:clientData/>
  </xdr:twoCellAnchor>
  <xdr:twoCellAnchor>
    <xdr:from>
      <xdr:col>12</xdr:col>
      <xdr:colOff>736600</xdr:colOff>
      <xdr:row>0</xdr:row>
      <xdr:rowOff>127000</xdr:rowOff>
    </xdr:from>
    <xdr:to>
      <xdr:col>14</xdr:col>
      <xdr:colOff>61047</xdr:colOff>
      <xdr:row>4</xdr:row>
      <xdr:rowOff>9686</xdr:rowOff>
    </xdr:to>
    <xdr:grpSp>
      <xdr:nvGrpSpPr>
        <xdr:cNvPr id="27" name="19 Grupo">
          <a:extLst>
            <a:ext uri="{FF2B5EF4-FFF2-40B4-BE49-F238E27FC236}">
              <a16:creationId xmlns:a16="http://schemas.microsoft.com/office/drawing/2014/main" id="{00000000-0008-0000-0B00-00001B000000}"/>
            </a:ext>
          </a:extLst>
        </xdr:cNvPr>
        <xdr:cNvGrpSpPr>
          <a:grpSpLocks/>
        </xdr:cNvGrpSpPr>
      </xdr:nvGrpSpPr>
      <xdr:grpSpPr bwMode="auto">
        <a:xfrm>
          <a:off x="14135100" y="127000"/>
          <a:ext cx="848447" cy="708186"/>
          <a:chOff x="1803400" y="774700"/>
          <a:chExt cx="5397499" cy="5257800"/>
        </a:xfrm>
      </xdr:grpSpPr>
      <xdr:sp macro="" textlink="">
        <xdr:nvSpPr>
          <xdr:cNvPr id="28" name="Oval 5">
            <a:extLst>
              <a:ext uri="{FF2B5EF4-FFF2-40B4-BE49-F238E27FC236}">
                <a16:creationId xmlns:a16="http://schemas.microsoft.com/office/drawing/2014/main" id="{00000000-0008-0000-0B00-00001C000000}"/>
              </a:ext>
            </a:extLst>
          </xdr:cNvPr>
          <xdr:cNvSpPr>
            <a:spLocks noChangeArrowheads="1"/>
          </xdr:cNvSpPr>
        </xdr:nvSpPr>
        <xdr:spPr bwMode="auto">
          <a:xfrm>
            <a:off x="1803400" y="774700"/>
            <a:ext cx="5397499" cy="5257800"/>
          </a:xfrm>
          <a:prstGeom prst="ellipse">
            <a:avLst/>
          </a:prstGeom>
          <a:gradFill flip="none" rotWithShape="1">
            <a:gsLst>
              <a:gs pos="100000">
                <a:srgbClr val="4F81BD">
                  <a:tint val="66000"/>
                  <a:satMod val="160000"/>
                  <a:alpha val="0"/>
                </a:srgbClr>
              </a:gs>
              <a:gs pos="50000">
                <a:srgbClr val="4F81BD">
                  <a:tint val="44500"/>
                  <a:satMod val="160000"/>
                </a:srgbClr>
              </a:gs>
              <a:gs pos="100000">
                <a:srgbClr val="4F81BD">
                  <a:tint val="23500"/>
                  <a:satMod val="160000"/>
                  <a:alpha val="0"/>
                </a:srgbClr>
              </a:gs>
            </a:gsLst>
            <a:path path="shape">
              <a:fillToRect l="50000" t="50000" r="50000" b="50000"/>
            </a:path>
            <a:tileRect/>
          </a:gradFill>
          <a:ln w="28575">
            <a:noFill/>
            <a:round/>
            <a:headEnd/>
            <a:tailEnd/>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txBody>
          <a:bodyPr wrap="square" lIns="55523" tIns="27761" rIns="55523" bIns="27761" anchor="ctr"/>
          <a:lstStyle>
            <a:defPPr>
              <a:defRPr lang="es-MX"/>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pPr algn="ctr" eaLnBrk="0" hangingPunct="0">
              <a:defRPr/>
            </a:pPr>
            <a:r>
              <a:rPr lang="es-ES" sz="200">
                <a:solidFill>
                  <a:srgbClr val="FFFFFF"/>
                </a:solidFill>
                <a:latin typeface="Calibri"/>
              </a:rPr>
              <a:t>c</a:t>
            </a:r>
            <a:endParaRPr lang="es-ES" sz="200">
              <a:solidFill>
                <a:prstClr val="black"/>
              </a:solidFill>
              <a:latin typeface="Calibri"/>
            </a:endParaRPr>
          </a:p>
        </xdr:txBody>
      </xdr:sp>
      <xdr:pic>
        <xdr:nvPicPr>
          <xdr:cNvPr id="29" name="18 Imagen">
            <a:extLst>
              <a:ext uri="{FF2B5EF4-FFF2-40B4-BE49-F238E27FC236}">
                <a16:creationId xmlns:a16="http://schemas.microsoft.com/office/drawing/2014/main" id="{00000000-0008-0000-0B00-00001D000000}"/>
              </a:ext>
            </a:extLst>
          </xdr:cNvPr>
          <xdr:cNvPicPr>
            <a:picLocks noChangeAspect="1" noChangeArrowheads="1"/>
          </xdr:cNvPicPr>
        </xdr:nvPicPr>
        <xdr:blipFill>
          <a:blip xmlns:r="http://schemas.openxmlformats.org/officeDocument/2006/relationships" r:embed="rId10" cstate="print">
            <a:clrChange>
              <a:clrFrom>
                <a:srgbClr val="FFFFFF"/>
              </a:clrFrom>
              <a:clrTo>
                <a:srgbClr val="FFFFFF">
                  <a:alpha val="0"/>
                </a:srgbClr>
              </a:clrTo>
            </a:clrChange>
          </a:blip>
          <a:srcRect r="42232" b="18568"/>
          <a:stretch>
            <a:fillRect/>
          </a:stretch>
        </xdr:blipFill>
        <xdr:spPr bwMode="auto">
          <a:xfrm>
            <a:off x="2882900" y="1790159"/>
            <a:ext cx="3521818" cy="3239041"/>
          </a:xfrm>
          <a:prstGeom prst="rect">
            <a:avLst/>
          </a:prstGeom>
          <a:noFill/>
          <a:ln w="9525">
            <a:noFill/>
            <a:miter lim="800000"/>
            <a:headEnd/>
            <a:tailEnd/>
          </a:ln>
        </xdr:spPr>
      </xdr:pic>
      <xdr:pic>
        <xdr:nvPicPr>
          <xdr:cNvPr id="30" name="54 Imagen" descr="MUNDO NUEVO.gif">
            <a:extLst>
              <a:ext uri="{FF2B5EF4-FFF2-40B4-BE49-F238E27FC236}">
                <a16:creationId xmlns:a16="http://schemas.microsoft.com/office/drawing/2014/main" id="{00000000-0008-0000-0B00-00001E000000}"/>
              </a:ext>
            </a:extLst>
          </xdr:cNvPr>
          <xdr:cNvPicPr>
            <a:picLocks noChangeAspect="1"/>
          </xdr:cNvPicPr>
        </xdr:nvPicPr>
        <xdr:blipFill>
          <a:blip xmlns:r="http://schemas.openxmlformats.org/officeDocument/2006/relationships" r:embed="rId11"/>
          <a:srcRect/>
          <a:stretch>
            <a:fillRect/>
          </a:stretch>
        </xdr:blipFill>
        <xdr:spPr bwMode="auto">
          <a:xfrm>
            <a:off x="3724222" y="2899327"/>
            <a:ext cx="1751936" cy="1368939"/>
          </a:xfrm>
          <a:prstGeom prst="rect">
            <a:avLst/>
          </a:prstGeom>
          <a:noFill/>
          <a:ln w="9525">
            <a:noFill/>
            <a:miter lim="800000"/>
            <a:headEnd/>
            <a:tailEnd/>
          </a:ln>
        </xdr:spPr>
      </xdr:pic>
    </xdr:grpSp>
    <xdr:clientData/>
  </xdr:twoCellAnchor>
  <xdr:twoCellAnchor editAs="oneCell">
    <xdr:from>
      <xdr:col>2</xdr:col>
      <xdr:colOff>25400</xdr:colOff>
      <xdr:row>1</xdr:row>
      <xdr:rowOff>88900</xdr:rowOff>
    </xdr:from>
    <xdr:to>
      <xdr:col>3</xdr:col>
      <xdr:colOff>263236</xdr:colOff>
      <xdr:row>3</xdr:row>
      <xdr:rowOff>41090</xdr:rowOff>
    </xdr:to>
    <xdr:pic>
      <xdr:nvPicPr>
        <xdr:cNvPr id="31" name="Imagen 30">
          <a:extLst>
            <a:ext uri="{FF2B5EF4-FFF2-40B4-BE49-F238E27FC236}">
              <a16:creationId xmlns:a16="http://schemas.microsoft.com/office/drawing/2014/main" id="{00000000-0008-0000-0B00-00001F000000}"/>
            </a:ext>
          </a:extLst>
        </xdr:cNvPr>
        <xdr:cNvPicPr>
          <a:picLocks noChangeAspect="1"/>
        </xdr:cNvPicPr>
      </xdr:nvPicPr>
      <xdr:blipFill rotWithShape="1">
        <a:blip xmlns:r="http://schemas.openxmlformats.org/officeDocument/2006/relationships" r:embed="rId12">
          <a:extLst>
            <a:ext uri="{BEBA8EAE-BF5A-486C-A8C5-ECC9F3942E4B}">
              <a14:imgProps xmlns:a14="http://schemas.microsoft.com/office/drawing/2010/main">
                <a14:imgLayer r:embed="rId13">
                  <a14:imgEffect>
                    <a14:brightnessContrast bright="-20000" contrast="-20000"/>
                  </a14:imgEffect>
                </a14:imgLayer>
              </a14:imgProps>
            </a:ext>
          </a:extLst>
        </a:blip>
        <a:srcRect l="-9186" t="22350" r="-993" b="19801"/>
        <a:stretch/>
      </xdr:blipFill>
      <xdr:spPr>
        <a:xfrm>
          <a:off x="863600" y="254000"/>
          <a:ext cx="949036" cy="49829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5</xdr:col>
      <xdr:colOff>173035</xdr:colOff>
      <xdr:row>0</xdr:row>
      <xdr:rowOff>150817</xdr:rowOff>
    </xdr:from>
    <xdr:to>
      <xdr:col>7</xdr:col>
      <xdr:colOff>498037</xdr:colOff>
      <xdr:row>6</xdr:row>
      <xdr:rowOff>44450</xdr:rowOff>
    </xdr:to>
    <xdr:pic>
      <xdr:nvPicPr>
        <xdr:cNvPr id="10" name="Picture 4" descr="logo_compite">
          <a:extLst>
            <a:ext uri="{FF2B5EF4-FFF2-40B4-BE49-F238E27FC236}">
              <a16:creationId xmlns:a16="http://schemas.microsoft.com/office/drawing/2014/main" id="{00000000-0008-0000-0C00-00000A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107735" y="150817"/>
          <a:ext cx="1734702" cy="1100133"/>
        </a:xfrm>
        <a:prstGeom prst="rect">
          <a:avLst/>
        </a:prstGeom>
        <a:noFill/>
        <a:ln w="9525">
          <a:noFill/>
          <a:miter lim="800000"/>
          <a:headEnd/>
          <a:tailEnd/>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pic>
    <xdr:clientData/>
  </xdr:twoCellAnchor>
  <xdr:twoCellAnchor>
    <xdr:from>
      <xdr:col>3</xdr:col>
      <xdr:colOff>1167012</xdr:colOff>
      <xdr:row>4</xdr:row>
      <xdr:rowOff>76061</xdr:rowOff>
    </xdr:from>
    <xdr:to>
      <xdr:col>4</xdr:col>
      <xdr:colOff>1101893</xdr:colOff>
      <xdr:row>6</xdr:row>
      <xdr:rowOff>179871</xdr:rowOff>
    </xdr:to>
    <xdr:sp macro="" textlink="">
      <xdr:nvSpPr>
        <xdr:cNvPr id="11" name="10 Rectángulo redondeado">
          <a:hlinkClick xmlns:r="http://schemas.openxmlformats.org/officeDocument/2006/relationships" r:id="rId2"/>
          <a:extLst>
            <a:ext uri="{FF2B5EF4-FFF2-40B4-BE49-F238E27FC236}">
              <a16:creationId xmlns:a16="http://schemas.microsoft.com/office/drawing/2014/main" id="{00000000-0008-0000-0C00-00000B000000}"/>
            </a:ext>
          </a:extLst>
        </xdr:cNvPr>
        <xdr:cNvSpPr/>
      </xdr:nvSpPr>
      <xdr:spPr>
        <a:xfrm>
          <a:off x="5688212" y="1028561"/>
          <a:ext cx="1204881" cy="357810"/>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s-MX" sz="1000" b="1">
              <a:latin typeface="Eras Medium ITC" pitchFamily="34" charset="0"/>
            </a:rPr>
            <a:t>PRINCIPAL</a:t>
          </a:r>
        </a:p>
      </xdr:txBody>
    </xdr:sp>
    <xdr:clientData/>
  </xdr:twoCellAnchor>
  <xdr:twoCellAnchor>
    <xdr:from>
      <xdr:col>4</xdr:col>
      <xdr:colOff>2124728</xdr:colOff>
      <xdr:row>4</xdr:row>
      <xdr:rowOff>76450</xdr:rowOff>
    </xdr:from>
    <xdr:to>
      <xdr:col>4</xdr:col>
      <xdr:colOff>3166759</xdr:colOff>
      <xdr:row>6</xdr:row>
      <xdr:rowOff>162921</xdr:rowOff>
    </xdr:to>
    <xdr:sp macro="" textlink="">
      <xdr:nvSpPr>
        <xdr:cNvPr id="12" name="11 Rectángulo redondeado">
          <a:hlinkClick xmlns:r="http://schemas.openxmlformats.org/officeDocument/2006/relationships" r:id="rId3"/>
          <a:extLst>
            <a:ext uri="{FF2B5EF4-FFF2-40B4-BE49-F238E27FC236}">
              <a16:creationId xmlns:a16="http://schemas.microsoft.com/office/drawing/2014/main" id="{00000000-0008-0000-0C00-00000C000000}"/>
            </a:ext>
          </a:extLst>
        </xdr:cNvPr>
        <xdr:cNvSpPr/>
      </xdr:nvSpPr>
      <xdr:spPr>
        <a:xfrm>
          <a:off x="7915928" y="1028950"/>
          <a:ext cx="1042031" cy="340471"/>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s-MX" sz="1000" b="1">
              <a:latin typeface="Eras Medium ITC" pitchFamily="34" charset="0"/>
            </a:rPr>
            <a:t>SIGUIENTE</a:t>
          </a:r>
        </a:p>
      </xdr:txBody>
    </xdr:sp>
    <xdr:clientData/>
  </xdr:twoCellAnchor>
  <xdr:twoCellAnchor>
    <xdr:from>
      <xdr:col>4</xdr:col>
      <xdr:colOff>1108924</xdr:colOff>
      <xdr:row>4</xdr:row>
      <xdr:rowOff>65683</xdr:rowOff>
    </xdr:from>
    <xdr:to>
      <xdr:col>4</xdr:col>
      <xdr:colOff>2120696</xdr:colOff>
      <xdr:row>6</xdr:row>
      <xdr:rowOff>178121</xdr:rowOff>
    </xdr:to>
    <xdr:sp macro="" textlink="">
      <xdr:nvSpPr>
        <xdr:cNvPr id="13" name="12 Rectángulo redondeado">
          <a:hlinkClick xmlns:r="http://schemas.openxmlformats.org/officeDocument/2006/relationships" r:id="rId4"/>
          <a:extLst>
            <a:ext uri="{FF2B5EF4-FFF2-40B4-BE49-F238E27FC236}">
              <a16:creationId xmlns:a16="http://schemas.microsoft.com/office/drawing/2014/main" id="{00000000-0008-0000-0C00-00000D000000}"/>
            </a:ext>
          </a:extLst>
        </xdr:cNvPr>
        <xdr:cNvSpPr/>
      </xdr:nvSpPr>
      <xdr:spPr>
        <a:xfrm>
          <a:off x="6900124" y="1018183"/>
          <a:ext cx="1011772" cy="366438"/>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s-MX" sz="1000" b="1">
              <a:latin typeface="Eras Medium ITC" pitchFamily="34" charset="0"/>
            </a:rPr>
            <a:t>ANTERIOR</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2621280</xdr:colOff>
      <xdr:row>2</xdr:row>
      <xdr:rowOff>108972</xdr:rowOff>
    </xdr:from>
    <xdr:to>
      <xdr:col>2</xdr:col>
      <xdr:colOff>3442676</xdr:colOff>
      <xdr:row>2</xdr:row>
      <xdr:rowOff>350273</xdr:rowOff>
    </xdr:to>
    <xdr:sp macro="" textlink="">
      <xdr:nvSpPr>
        <xdr:cNvPr id="4" name="3 Rectángulo redondeado">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3177540" y="566172"/>
          <a:ext cx="821396" cy="241301"/>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s-MX" sz="800" b="1">
              <a:latin typeface="Eras Medium ITC" pitchFamily="34" charset="0"/>
            </a:rPr>
            <a:t>PRINCIPAL</a:t>
          </a:r>
        </a:p>
      </xdr:txBody>
    </xdr:sp>
    <xdr:clientData/>
  </xdr:twoCellAnchor>
  <xdr:twoCellAnchor>
    <xdr:from>
      <xdr:col>2</xdr:col>
      <xdr:colOff>4224009</xdr:colOff>
      <xdr:row>2</xdr:row>
      <xdr:rowOff>108969</xdr:rowOff>
    </xdr:from>
    <xdr:to>
      <xdr:col>2</xdr:col>
      <xdr:colOff>5044440</xdr:colOff>
      <xdr:row>2</xdr:row>
      <xdr:rowOff>350271</xdr:rowOff>
    </xdr:to>
    <xdr:sp macro="" textlink="">
      <xdr:nvSpPr>
        <xdr:cNvPr id="5" name="4 Rectángulo redondeado">
          <a:hlinkClick xmlns:r="http://schemas.openxmlformats.org/officeDocument/2006/relationships" r:id="rId2"/>
          <a:extLst>
            <a:ext uri="{FF2B5EF4-FFF2-40B4-BE49-F238E27FC236}">
              <a16:creationId xmlns:a16="http://schemas.microsoft.com/office/drawing/2014/main" id="{00000000-0008-0000-0100-000005000000}"/>
            </a:ext>
          </a:extLst>
        </xdr:cNvPr>
        <xdr:cNvSpPr/>
      </xdr:nvSpPr>
      <xdr:spPr>
        <a:xfrm>
          <a:off x="4780269" y="566169"/>
          <a:ext cx="820431" cy="241302"/>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s-MX" sz="800" b="1">
              <a:latin typeface="Eras Medium ITC" pitchFamily="34" charset="0"/>
            </a:rPr>
            <a:t>SIGUIENTE</a:t>
          </a:r>
        </a:p>
      </xdr:txBody>
    </xdr:sp>
    <xdr:clientData/>
  </xdr:twoCellAnchor>
  <xdr:twoCellAnchor>
    <xdr:from>
      <xdr:col>2</xdr:col>
      <xdr:colOff>3430078</xdr:colOff>
      <xdr:row>2</xdr:row>
      <xdr:rowOff>106681</xdr:rowOff>
    </xdr:from>
    <xdr:to>
      <xdr:col>2</xdr:col>
      <xdr:colOff>4228495</xdr:colOff>
      <xdr:row>2</xdr:row>
      <xdr:rowOff>358141</xdr:rowOff>
    </xdr:to>
    <xdr:sp macro="" textlink="">
      <xdr:nvSpPr>
        <xdr:cNvPr id="6" name="5 Rectángulo redondeado">
          <a:hlinkClick xmlns:r="http://schemas.openxmlformats.org/officeDocument/2006/relationships" r:id="rId1"/>
          <a:extLst>
            <a:ext uri="{FF2B5EF4-FFF2-40B4-BE49-F238E27FC236}">
              <a16:creationId xmlns:a16="http://schemas.microsoft.com/office/drawing/2014/main" id="{00000000-0008-0000-0100-000006000000}"/>
            </a:ext>
          </a:extLst>
        </xdr:cNvPr>
        <xdr:cNvSpPr/>
      </xdr:nvSpPr>
      <xdr:spPr>
        <a:xfrm>
          <a:off x="3986338" y="563881"/>
          <a:ext cx="798417" cy="251460"/>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s-MX" sz="800" b="1">
              <a:latin typeface="Eras Medium ITC" pitchFamily="34" charset="0"/>
            </a:rPr>
            <a:t>ANTERIOR</a:t>
          </a:r>
        </a:p>
      </xdr:txBody>
    </xdr:sp>
    <xdr:clientData/>
  </xdr:twoCellAnchor>
  <xdr:twoCellAnchor>
    <xdr:from>
      <xdr:col>2</xdr:col>
      <xdr:colOff>6926580</xdr:colOff>
      <xdr:row>0</xdr:row>
      <xdr:rowOff>91440</xdr:rowOff>
    </xdr:from>
    <xdr:to>
      <xdr:col>2</xdr:col>
      <xdr:colOff>7833360</xdr:colOff>
      <xdr:row>2</xdr:row>
      <xdr:rowOff>358140</xdr:rowOff>
    </xdr:to>
    <xdr:grpSp>
      <xdr:nvGrpSpPr>
        <xdr:cNvPr id="11" name="19 Grupo">
          <a:extLst>
            <a:ext uri="{FF2B5EF4-FFF2-40B4-BE49-F238E27FC236}">
              <a16:creationId xmlns:a16="http://schemas.microsoft.com/office/drawing/2014/main" id="{00000000-0008-0000-0100-00000B000000}"/>
            </a:ext>
          </a:extLst>
        </xdr:cNvPr>
        <xdr:cNvGrpSpPr>
          <a:grpSpLocks/>
        </xdr:cNvGrpSpPr>
      </xdr:nvGrpSpPr>
      <xdr:grpSpPr bwMode="auto">
        <a:xfrm>
          <a:off x="7472103" y="91440"/>
          <a:ext cx="763905" cy="716973"/>
          <a:chOff x="1803400" y="774700"/>
          <a:chExt cx="5397499" cy="5257800"/>
        </a:xfrm>
      </xdr:grpSpPr>
      <xdr:sp macro="" textlink="">
        <xdr:nvSpPr>
          <xdr:cNvPr id="12" name="Oval 5">
            <a:extLst>
              <a:ext uri="{FF2B5EF4-FFF2-40B4-BE49-F238E27FC236}">
                <a16:creationId xmlns:a16="http://schemas.microsoft.com/office/drawing/2014/main" id="{00000000-0008-0000-0100-00000C000000}"/>
              </a:ext>
            </a:extLst>
          </xdr:cNvPr>
          <xdr:cNvSpPr>
            <a:spLocks noChangeArrowheads="1"/>
          </xdr:cNvSpPr>
        </xdr:nvSpPr>
        <xdr:spPr bwMode="auto">
          <a:xfrm>
            <a:off x="1803400" y="774700"/>
            <a:ext cx="5397499" cy="5257800"/>
          </a:xfrm>
          <a:prstGeom prst="ellipse">
            <a:avLst/>
          </a:prstGeom>
          <a:gradFill flip="none" rotWithShape="1">
            <a:gsLst>
              <a:gs pos="100000">
                <a:srgbClr val="4F81BD">
                  <a:tint val="66000"/>
                  <a:satMod val="160000"/>
                  <a:alpha val="0"/>
                </a:srgbClr>
              </a:gs>
              <a:gs pos="50000">
                <a:srgbClr val="4F81BD">
                  <a:tint val="44500"/>
                  <a:satMod val="160000"/>
                </a:srgbClr>
              </a:gs>
              <a:gs pos="100000">
                <a:srgbClr val="4F81BD">
                  <a:tint val="23500"/>
                  <a:satMod val="160000"/>
                  <a:alpha val="0"/>
                </a:srgbClr>
              </a:gs>
            </a:gsLst>
            <a:path path="shape">
              <a:fillToRect l="50000" t="50000" r="50000" b="50000"/>
            </a:path>
            <a:tileRect/>
          </a:gradFill>
          <a:ln w="28575">
            <a:noFill/>
            <a:round/>
            <a:headEnd/>
            <a:tailEnd/>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txBody>
          <a:bodyPr wrap="square" lIns="55523" tIns="27761" rIns="55523" bIns="27761" anchor="ctr"/>
          <a:lstStyle>
            <a:defPPr>
              <a:defRPr lang="es-MX"/>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pPr algn="ctr" eaLnBrk="0" hangingPunct="0">
              <a:defRPr/>
            </a:pPr>
            <a:r>
              <a:rPr lang="es-ES" sz="200">
                <a:solidFill>
                  <a:srgbClr val="FFFFFF"/>
                </a:solidFill>
                <a:latin typeface="Calibri"/>
              </a:rPr>
              <a:t>c</a:t>
            </a:r>
            <a:endParaRPr lang="es-ES" sz="200">
              <a:solidFill>
                <a:prstClr val="black"/>
              </a:solidFill>
              <a:latin typeface="Calibri"/>
            </a:endParaRPr>
          </a:p>
        </xdr:txBody>
      </xdr:sp>
      <xdr:pic>
        <xdr:nvPicPr>
          <xdr:cNvPr id="13" name="18 Imagen">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blip>
          <a:srcRect r="42232" b="18568"/>
          <a:stretch>
            <a:fillRect/>
          </a:stretch>
        </xdr:blipFill>
        <xdr:spPr bwMode="auto">
          <a:xfrm>
            <a:off x="2882900" y="1790159"/>
            <a:ext cx="3521818" cy="3239041"/>
          </a:xfrm>
          <a:prstGeom prst="rect">
            <a:avLst/>
          </a:prstGeom>
          <a:noFill/>
          <a:ln w="9525">
            <a:noFill/>
            <a:miter lim="800000"/>
            <a:headEnd/>
            <a:tailEnd/>
          </a:ln>
        </xdr:spPr>
      </xdr:pic>
      <xdr:pic>
        <xdr:nvPicPr>
          <xdr:cNvPr id="14" name="54 Imagen" descr="MUNDO NUEVO.gif">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4"/>
          <a:srcRect/>
          <a:stretch>
            <a:fillRect/>
          </a:stretch>
        </xdr:blipFill>
        <xdr:spPr bwMode="auto">
          <a:xfrm>
            <a:off x="3724222" y="2899327"/>
            <a:ext cx="1751936" cy="1368939"/>
          </a:xfrm>
          <a:prstGeom prst="rect">
            <a:avLst/>
          </a:prstGeom>
          <a:noFill/>
          <a:ln w="9525">
            <a:noFill/>
            <a:miter lim="800000"/>
            <a:headEnd/>
            <a:tailEnd/>
          </a:ln>
        </xdr:spPr>
      </xdr:pic>
    </xdr:grpSp>
    <xdr:clientData/>
  </xdr:twoCellAnchor>
  <xdr:twoCellAnchor editAs="oneCell">
    <xdr:from>
      <xdr:col>0</xdr:col>
      <xdr:colOff>214747</xdr:colOff>
      <xdr:row>0</xdr:row>
      <xdr:rowOff>103909</xdr:rowOff>
    </xdr:from>
    <xdr:to>
      <xdr:col>2</xdr:col>
      <xdr:colOff>609601</xdr:colOff>
      <xdr:row>2</xdr:row>
      <xdr:rowOff>144999</xdr:rowOff>
    </xdr:to>
    <xdr:pic>
      <xdr:nvPicPr>
        <xdr:cNvPr id="10" name="Imagen 9">
          <a:extLst>
            <a:ext uri="{FF2B5EF4-FFF2-40B4-BE49-F238E27FC236}">
              <a16:creationId xmlns:a16="http://schemas.microsoft.com/office/drawing/2014/main" id="{00000000-0008-0000-0100-00000A000000}"/>
            </a:ext>
          </a:extLst>
        </xdr:cNvPr>
        <xdr:cNvPicPr>
          <a:picLocks noChangeAspect="1"/>
        </xdr:cNvPicPr>
      </xdr:nvPicPr>
      <xdr:blipFill rotWithShape="1">
        <a:blip xmlns:r="http://schemas.openxmlformats.org/officeDocument/2006/relationships" r:embed="rId5">
          <a:extLst>
            <a:ext uri="{BEBA8EAE-BF5A-486C-A8C5-ECC9F3942E4B}">
              <a14:imgProps xmlns:a14="http://schemas.microsoft.com/office/drawing/2010/main">
                <a14:imgLayer r:embed="rId6">
                  <a14:imgEffect>
                    <a14:brightnessContrast bright="-20000" contrast="-20000"/>
                  </a14:imgEffect>
                </a14:imgLayer>
              </a14:imgProps>
            </a:ext>
          </a:extLst>
        </a:blip>
        <a:srcRect l="-9186" t="22350" r="-993" b="19801"/>
        <a:stretch/>
      </xdr:blipFill>
      <xdr:spPr>
        <a:xfrm>
          <a:off x="214747" y="103909"/>
          <a:ext cx="949036" cy="4982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893445</xdr:colOff>
      <xdr:row>0</xdr:row>
      <xdr:rowOff>48012</xdr:rowOff>
    </xdr:from>
    <xdr:to>
      <xdr:col>6</xdr:col>
      <xdr:colOff>790077</xdr:colOff>
      <xdr:row>1</xdr:row>
      <xdr:rowOff>121673</xdr:rowOff>
    </xdr:to>
    <xdr:sp macro="" textlink="">
      <xdr:nvSpPr>
        <xdr:cNvPr id="14" name="13 Rectángulo redondeado">
          <a:hlinkClick xmlns:r="http://schemas.openxmlformats.org/officeDocument/2006/relationships" r:id="rId1"/>
          <a:extLst>
            <a:ext uri="{FF2B5EF4-FFF2-40B4-BE49-F238E27FC236}">
              <a16:creationId xmlns:a16="http://schemas.microsoft.com/office/drawing/2014/main" id="{00000000-0008-0000-0200-00000E000000}"/>
            </a:ext>
          </a:extLst>
        </xdr:cNvPr>
        <xdr:cNvSpPr/>
      </xdr:nvSpPr>
      <xdr:spPr>
        <a:xfrm>
          <a:off x="3903345" y="48012"/>
          <a:ext cx="906282" cy="245111"/>
        </a:xfrm>
        <a:prstGeom prst="roundRect">
          <a:avLst/>
        </a:prstGeom>
        <a:solidFill>
          <a:srgbClr val="4F81BD"/>
        </a:solidFill>
        <a:ln w="25400" cap="flat" cmpd="sng" algn="ctr">
          <a:noFill/>
          <a:prstDash val="solid"/>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txBody>
        <a:bodyPr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1" i="0" u="none" strike="noStrike" kern="0" cap="none" spc="0" normalizeH="0" baseline="0" noProof="0">
              <a:ln>
                <a:noFill/>
              </a:ln>
              <a:solidFill>
                <a:sysClr val="window" lastClr="FFFFFF"/>
              </a:solidFill>
              <a:effectLst/>
              <a:uLnTx/>
              <a:uFillTx/>
              <a:latin typeface="Eras Medium ITC" pitchFamily="34" charset="0"/>
              <a:ea typeface="+mn-ea"/>
              <a:cs typeface="+mn-cs"/>
            </a:rPr>
            <a:t>PRINCIPAL</a:t>
          </a:r>
        </a:p>
      </xdr:txBody>
    </xdr:sp>
    <xdr:clientData/>
  </xdr:twoCellAnchor>
  <xdr:twoCellAnchor>
    <xdr:from>
      <xdr:col>6</xdr:col>
      <xdr:colOff>1867524</xdr:colOff>
      <xdr:row>0</xdr:row>
      <xdr:rowOff>48009</xdr:rowOff>
    </xdr:from>
    <xdr:to>
      <xdr:col>7</xdr:col>
      <xdr:colOff>108585</xdr:colOff>
      <xdr:row>1</xdr:row>
      <xdr:rowOff>121671</xdr:rowOff>
    </xdr:to>
    <xdr:sp macro="" textlink="">
      <xdr:nvSpPr>
        <xdr:cNvPr id="15" name="14 Rectángulo redondeado">
          <a:hlinkClick xmlns:r="http://schemas.openxmlformats.org/officeDocument/2006/relationships" r:id="rId2"/>
          <a:extLst>
            <a:ext uri="{FF2B5EF4-FFF2-40B4-BE49-F238E27FC236}">
              <a16:creationId xmlns:a16="http://schemas.microsoft.com/office/drawing/2014/main" id="{00000000-0008-0000-0200-00000F000000}"/>
            </a:ext>
          </a:extLst>
        </xdr:cNvPr>
        <xdr:cNvSpPr/>
      </xdr:nvSpPr>
      <xdr:spPr>
        <a:xfrm>
          <a:off x="5887074" y="48009"/>
          <a:ext cx="1003311" cy="245112"/>
        </a:xfrm>
        <a:prstGeom prst="roundRect">
          <a:avLst/>
        </a:prstGeom>
        <a:solidFill>
          <a:srgbClr val="4F81BD"/>
        </a:solidFill>
        <a:ln w="25400" cap="flat" cmpd="sng" algn="ctr">
          <a:noFill/>
          <a:prstDash val="solid"/>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txBody>
        <a:bodyPr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1" i="0" u="none" strike="noStrike" kern="0" cap="none" spc="0" normalizeH="0" baseline="0" noProof="0">
              <a:ln>
                <a:noFill/>
              </a:ln>
              <a:solidFill>
                <a:sysClr val="window" lastClr="FFFFFF"/>
              </a:solidFill>
              <a:effectLst/>
              <a:uLnTx/>
              <a:uFillTx/>
              <a:latin typeface="Eras Medium ITC" pitchFamily="34" charset="0"/>
              <a:ea typeface="+mn-ea"/>
              <a:cs typeface="+mn-cs"/>
            </a:rPr>
            <a:t>SIGUIENTE</a:t>
          </a:r>
        </a:p>
      </xdr:txBody>
    </xdr:sp>
    <xdr:clientData/>
  </xdr:twoCellAnchor>
  <xdr:twoCellAnchor>
    <xdr:from>
      <xdr:col>6</xdr:col>
      <xdr:colOff>807720</xdr:colOff>
      <xdr:row>0</xdr:row>
      <xdr:rowOff>45720</xdr:rowOff>
    </xdr:from>
    <xdr:to>
      <xdr:col>6</xdr:col>
      <xdr:colOff>1840996</xdr:colOff>
      <xdr:row>1</xdr:row>
      <xdr:rowOff>121920</xdr:rowOff>
    </xdr:to>
    <xdr:sp macro="" textlink="">
      <xdr:nvSpPr>
        <xdr:cNvPr id="16" name="15 Rectángulo redondeado">
          <a:hlinkClick xmlns:r="http://schemas.openxmlformats.org/officeDocument/2006/relationships" r:id="rId3"/>
          <a:extLst>
            <a:ext uri="{FF2B5EF4-FFF2-40B4-BE49-F238E27FC236}">
              <a16:creationId xmlns:a16="http://schemas.microsoft.com/office/drawing/2014/main" id="{00000000-0008-0000-0200-000010000000}"/>
            </a:ext>
          </a:extLst>
        </xdr:cNvPr>
        <xdr:cNvSpPr/>
      </xdr:nvSpPr>
      <xdr:spPr>
        <a:xfrm>
          <a:off x="4827270" y="45720"/>
          <a:ext cx="1033276" cy="247650"/>
        </a:xfrm>
        <a:prstGeom prst="roundRect">
          <a:avLst/>
        </a:prstGeom>
        <a:solidFill>
          <a:srgbClr val="4F81BD"/>
        </a:solidFill>
        <a:ln w="25400" cap="flat" cmpd="sng" algn="ctr">
          <a:noFill/>
          <a:prstDash val="solid"/>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txBody>
        <a:bodyPr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MX" sz="800" b="1" i="0" u="none" strike="noStrike" kern="0" cap="none" spc="0" normalizeH="0" baseline="0" noProof="0">
              <a:ln>
                <a:noFill/>
              </a:ln>
              <a:solidFill>
                <a:sysClr val="window" lastClr="FFFFFF"/>
              </a:solidFill>
              <a:effectLst/>
              <a:uLnTx/>
              <a:uFillTx/>
              <a:latin typeface="Eras Medium ITC" pitchFamily="34" charset="0"/>
              <a:ea typeface="+mn-ea"/>
              <a:cs typeface="+mn-cs"/>
            </a:rPr>
            <a:t>ANTERIOR</a:t>
          </a:r>
        </a:p>
      </xdr:txBody>
    </xdr:sp>
    <xdr:clientData/>
  </xdr:twoCellAnchor>
  <xdr:twoCellAnchor>
    <xdr:from>
      <xdr:col>8</xdr:col>
      <xdr:colOff>2105025</xdr:colOff>
      <xdr:row>2</xdr:row>
      <xdr:rowOff>28575</xdr:rowOff>
    </xdr:from>
    <xdr:to>
      <xdr:col>8</xdr:col>
      <xdr:colOff>3011805</xdr:colOff>
      <xdr:row>4</xdr:row>
      <xdr:rowOff>171450</xdr:rowOff>
    </xdr:to>
    <xdr:grpSp>
      <xdr:nvGrpSpPr>
        <xdr:cNvPr id="5" name="19 Grupo">
          <a:extLst>
            <a:ext uri="{FF2B5EF4-FFF2-40B4-BE49-F238E27FC236}">
              <a16:creationId xmlns:a16="http://schemas.microsoft.com/office/drawing/2014/main" id="{00000000-0008-0000-0200-000005000000}"/>
            </a:ext>
          </a:extLst>
        </xdr:cNvPr>
        <xdr:cNvGrpSpPr>
          <a:grpSpLocks/>
        </xdr:cNvGrpSpPr>
      </xdr:nvGrpSpPr>
      <xdr:grpSpPr bwMode="auto">
        <a:xfrm>
          <a:off x="9439275" y="346075"/>
          <a:ext cx="906780" cy="724958"/>
          <a:chOff x="1803400" y="774700"/>
          <a:chExt cx="5397499" cy="5257800"/>
        </a:xfrm>
      </xdr:grpSpPr>
      <xdr:sp macro="" textlink="">
        <xdr:nvSpPr>
          <xdr:cNvPr id="6" name="Oval 5">
            <a:extLst>
              <a:ext uri="{FF2B5EF4-FFF2-40B4-BE49-F238E27FC236}">
                <a16:creationId xmlns:a16="http://schemas.microsoft.com/office/drawing/2014/main" id="{00000000-0008-0000-0200-000006000000}"/>
              </a:ext>
            </a:extLst>
          </xdr:cNvPr>
          <xdr:cNvSpPr>
            <a:spLocks noChangeArrowheads="1"/>
          </xdr:cNvSpPr>
        </xdr:nvSpPr>
        <xdr:spPr bwMode="auto">
          <a:xfrm>
            <a:off x="1803400" y="774700"/>
            <a:ext cx="5397499" cy="5257800"/>
          </a:xfrm>
          <a:prstGeom prst="ellipse">
            <a:avLst/>
          </a:prstGeom>
          <a:gradFill flip="none" rotWithShape="1">
            <a:gsLst>
              <a:gs pos="100000">
                <a:srgbClr val="4F81BD">
                  <a:tint val="66000"/>
                  <a:satMod val="160000"/>
                  <a:alpha val="0"/>
                </a:srgbClr>
              </a:gs>
              <a:gs pos="50000">
                <a:srgbClr val="4F81BD">
                  <a:tint val="44500"/>
                  <a:satMod val="160000"/>
                </a:srgbClr>
              </a:gs>
              <a:gs pos="100000">
                <a:srgbClr val="4F81BD">
                  <a:tint val="23500"/>
                  <a:satMod val="160000"/>
                  <a:alpha val="0"/>
                </a:srgbClr>
              </a:gs>
            </a:gsLst>
            <a:path path="shape">
              <a:fillToRect l="50000" t="50000" r="50000" b="50000"/>
            </a:path>
            <a:tileRect/>
          </a:gradFill>
          <a:ln w="28575">
            <a:noFill/>
            <a:round/>
            <a:headEnd/>
            <a:tailEnd/>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txBody>
          <a:bodyPr wrap="square" lIns="55523" tIns="27761" rIns="55523" bIns="27761" anchor="ctr"/>
          <a:lstStyle>
            <a:defPPr>
              <a:defRPr lang="es-MX"/>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pPr algn="ctr" eaLnBrk="0" hangingPunct="0">
              <a:defRPr/>
            </a:pPr>
            <a:r>
              <a:rPr lang="es-ES" sz="200">
                <a:solidFill>
                  <a:srgbClr val="FFFFFF"/>
                </a:solidFill>
                <a:latin typeface="Calibri"/>
              </a:rPr>
              <a:t>c</a:t>
            </a:r>
            <a:endParaRPr lang="es-ES" sz="200">
              <a:solidFill>
                <a:prstClr val="black"/>
              </a:solidFill>
              <a:latin typeface="Calibri"/>
            </a:endParaRPr>
          </a:p>
        </xdr:txBody>
      </xdr:sp>
      <xdr:pic>
        <xdr:nvPicPr>
          <xdr:cNvPr id="7" name="18 Imagen">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4">
            <a:clrChange>
              <a:clrFrom>
                <a:srgbClr val="FFFFFF"/>
              </a:clrFrom>
              <a:clrTo>
                <a:srgbClr val="FFFFFF">
                  <a:alpha val="0"/>
                </a:srgbClr>
              </a:clrTo>
            </a:clrChange>
          </a:blip>
          <a:srcRect r="42232" b="18568"/>
          <a:stretch>
            <a:fillRect/>
          </a:stretch>
        </xdr:blipFill>
        <xdr:spPr bwMode="auto">
          <a:xfrm>
            <a:off x="2882900" y="1790159"/>
            <a:ext cx="3521818" cy="3239041"/>
          </a:xfrm>
          <a:prstGeom prst="rect">
            <a:avLst/>
          </a:prstGeom>
          <a:noFill/>
          <a:ln w="9525">
            <a:noFill/>
            <a:miter lim="800000"/>
            <a:headEnd/>
            <a:tailEnd/>
          </a:ln>
        </xdr:spPr>
      </xdr:pic>
      <xdr:pic>
        <xdr:nvPicPr>
          <xdr:cNvPr id="8" name="54 Imagen" descr="MUNDO NUEVO.gif">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5"/>
          <a:srcRect/>
          <a:stretch>
            <a:fillRect/>
          </a:stretch>
        </xdr:blipFill>
        <xdr:spPr bwMode="auto">
          <a:xfrm>
            <a:off x="3724222" y="2899327"/>
            <a:ext cx="1751936" cy="1368939"/>
          </a:xfrm>
          <a:prstGeom prst="rect">
            <a:avLst/>
          </a:prstGeom>
          <a:noFill/>
          <a:ln w="9525">
            <a:noFill/>
            <a:miter lim="800000"/>
            <a:headEnd/>
            <a:tailEnd/>
          </a:ln>
        </xdr:spPr>
      </xdr:pic>
    </xdr:grpSp>
    <xdr:clientData/>
  </xdr:twoCellAnchor>
  <xdr:twoCellAnchor editAs="oneCell">
    <xdr:from>
      <xdr:col>1</xdr:col>
      <xdr:colOff>59267</xdr:colOff>
      <xdr:row>2</xdr:row>
      <xdr:rowOff>42333</xdr:rowOff>
    </xdr:from>
    <xdr:to>
      <xdr:col>2</xdr:col>
      <xdr:colOff>576503</xdr:colOff>
      <xdr:row>3</xdr:row>
      <xdr:rowOff>269690</xdr:rowOff>
    </xdr:to>
    <xdr:pic>
      <xdr:nvPicPr>
        <xdr:cNvPr id="10" name="Imagen 9">
          <a:extLst>
            <a:ext uri="{FF2B5EF4-FFF2-40B4-BE49-F238E27FC236}">
              <a16:creationId xmlns:a16="http://schemas.microsoft.com/office/drawing/2014/main" id="{00000000-0008-0000-0200-00000A000000}"/>
            </a:ext>
          </a:extLst>
        </xdr:cNvPr>
        <xdr:cNvPicPr>
          <a:picLocks noChangeAspect="1"/>
        </xdr:cNvPicPr>
      </xdr:nvPicPr>
      <xdr:blipFill rotWithShape="1">
        <a:blip xmlns:r="http://schemas.openxmlformats.org/officeDocument/2006/relationships" r:embed="rId6">
          <a:extLst>
            <a:ext uri="{BEBA8EAE-BF5A-486C-A8C5-ECC9F3942E4B}">
              <a14:imgProps xmlns:a14="http://schemas.microsoft.com/office/drawing/2010/main">
                <a14:imgLayer r:embed="rId7">
                  <a14:imgEffect>
                    <a14:brightnessContrast bright="-20000" contrast="-20000"/>
                  </a14:imgEffect>
                </a14:imgLayer>
              </a14:imgProps>
            </a:ext>
          </a:extLst>
        </a:blip>
        <a:srcRect l="-9186" t="22350" r="-993" b="19801"/>
        <a:stretch/>
      </xdr:blipFill>
      <xdr:spPr>
        <a:xfrm>
          <a:off x="254000" y="381000"/>
          <a:ext cx="949036" cy="4982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2658538</xdr:colOff>
      <xdr:row>2</xdr:row>
      <xdr:rowOff>87841</xdr:rowOff>
    </xdr:from>
    <xdr:to>
      <xdr:col>2</xdr:col>
      <xdr:colOff>149995</xdr:colOff>
      <xdr:row>3</xdr:row>
      <xdr:rowOff>121884</xdr:rowOff>
    </xdr:to>
    <xdr:sp macro="" textlink="">
      <xdr:nvSpPr>
        <xdr:cNvPr id="5" name="4 Rectángulo redondeado">
          <a:hlinkClick xmlns:r="http://schemas.openxmlformats.org/officeDocument/2006/relationships" r:id="rId1"/>
          <a:extLst>
            <a:ext uri="{FF2B5EF4-FFF2-40B4-BE49-F238E27FC236}">
              <a16:creationId xmlns:a16="http://schemas.microsoft.com/office/drawing/2014/main" id="{00000000-0008-0000-0300-000005000000}"/>
            </a:ext>
          </a:extLst>
        </xdr:cNvPr>
        <xdr:cNvSpPr/>
      </xdr:nvSpPr>
      <xdr:spPr>
        <a:xfrm>
          <a:off x="2929471" y="536574"/>
          <a:ext cx="1081324" cy="203377"/>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s-MX" sz="800" b="1">
              <a:latin typeface="Eras Medium ITC" pitchFamily="34" charset="0"/>
            </a:rPr>
            <a:t>PRINCIPAL</a:t>
          </a:r>
        </a:p>
      </xdr:txBody>
    </xdr:sp>
    <xdr:clientData/>
  </xdr:twoCellAnchor>
  <xdr:twoCellAnchor>
    <xdr:from>
      <xdr:col>2</xdr:col>
      <xdr:colOff>940853</xdr:colOff>
      <xdr:row>2</xdr:row>
      <xdr:rowOff>78316</xdr:rowOff>
    </xdr:from>
    <xdr:to>
      <xdr:col>2</xdr:col>
      <xdr:colOff>1761284</xdr:colOff>
      <xdr:row>3</xdr:row>
      <xdr:rowOff>121882</xdr:rowOff>
    </xdr:to>
    <xdr:sp macro="" textlink="">
      <xdr:nvSpPr>
        <xdr:cNvPr id="6" name="5 Rectángulo redondeado">
          <a:hlinkClick xmlns:r="http://schemas.openxmlformats.org/officeDocument/2006/relationships" r:id="rId2"/>
          <a:extLst>
            <a:ext uri="{FF2B5EF4-FFF2-40B4-BE49-F238E27FC236}">
              <a16:creationId xmlns:a16="http://schemas.microsoft.com/office/drawing/2014/main" id="{00000000-0008-0000-0300-000006000000}"/>
            </a:ext>
          </a:extLst>
        </xdr:cNvPr>
        <xdr:cNvSpPr/>
      </xdr:nvSpPr>
      <xdr:spPr>
        <a:xfrm>
          <a:off x="4801653" y="527049"/>
          <a:ext cx="820431" cy="212900"/>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s-MX" sz="800" b="1">
              <a:latin typeface="Eras Medium ITC" pitchFamily="34" charset="0"/>
            </a:rPr>
            <a:t>SIGUIENTE</a:t>
          </a:r>
        </a:p>
      </xdr:txBody>
    </xdr:sp>
    <xdr:clientData/>
  </xdr:twoCellAnchor>
  <xdr:twoCellAnchor>
    <xdr:from>
      <xdr:col>2</xdr:col>
      <xdr:colOff>145017</xdr:colOff>
      <xdr:row>2</xdr:row>
      <xdr:rowOff>89746</xdr:rowOff>
    </xdr:from>
    <xdr:to>
      <xdr:col>2</xdr:col>
      <xdr:colOff>928194</xdr:colOff>
      <xdr:row>3</xdr:row>
      <xdr:rowOff>126873</xdr:rowOff>
    </xdr:to>
    <xdr:sp macro="" textlink="">
      <xdr:nvSpPr>
        <xdr:cNvPr id="7" name="6 Rectángulo redondeado">
          <a:hlinkClick xmlns:r="http://schemas.openxmlformats.org/officeDocument/2006/relationships" r:id="rId3"/>
          <a:extLst>
            <a:ext uri="{FF2B5EF4-FFF2-40B4-BE49-F238E27FC236}">
              <a16:creationId xmlns:a16="http://schemas.microsoft.com/office/drawing/2014/main" id="{00000000-0008-0000-0300-000007000000}"/>
            </a:ext>
          </a:extLst>
        </xdr:cNvPr>
        <xdr:cNvSpPr/>
      </xdr:nvSpPr>
      <xdr:spPr>
        <a:xfrm>
          <a:off x="4005817" y="538479"/>
          <a:ext cx="783177" cy="206461"/>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s-MX" sz="800" b="1">
              <a:latin typeface="Eras Medium ITC" pitchFamily="34" charset="0"/>
            </a:rPr>
            <a:t>ANTERIOR</a:t>
          </a:r>
        </a:p>
      </xdr:txBody>
    </xdr:sp>
    <xdr:clientData/>
  </xdr:twoCellAnchor>
  <xdr:twoCellAnchor>
    <xdr:from>
      <xdr:col>2</xdr:col>
      <xdr:colOff>3640666</xdr:colOff>
      <xdr:row>0</xdr:row>
      <xdr:rowOff>50802</xdr:rowOff>
    </xdr:from>
    <xdr:to>
      <xdr:col>2</xdr:col>
      <xdr:colOff>4462777</xdr:colOff>
      <xdr:row>3</xdr:row>
      <xdr:rowOff>59267</xdr:rowOff>
    </xdr:to>
    <xdr:grpSp>
      <xdr:nvGrpSpPr>
        <xdr:cNvPr id="8" name="19 Grupo">
          <a:extLst>
            <a:ext uri="{FF2B5EF4-FFF2-40B4-BE49-F238E27FC236}">
              <a16:creationId xmlns:a16="http://schemas.microsoft.com/office/drawing/2014/main" id="{00000000-0008-0000-0300-000008000000}"/>
            </a:ext>
          </a:extLst>
        </xdr:cNvPr>
        <xdr:cNvGrpSpPr>
          <a:grpSpLocks/>
        </xdr:cNvGrpSpPr>
      </xdr:nvGrpSpPr>
      <xdr:grpSpPr bwMode="auto">
        <a:xfrm>
          <a:off x="7379229" y="50802"/>
          <a:ext cx="774486" cy="611715"/>
          <a:chOff x="1803400" y="774700"/>
          <a:chExt cx="5397499" cy="5257800"/>
        </a:xfrm>
      </xdr:grpSpPr>
      <xdr:sp macro="" textlink="">
        <xdr:nvSpPr>
          <xdr:cNvPr id="9" name="Oval 5">
            <a:extLst>
              <a:ext uri="{FF2B5EF4-FFF2-40B4-BE49-F238E27FC236}">
                <a16:creationId xmlns:a16="http://schemas.microsoft.com/office/drawing/2014/main" id="{00000000-0008-0000-0300-000009000000}"/>
              </a:ext>
            </a:extLst>
          </xdr:cNvPr>
          <xdr:cNvSpPr>
            <a:spLocks noChangeArrowheads="1"/>
          </xdr:cNvSpPr>
        </xdr:nvSpPr>
        <xdr:spPr bwMode="auto">
          <a:xfrm>
            <a:off x="1803400" y="774700"/>
            <a:ext cx="5397499" cy="5257800"/>
          </a:xfrm>
          <a:prstGeom prst="ellipse">
            <a:avLst/>
          </a:prstGeom>
          <a:gradFill flip="none" rotWithShape="1">
            <a:gsLst>
              <a:gs pos="100000">
                <a:srgbClr val="4F81BD">
                  <a:tint val="66000"/>
                  <a:satMod val="160000"/>
                  <a:alpha val="0"/>
                </a:srgbClr>
              </a:gs>
              <a:gs pos="50000">
                <a:srgbClr val="4F81BD">
                  <a:tint val="44500"/>
                  <a:satMod val="160000"/>
                </a:srgbClr>
              </a:gs>
              <a:gs pos="100000">
                <a:srgbClr val="4F81BD">
                  <a:tint val="23500"/>
                  <a:satMod val="160000"/>
                  <a:alpha val="0"/>
                </a:srgbClr>
              </a:gs>
            </a:gsLst>
            <a:path path="shape">
              <a:fillToRect l="50000" t="50000" r="50000" b="50000"/>
            </a:path>
            <a:tileRect/>
          </a:gradFill>
          <a:ln w="28575">
            <a:noFill/>
            <a:round/>
            <a:headEnd/>
            <a:tailEnd/>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txBody>
          <a:bodyPr wrap="square" lIns="55523" tIns="27761" rIns="55523" bIns="27761" anchor="ctr"/>
          <a:lstStyle>
            <a:defPPr>
              <a:defRPr lang="es-MX"/>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pPr algn="ctr" eaLnBrk="0" hangingPunct="0">
              <a:defRPr/>
            </a:pPr>
            <a:r>
              <a:rPr lang="es-ES" sz="200">
                <a:solidFill>
                  <a:srgbClr val="FFFFFF"/>
                </a:solidFill>
                <a:latin typeface="Calibri"/>
              </a:rPr>
              <a:t>c</a:t>
            </a:r>
            <a:endParaRPr lang="es-ES" sz="200">
              <a:solidFill>
                <a:prstClr val="black"/>
              </a:solidFill>
              <a:latin typeface="Calibri"/>
            </a:endParaRPr>
          </a:p>
        </xdr:txBody>
      </xdr:sp>
      <xdr:pic>
        <xdr:nvPicPr>
          <xdr:cNvPr id="10" name="18 Imagen">
            <a:extLst>
              <a:ext uri="{FF2B5EF4-FFF2-40B4-BE49-F238E27FC236}">
                <a16:creationId xmlns:a16="http://schemas.microsoft.com/office/drawing/2014/main" id="{00000000-0008-0000-0300-00000A000000}"/>
              </a:ext>
            </a:extLst>
          </xdr:cNvPr>
          <xdr:cNvPicPr>
            <a:picLocks noChangeAspect="1" noChangeArrowheads="1"/>
          </xdr:cNvPicPr>
        </xdr:nvPicPr>
        <xdr:blipFill>
          <a:blip xmlns:r="http://schemas.openxmlformats.org/officeDocument/2006/relationships" r:embed="rId4" cstate="print">
            <a:clrChange>
              <a:clrFrom>
                <a:srgbClr val="FFFFFF"/>
              </a:clrFrom>
              <a:clrTo>
                <a:srgbClr val="FFFFFF">
                  <a:alpha val="0"/>
                </a:srgbClr>
              </a:clrTo>
            </a:clrChange>
          </a:blip>
          <a:srcRect r="42232" b="18568"/>
          <a:stretch>
            <a:fillRect/>
          </a:stretch>
        </xdr:blipFill>
        <xdr:spPr bwMode="auto">
          <a:xfrm>
            <a:off x="2882900" y="1790159"/>
            <a:ext cx="3521818" cy="3239041"/>
          </a:xfrm>
          <a:prstGeom prst="rect">
            <a:avLst/>
          </a:prstGeom>
          <a:noFill/>
          <a:ln w="9525">
            <a:noFill/>
            <a:miter lim="800000"/>
            <a:headEnd/>
            <a:tailEnd/>
          </a:ln>
        </xdr:spPr>
      </xdr:pic>
      <xdr:pic>
        <xdr:nvPicPr>
          <xdr:cNvPr id="11" name="54 Imagen" descr="MUNDO NUEVO.gif">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5"/>
          <a:srcRect/>
          <a:stretch>
            <a:fillRect/>
          </a:stretch>
        </xdr:blipFill>
        <xdr:spPr bwMode="auto">
          <a:xfrm>
            <a:off x="3724222" y="2899327"/>
            <a:ext cx="1751936" cy="1368939"/>
          </a:xfrm>
          <a:prstGeom prst="rect">
            <a:avLst/>
          </a:prstGeom>
          <a:noFill/>
          <a:ln w="9525">
            <a:noFill/>
            <a:miter lim="800000"/>
            <a:headEnd/>
            <a:tailEnd/>
          </a:ln>
        </xdr:spPr>
      </xdr:pic>
    </xdr:grpSp>
    <xdr:clientData/>
  </xdr:twoCellAnchor>
  <xdr:twoCellAnchor editAs="oneCell">
    <xdr:from>
      <xdr:col>1</xdr:col>
      <xdr:colOff>42334</xdr:colOff>
      <xdr:row>0</xdr:row>
      <xdr:rowOff>101600</xdr:rowOff>
    </xdr:from>
    <xdr:to>
      <xdr:col>1</xdr:col>
      <xdr:colOff>991370</xdr:colOff>
      <xdr:row>2</xdr:row>
      <xdr:rowOff>151157</xdr:rowOff>
    </xdr:to>
    <xdr:pic>
      <xdr:nvPicPr>
        <xdr:cNvPr id="13" name="Imagen 12">
          <a:extLst>
            <a:ext uri="{FF2B5EF4-FFF2-40B4-BE49-F238E27FC236}">
              <a16:creationId xmlns:a16="http://schemas.microsoft.com/office/drawing/2014/main" id="{00000000-0008-0000-0300-00000D000000}"/>
            </a:ext>
          </a:extLst>
        </xdr:cNvPr>
        <xdr:cNvPicPr>
          <a:picLocks noChangeAspect="1"/>
        </xdr:cNvPicPr>
      </xdr:nvPicPr>
      <xdr:blipFill rotWithShape="1">
        <a:blip xmlns:r="http://schemas.openxmlformats.org/officeDocument/2006/relationships" r:embed="rId6">
          <a:extLst>
            <a:ext uri="{BEBA8EAE-BF5A-486C-A8C5-ECC9F3942E4B}">
              <a14:imgProps xmlns:a14="http://schemas.microsoft.com/office/drawing/2010/main">
                <a14:imgLayer r:embed="rId7">
                  <a14:imgEffect>
                    <a14:brightnessContrast bright="-20000" contrast="-20000"/>
                  </a14:imgEffect>
                </a14:imgLayer>
              </a14:imgProps>
            </a:ext>
          </a:extLst>
        </a:blip>
        <a:srcRect l="-9186" t="22350" r="-993" b="19801"/>
        <a:stretch/>
      </xdr:blipFill>
      <xdr:spPr>
        <a:xfrm>
          <a:off x="313267" y="101600"/>
          <a:ext cx="949036" cy="49829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165100</xdr:rowOff>
    </xdr:from>
    <xdr:to>
      <xdr:col>13</xdr:col>
      <xdr:colOff>34016</xdr:colOff>
      <xdr:row>3</xdr:row>
      <xdr:rowOff>76200</xdr:rowOff>
    </xdr:to>
    <xdr:sp macro="" textlink="">
      <xdr:nvSpPr>
        <xdr:cNvPr id="2" name="Text Box 33">
          <a:extLst>
            <a:ext uri="{FF2B5EF4-FFF2-40B4-BE49-F238E27FC236}">
              <a16:creationId xmlns:a16="http://schemas.microsoft.com/office/drawing/2014/main" id="{00000000-0008-0000-0400-000002000000}"/>
            </a:ext>
          </a:extLst>
        </xdr:cNvPr>
        <xdr:cNvSpPr txBox="1">
          <a:spLocks noChangeArrowheads="1"/>
        </xdr:cNvSpPr>
      </xdr:nvSpPr>
      <xdr:spPr bwMode="auto">
        <a:xfrm>
          <a:off x="165100" y="165100"/>
          <a:ext cx="16493216" cy="520700"/>
        </a:xfrm>
        <a:prstGeom prst="rect">
          <a:avLst/>
        </a:prstGeom>
        <a:gradFill>
          <a:gsLst>
            <a:gs pos="0">
              <a:srgbClr val="8488C4"/>
            </a:gs>
            <a:gs pos="53000">
              <a:srgbClr val="D4DEFF"/>
            </a:gs>
            <a:gs pos="83000">
              <a:srgbClr val="D4DEFF"/>
            </a:gs>
            <a:gs pos="100000">
              <a:srgbClr val="96AB94"/>
            </a:gs>
          </a:gsLst>
          <a:lin ang="5400000" scaled="0"/>
        </a:gradFill>
        <a:ln w="9525">
          <a:noFill/>
          <a:miter lim="800000"/>
          <a:headEnd/>
          <a:tailEnd/>
        </a:ln>
      </xdr:spPr>
      <xdr:txBody>
        <a:bodyPr vertOverflow="clip" wrap="square" lIns="36576" tIns="27432" rIns="36576" bIns="27432" anchor="ctr" upright="1"/>
        <a:lstStyle/>
        <a:p>
          <a:pPr marL="0" marR="0" indent="0" algn="ctr" defTabSz="914400" rtl="0" eaLnBrk="1" fontAlgn="auto" latinLnBrk="0" hangingPunct="1">
            <a:lnSpc>
              <a:spcPct val="100000"/>
            </a:lnSpc>
            <a:spcBef>
              <a:spcPts val="0"/>
            </a:spcBef>
            <a:spcAft>
              <a:spcPts val="0"/>
            </a:spcAft>
            <a:buClrTx/>
            <a:buSzTx/>
            <a:buFontTx/>
            <a:buNone/>
            <a:tabLst/>
            <a:defRPr sz="1000"/>
          </a:pPr>
          <a:r>
            <a:rPr lang="es-MX" sz="2000" b="1" i="0" u="none" strike="noStrike" baseline="0">
              <a:solidFill>
                <a:srgbClr val="FFFFFF"/>
              </a:solidFill>
              <a:latin typeface="Arial"/>
              <a:cs typeface="Arial"/>
            </a:rPr>
            <a:t>           </a:t>
          </a:r>
          <a:r>
            <a:rPr lang="es-MX" sz="2000" b="1" i="0" u="none" strike="noStrike" baseline="0">
              <a:solidFill>
                <a:schemeClr val="tx2"/>
              </a:solidFill>
              <a:latin typeface="Arial"/>
              <a:cs typeface="Arial"/>
            </a:rPr>
            <a:t>DIAGNÓSTICO INTEGRAL DE DIRECCIÓN Y LIDERAZGO</a:t>
          </a:r>
        </a:p>
      </xdr:txBody>
    </xdr:sp>
    <xdr:clientData/>
  </xdr:twoCellAnchor>
  <xdr:twoCellAnchor>
    <xdr:from>
      <xdr:col>5</xdr:col>
      <xdr:colOff>26596</xdr:colOff>
      <xdr:row>7</xdr:row>
      <xdr:rowOff>6490</xdr:rowOff>
    </xdr:from>
    <xdr:to>
      <xdr:col>13</xdr:col>
      <xdr:colOff>34370</xdr:colOff>
      <xdr:row>17</xdr:row>
      <xdr:rowOff>30559</xdr:rowOff>
    </xdr:to>
    <xdr:graphicFrame macro="">
      <xdr:nvGraphicFramePr>
        <xdr:cNvPr id="10" name="9 Gráfico">
          <a:extLst>
            <a:ext uri="{FF2B5EF4-FFF2-40B4-BE49-F238E27FC236}">
              <a16:creationId xmlns:a16="http://schemas.microsoft.com/office/drawing/2014/main" id="{00000000-0008-0000-04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614015</xdr:colOff>
      <xdr:row>4</xdr:row>
      <xdr:rowOff>213942</xdr:rowOff>
    </xdr:from>
    <xdr:to>
      <xdr:col>8</xdr:col>
      <xdr:colOff>200177</xdr:colOff>
      <xdr:row>5</xdr:row>
      <xdr:rowOff>99458</xdr:rowOff>
    </xdr:to>
    <xdr:sp macro="" textlink="">
      <xdr:nvSpPr>
        <xdr:cNvPr id="22" name="21 Rectángulo redondeado">
          <a:hlinkClick xmlns:r="http://schemas.openxmlformats.org/officeDocument/2006/relationships" r:id="rId2"/>
          <a:extLst>
            <a:ext uri="{FF2B5EF4-FFF2-40B4-BE49-F238E27FC236}">
              <a16:creationId xmlns:a16="http://schemas.microsoft.com/office/drawing/2014/main" id="{00000000-0008-0000-0400-000016000000}"/>
            </a:ext>
          </a:extLst>
        </xdr:cNvPr>
        <xdr:cNvSpPr/>
      </xdr:nvSpPr>
      <xdr:spPr>
        <a:xfrm>
          <a:off x="9667608" y="1079264"/>
          <a:ext cx="1730094" cy="221313"/>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s-MX" sz="1200" b="1">
              <a:latin typeface="Eras Medium ITC" pitchFamily="34" charset="0"/>
            </a:rPr>
            <a:t>PRINCIPAL</a:t>
          </a:r>
        </a:p>
      </xdr:txBody>
    </xdr:sp>
    <xdr:clientData/>
  </xdr:twoCellAnchor>
  <xdr:twoCellAnchor>
    <xdr:from>
      <xdr:col>9</xdr:col>
      <xdr:colOff>606937</xdr:colOff>
      <xdr:row>4</xdr:row>
      <xdr:rowOff>213939</xdr:rowOff>
    </xdr:from>
    <xdr:to>
      <xdr:col>11</xdr:col>
      <xdr:colOff>301679</xdr:colOff>
      <xdr:row>5</xdr:row>
      <xdr:rowOff>122437</xdr:rowOff>
    </xdr:to>
    <xdr:sp macro="" textlink="">
      <xdr:nvSpPr>
        <xdr:cNvPr id="23" name="22 Rectángulo redondeado">
          <a:hlinkClick xmlns:r="http://schemas.openxmlformats.org/officeDocument/2006/relationships" r:id="rId3"/>
          <a:extLst>
            <a:ext uri="{FF2B5EF4-FFF2-40B4-BE49-F238E27FC236}">
              <a16:creationId xmlns:a16="http://schemas.microsoft.com/office/drawing/2014/main" id="{00000000-0008-0000-0400-000017000000}"/>
            </a:ext>
          </a:extLst>
        </xdr:cNvPr>
        <xdr:cNvSpPr/>
      </xdr:nvSpPr>
      <xdr:spPr>
        <a:xfrm>
          <a:off x="12876429" y="1079261"/>
          <a:ext cx="1838674" cy="244295"/>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s-MX" sz="1200" b="1">
              <a:latin typeface="Eras Medium ITC" pitchFamily="34" charset="0"/>
            </a:rPr>
            <a:t>SIGUIENTE</a:t>
          </a:r>
        </a:p>
      </xdr:txBody>
    </xdr:sp>
    <xdr:clientData/>
  </xdr:twoCellAnchor>
  <xdr:twoCellAnchor>
    <xdr:from>
      <xdr:col>8</xdr:col>
      <xdr:colOff>250683</xdr:colOff>
      <xdr:row>4</xdr:row>
      <xdr:rowOff>211650</xdr:rowOff>
    </xdr:from>
    <xdr:to>
      <xdr:col>9</xdr:col>
      <xdr:colOff>539374</xdr:colOff>
      <xdr:row>5</xdr:row>
      <xdr:rowOff>113972</xdr:rowOff>
    </xdr:to>
    <xdr:sp macro="" textlink="">
      <xdr:nvSpPr>
        <xdr:cNvPr id="24" name="23 Rectángulo redondeado">
          <a:hlinkClick xmlns:r="http://schemas.openxmlformats.org/officeDocument/2006/relationships" r:id="rId4"/>
          <a:extLst>
            <a:ext uri="{FF2B5EF4-FFF2-40B4-BE49-F238E27FC236}">
              <a16:creationId xmlns:a16="http://schemas.microsoft.com/office/drawing/2014/main" id="{00000000-0008-0000-0400-000018000000}"/>
            </a:ext>
          </a:extLst>
        </xdr:cNvPr>
        <xdr:cNvSpPr/>
      </xdr:nvSpPr>
      <xdr:spPr>
        <a:xfrm>
          <a:off x="11448208" y="1076972"/>
          <a:ext cx="1360658" cy="238119"/>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s-MX" sz="1200" b="1">
              <a:latin typeface="Eras Medium ITC" pitchFamily="34" charset="0"/>
            </a:rPr>
            <a:t>ANTERIOR</a:t>
          </a:r>
        </a:p>
      </xdr:txBody>
    </xdr:sp>
    <xdr:clientData/>
  </xdr:twoCellAnchor>
  <xdr:twoCellAnchor>
    <xdr:from>
      <xdr:col>7</xdr:col>
      <xdr:colOff>752374</xdr:colOff>
      <xdr:row>5</xdr:row>
      <xdr:rowOff>217284</xdr:rowOff>
    </xdr:from>
    <xdr:to>
      <xdr:col>10</xdr:col>
      <xdr:colOff>109464</xdr:colOff>
      <xdr:row>6</xdr:row>
      <xdr:rowOff>177509</xdr:rowOff>
    </xdr:to>
    <xdr:sp macro="" textlink="">
      <xdr:nvSpPr>
        <xdr:cNvPr id="25" name="AutoShape 50">
          <a:hlinkClick xmlns:r="http://schemas.openxmlformats.org/officeDocument/2006/relationships" r:id="rId5"/>
          <a:extLst>
            <a:ext uri="{FF2B5EF4-FFF2-40B4-BE49-F238E27FC236}">
              <a16:creationId xmlns:a16="http://schemas.microsoft.com/office/drawing/2014/main" id="{00000000-0008-0000-0400-000019000000}"/>
            </a:ext>
          </a:extLst>
        </xdr:cNvPr>
        <xdr:cNvSpPr>
          <a:spLocks noChangeArrowheads="1"/>
        </xdr:cNvSpPr>
      </xdr:nvSpPr>
      <xdr:spPr bwMode="auto">
        <a:xfrm>
          <a:off x="10877933" y="1418403"/>
          <a:ext cx="2572989" cy="489750"/>
        </a:xfrm>
        <a:prstGeom prst="bevel">
          <a:avLst>
            <a:gd name="adj" fmla="val 6454"/>
          </a:avLst>
        </a:prstGeom>
        <a:solidFill>
          <a:srgbClr val="C0C0C0"/>
        </a:solidFill>
        <a:ln w="3175" cap="rnd">
          <a:solidFill>
            <a:srgbClr val="C0C0C0"/>
          </a:solidFill>
          <a:prstDash val="sysDot"/>
          <a:miter lim="800000"/>
          <a:headEnd/>
          <a:tailEnd/>
        </a:ln>
      </xdr:spPr>
      <xdr:txBody>
        <a:bodyPr vertOverflow="clip" wrap="square" lIns="27432" tIns="22860" rIns="27432" bIns="22860" anchor="ctr" upright="1"/>
        <a:lstStyle/>
        <a:p>
          <a:pPr algn="ctr" rtl="0">
            <a:defRPr sz="1000"/>
          </a:pPr>
          <a:r>
            <a:rPr lang="es-MX" sz="1050" b="1" i="0" u="none" strike="noStrike" baseline="0">
              <a:solidFill>
                <a:srgbClr val="000000"/>
              </a:solidFill>
              <a:latin typeface="Arial" pitchFamily="34" charset="0"/>
              <a:cs typeface="Arial" pitchFamily="34" charset="0"/>
            </a:rPr>
            <a:t>RESULTADOS    FINALES</a:t>
          </a:r>
        </a:p>
      </xdr:txBody>
    </xdr:sp>
    <xdr:clientData/>
  </xdr:twoCellAnchor>
  <xdr:twoCellAnchor>
    <xdr:from>
      <xdr:col>12</xdr:col>
      <xdr:colOff>76200</xdr:colOff>
      <xdr:row>0</xdr:row>
      <xdr:rowOff>75985</xdr:rowOff>
    </xdr:from>
    <xdr:to>
      <xdr:col>12</xdr:col>
      <xdr:colOff>982980</xdr:colOff>
      <xdr:row>3</xdr:row>
      <xdr:rowOff>190285</xdr:rowOff>
    </xdr:to>
    <xdr:grpSp>
      <xdr:nvGrpSpPr>
        <xdr:cNvPr id="8" name="19 Grupo">
          <a:extLst>
            <a:ext uri="{FF2B5EF4-FFF2-40B4-BE49-F238E27FC236}">
              <a16:creationId xmlns:a16="http://schemas.microsoft.com/office/drawing/2014/main" id="{00000000-0008-0000-0400-000008000000}"/>
            </a:ext>
          </a:extLst>
        </xdr:cNvPr>
        <xdr:cNvGrpSpPr>
          <a:grpSpLocks/>
        </xdr:cNvGrpSpPr>
      </xdr:nvGrpSpPr>
      <xdr:grpSpPr bwMode="auto">
        <a:xfrm>
          <a:off x="15173325" y="75985"/>
          <a:ext cx="906780" cy="701675"/>
          <a:chOff x="1803400" y="774700"/>
          <a:chExt cx="5397499" cy="5257800"/>
        </a:xfrm>
      </xdr:grpSpPr>
      <xdr:sp macro="" textlink="">
        <xdr:nvSpPr>
          <xdr:cNvPr id="9" name="Oval 5">
            <a:extLst>
              <a:ext uri="{FF2B5EF4-FFF2-40B4-BE49-F238E27FC236}">
                <a16:creationId xmlns:a16="http://schemas.microsoft.com/office/drawing/2014/main" id="{00000000-0008-0000-0400-000009000000}"/>
              </a:ext>
            </a:extLst>
          </xdr:cNvPr>
          <xdr:cNvSpPr>
            <a:spLocks noChangeArrowheads="1"/>
          </xdr:cNvSpPr>
        </xdr:nvSpPr>
        <xdr:spPr bwMode="auto">
          <a:xfrm>
            <a:off x="1803400" y="774700"/>
            <a:ext cx="5397499" cy="5257800"/>
          </a:xfrm>
          <a:prstGeom prst="ellipse">
            <a:avLst/>
          </a:prstGeom>
          <a:gradFill flip="none" rotWithShape="1">
            <a:gsLst>
              <a:gs pos="100000">
                <a:srgbClr val="4F81BD">
                  <a:tint val="66000"/>
                  <a:satMod val="160000"/>
                  <a:alpha val="0"/>
                </a:srgbClr>
              </a:gs>
              <a:gs pos="50000">
                <a:srgbClr val="4F81BD">
                  <a:tint val="44500"/>
                  <a:satMod val="160000"/>
                </a:srgbClr>
              </a:gs>
              <a:gs pos="100000">
                <a:srgbClr val="4F81BD">
                  <a:tint val="23500"/>
                  <a:satMod val="160000"/>
                  <a:alpha val="0"/>
                </a:srgbClr>
              </a:gs>
            </a:gsLst>
            <a:path path="shape">
              <a:fillToRect l="50000" t="50000" r="50000" b="50000"/>
            </a:path>
            <a:tileRect/>
          </a:gradFill>
          <a:ln w="28575">
            <a:noFill/>
            <a:round/>
            <a:headEnd/>
            <a:tailEnd/>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txBody>
          <a:bodyPr wrap="square" lIns="55523" tIns="27761" rIns="55523" bIns="27761" anchor="ctr"/>
          <a:lstStyle>
            <a:defPPr>
              <a:defRPr lang="es-MX"/>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pPr algn="ctr" eaLnBrk="0" hangingPunct="0">
              <a:defRPr/>
            </a:pPr>
            <a:r>
              <a:rPr lang="es-ES" sz="200">
                <a:solidFill>
                  <a:srgbClr val="FFFFFF"/>
                </a:solidFill>
                <a:latin typeface="Calibri"/>
              </a:rPr>
              <a:t>c</a:t>
            </a:r>
            <a:endParaRPr lang="es-ES" sz="200">
              <a:solidFill>
                <a:prstClr val="black"/>
              </a:solidFill>
              <a:latin typeface="Calibri"/>
            </a:endParaRPr>
          </a:p>
        </xdr:txBody>
      </xdr:sp>
      <xdr:pic>
        <xdr:nvPicPr>
          <xdr:cNvPr id="11" name="18 Imagen">
            <a:extLst>
              <a:ext uri="{FF2B5EF4-FFF2-40B4-BE49-F238E27FC236}">
                <a16:creationId xmlns:a16="http://schemas.microsoft.com/office/drawing/2014/main" id="{00000000-0008-0000-0400-00000B000000}"/>
              </a:ext>
            </a:extLst>
          </xdr:cNvPr>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blip>
          <a:srcRect r="42232" b="18568"/>
          <a:stretch>
            <a:fillRect/>
          </a:stretch>
        </xdr:blipFill>
        <xdr:spPr bwMode="auto">
          <a:xfrm>
            <a:off x="2882900" y="1790159"/>
            <a:ext cx="3521818" cy="3239041"/>
          </a:xfrm>
          <a:prstGeom prst="rect">
            <a:avLst/>
          </a:prstGeom>
          <a:noFill/>
          <a:ln w="9525">
            <a:noFill/>
            <a:miter lim="800000"/>
            <a:headEnd/>
            <a:tailEnd/>
          </a:ln>
        </xdr:spPr>
      </xdr:pic>
      <xdr:pic>
        <xdr:nvPicPr>
          <xdr:cNvPr id="12" name="54 Imagen" descr="MUNDO NUEVO.gif">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7"/>
          <a:srcRect/>
          <a:stretch>
            <a:fillRect/>
          </a:stretch>
        </xdr:blipFill>
        <xdr:spPr bwMode="auto">
          <a:xfrm>
            <a:off x="3724222" y="2899327"/>
            <a:ext cx="1751936" cy="1368939"/>
          </a:xfrm>
          <a:prstGeom prst="rect">
            <a:avLst/>
          </a:prstGeom>
          <a:noFill/>
          <a:ln w="9525">
            <a:noFill/>
            <a:miter lim="800000"/>
            <a:headEnd/>
            <a:tailEnd/>
          </a:ln>
        </xdr:spPr>
      </xdr:pic>
    </xdr:grpSp>
    <xdr:clientData/>
  </xdr:twoCellAnchor>
  <xdr:twoCellAnchor>
    <xdr:from>
      <xdr:col>8</xdr:col>
      <xdr:colOff>508000</xdr:colOff>
      <xdr:row>11</xdr:row>
      <xdr:rowOff>321320</xdr:rowOff>
    </xdr:from>
    <xdr:to>
      <xdr:col>9</xdr:col>
      <xdr:colOff>335280</xdr:colOff>
      <xdr:row>12</xdr:row>
      <xdr:rowOff>461020</xdr:rowOff>
    </xdr:to>
    <xdr:grpSp>
      <xdr:nvGrpSpPr>
        <xdr:cNvPr id="13" name="19 Grupo">
          <a:extLst>
            <a:ext uri="{FF2B5EF4-FFF2-40B4-BE49-F238E27FC236}">
              <a16:creationId xmlns:a16="http://schemas.microsoft.com/office/drawing/2014/main" id="{00000000-0008-0000-0400-00000D000000}"/>
            </a:ext>
          </a:extLst>
        </xdr:cNvPr>
        <xdr:cNvGrpSpPr>
          <a:grpSpLocks/>
        </xdr:cNvGrpSpPr>
      </xdr:nvGrpSpPr>
      <xdr:grpSpPr bwMode="auto">
        <a:xfrm>
          <a:off x="11414125" y="4798070"/>
          <a:ext cx="875030" cy="727075"/>
          <a:chOff x="1803400" y="774700"/>
          <a:chExt cx="5397499" cy="5257800"/>
        </a:xfrm>
      </xdr:grpSpPr>
      <xdr:sp macro="" textlink="">
        <xdr:nvSpPr>
          <xdr:cNvPr id="14" name="Oval 5">
            <a:extLst>
              <a:ext uri="{FF2B5EF4-FFF2-40B4-BE49-F238E27FC236}">
                <a16:creationId xmlns:a16="http://schemas.microsoft.com/office/drawing/2014/main" id="{00000000-0008-0000-0400-00000E000000}"/>
              </a:ext>
            </a:extLst>
          </xdr:cNvPr>
          <xdr:cNvSpPr>
            <a:spLocks noChangeArrowheads="1"/>
          </xdr:cNvSpPr>
        </xdr:nvSpPr>
        <xdr:spPr bwMode="auto">
          <a:xfrm>
            <a:off x="1803400" y="774700"/>
            <a:ext cx="5397499" cy="5257800"/>
          </a:xfrm>
          <a:prstGeom prst="ellipse">
            <a:avLst/>
          </a:prstGeom>
          <a:gradFill flip="none" rotWithShape="1">
            <a:gsLst>
              <a:gs pos="100000">
                <a:srgbClr val="4F81BD">
                  <a:tint val="66000"/>
                  <a:satMod val="160000"/>
                  <a:alpha val="0"/>
                </a:srgbClr>
              </a:gs>
              <a:gs pos="50000">
                <a:srgbClr val="4F81BD">
                  <a:tint val="44500"/>
                  <a:satMod val="160000"/>
                </a:srgbClr>
              </a:gs>
              <a:gs pos="100000">
                <a:srgbClr val="4F81BD">
                  <a:tint val="23500"/>
                  <a:satMod val="160000"/>
                  <a:alpha val="0"/>
                </a:srgbClr>
              </a:gs>
            </a:gsLst>
            <a:path path="shape">
              <a:fillToRect l="50000" t="50000" r="50000" b="50000"/>
            </a:path>
            <a:tileRect/>
          </a:gradFill>
          <a:ln w="28575">
            <a:noFill/>
            <a:round/>
            <a:headEnd/>
            <a:tailEnd/>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txBody>
          <a:bodyPr wrap="square" lIns="55523" tIns="27761" rIns="55523" bIns="27761" anchor="ctr"/>
          <a:lstStyle>
            <a:defPPr>
              <a:defRPr lang="es-MX"/>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pPr algn="ctr" eaLnBrk="0" hangingPunct="0">
              <a:defRPr/>
            </a:pPr>
            <a:r>
              <a:rPr lang="es-ES" sz="200">
                <a:solidFill>
                  <a:srgbClr val="FFFFFF"/>
                </a:solidFill>
                <a:latin typeface="Calibri"/>
              </a:rPr>
              <a:t>c</a:t>
            </a:r>
            <a:endParaRPr lang="es-ES" sz="200">
              <a:solidFill>
                <a:prstClr val="black"/>
              </a:solidFill>
              <a:latin typeface="Calibri"/>
            </a:endParaRPr>
          </a:p>
        </xdr:txBody>
      </xdr:sp>
      <xdr:pic>
        <xdr:nvPicPr>
          <xdr:cNvPr id="15" name="18 Imagen">
            <a:extLst>
              <a:ext uri="{FF2B5EF4-FFF2-40B4-BE49-F238E27FC236}">
                <a16:creationId xmlns:a16="http://schemas.microsoft.com/office/drawing/2014/main" id="{00000000-0008-0000-0400-00000F000000}"/>
              </a:ext>
            </a:extLst>
          </xdr:cNvPr>
          <xdr:cNvPicPr>
            <a:picLocks noChangeAspect="1" noChangeArrowheads="1"/>
          </xdr:cNvPicPr>
        </xdr:nvPicPr>
        <xdr:blipFill>
          <a:blip xmlns:r="http://schemas.openxmlformats.org/officeDocument/2006/relationships" r:embed="rId8" cstate="print">
            <a:clrChange>
              <a:clrFrom>
                <a:srgbClr val="FFFFFF"/>
              </a:clrFrom>
              <a:clrTo>
                <a:srgbClr val="FFFFFF">
                  <a:alpha val="0"/>
                </a:srgbClr>
              </a:clrTo>
            </a:clrChange>
          </a:blip>
          <a:srcRect r="42232" b="18568"/>
          <a:stretch>
            <a:fillRect/>
          </a:stretch>
        </xdr:blipFill>
        <xdr:spPr bwMode="auto">
          <a:xfrm>
            <a:off x="2882900" y="1790159"/>
            <a:ext cx="3521818" cy="3239041"/>
          </a:xfrm>
          <a:prstGeom prst="rect">
            <a:avLst/>
          </a:prstGeom>
          <a:noFill/>
          <a:ln w="9525">
            <a:noFill/>
            <a:miter lim="800000"/>
            <a:headEnd/>
            <a:tailEnd/>
          </a:ln>
        </xdr:spPr>
      </xdr:pic>
      <xdr:pic>
        <xdr:nvPicPr>
          <xdr:cNvPr id="16" name="54 Imagen" descr="MUNDO NUEVO.gif">
            <a:extLst>
              <a:ext uri="{FF2B5EF4-FFF2-40B4-BE49-F238E27FC236}">
                <a16:creationId xmlns:a16="http://schemas.microsoft.com/office/drawing/2014/main" id="{00000000-0008-0000-0400-000010000000}"/>
              </a:ext>
            </a:extLst>
          </xdr:cNvPr>
          <xdr:cNvPicPr>
            <a:picLocks noChangeAspect="1"/>
          </xdr:cNvPicPr>
        </xdr:nvPicPr>
        <xdr:blipFill>
          <a:blip xmlns:r="http://schemas.openxmlformats.org/officeDocument/2006/relationships" r:embed="rId7"/>
          <a:srcRect/>
          <a:stretch>
            <a:fillRect/>
          </a:stretch>
        </xdr:blipFill>
        <xdr:spPr bwMode="auto">
          <a:xfrm>
            <a:off x="3724222" y="2899327"/>
            <a:ext cx="1751936" cy="1368939"/>
          </a:xfrm>
          <a:prstGeom prst="rect">
            <a:avLst/>
          </a:prstGeom>
          <a:noFill/>
          <a:ln w="9525">
            <a:noFill/>
            <a:miter lim="800000"/>
            <a:headEnd/>
            <a:tailEnd/>
          </a:ln>
        </xdr:spPr>
      </xdr:pic>
    </xdr:grpSp>
    <xdr:clientData/>
  </xdr:twoCellAnchor>
  <xdr:twoCellAnchor editAs="oneCell">
    <xdr:from>
      <xdr:col>0</xdr:col>
      <xdr:colOff>152400</xdr:colOff>
      <xdr:row>0</xdr:row>
      <xdr:rowOff>190500</xdr:rowOff>
    </xdr:from>
    <xdr:to>
      <xdr:col>1</xdr:col>
      <xdr:colOff>936336</xdr:colOff>
      <xdr:row>3</xdr:row>
      <xdr:rowOff>79190</xdr:rowOff>
    </xdr:to>
    <xdr:pic>
      <xdr:nvPicPr>
        <xdr:cNvPr id="18" name="Imagen 17">
          <a:extLst>
            <a:ext uri="{FF2B5EF4-FFF2-40B4-BE49-F238E27FC236}">
              <a16:creationId xmlns:a16="http://schemas.microsoft.com/office/drawing/2014/main" id="{00000000-0008-0000-0400-000012000000}"/>
            </a:ext>
          </a:extLst>
        </xdr:cNvPr>
        <xdr:cNvPicPr>
          <a:picLocks noChangeAspect="1"/>
        </xdr:cNvPicPr>
      </xdr:nvPicPr>
      <xdr:blipFill rotWithShape="1">
        <a:blip xmlns:r="http://schemas.openxmlformats.org/officeDocument/2006/relationships" r:embed="rId9">
          <a:extLst>
            <a:ext uri="{BEBA8EAE-BF5A-486C-A8C5-ECC9F3942E4B}">
              <a14:imgProps xmlns:a14="http://schemas.microsoft.com/office/drawing/2010/main">
                <a14:imgLayer r:embed="rId10">
                  <a14:imgEffect>
                    <a14:brightnessContrast bright="-20000" contrast="-20000"/>
                  </a14:imgEffect>
                </a14:imgLayer>
              </a14:imgProps>
            </a:ext>
          </a:extLst>
        </a:blip>
        <a:srcRect l="-9186" t="22350" r="-993" b="19801"/>
        <a:stretch/>
      </xdr:blipFill>
      <xdr:spPr>
        <a:xfrm>
          <a:off x="152400" y="190500"/>
          <a:ext cx="949036" cy="49829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4545</xdr:colOff>
      <xdr:row>0</xdr:row>
      <xdr:rowOff>236486</xdr:rowOff>
    </xdr:from>
    <xdr:to>
      <xdr:col>12</xdr:col>
      <xdr:colOff>1039092</xdr:colOff>
      <xdr:row>3</xdr:row>
      <xdr:rowOff>65691</xdr:rowOff>
    </xdr:to>
    <xdr:sp macro="" textlink="">
      <xdr:nvSpPr>
        <xdr:cNvPr id="2" name="Text Box 33">
          <a:extLst>
            <a:ext uri="{FF2B5EF4-FFF2-40B4-BE49-F238E27FC236}">
              <a16:creationId xmlns:a16="http://schemas.microsoft.com/office/drawing/2014/main" id="{00000000-0008-0000-0500-000002000000}"/>
            </a:ext>
          </a:extLst>
        </xdr:cNvPr>
        <xdr:cNvSpPr txBox="1">
          <a:spLocks noChangeArrowheads="1"/>
        </xdr:cNvSpPr>
      </xdr:nvSpPr>
      <xdr:spPr bwMode="auto">
        <a:xfrm>
          <a:off x="162200" y="236486"/>
          <a:ext cx="16287685" cy="446688"/>
        </a:xfrm>
        <a:prstGeom prst="rect">
          <a:avLst/>
        </a:prstGeom>
        <a:gradFill>
          <a:gsLst>
            <a:gs pos="0">
              <a:srgbClr val="8488C4"/>
            </a:gs>
            <a:gs pos="53000">
              <a:srgbClr val="D4DEFF"/>
            </a:gs>
            <a:gs pos="83000">
              <a:srgbClr val="D4DEFF"/>
            </a:gs>
            <a:gs pos="100000">
              <a:srgbClr val="96AB94"/>
            </a:gs>
          </a:gsLst>
          <a:lin ang="5400000" scaled="0"/>
        </a:gradFill>
        <a:ln w="9525">
          <a:noFill/>
          <a:miter lim="800000"/>
          <a:headEnd/>
          <a:tailEnd/>
        </a:ln>
      </xdr:spPr>
      <xdr:txBody>
        <a:bodyPr vertOverflow="clip" wrap="square" lIns="36576" tIns="27432" rIns="36576" bIns="27432" anchor="ctr" upright="1"/>
        <a:lstStyle/>
        <a:p>
          <a:pPr marL="0" marR="0" indent="0" algn="ctr" defTabSz="914400" rtl="0" eaLnBrk="1" fontAlgn="auto" latinLnBrk="0" hangingPunct="1">
            <a:lnSpc>
              <a:spcPct val="100000"/>
            </a:lnSpc>
            <a:spcBef>
              <a:spcPts val="0"/>
            </a:spcBef>
            <a:spcAft>
              <a:spcPts val="0"/>
            </a:spcAft>
            <a:buClrTx/>
            <a:buSzTx/>
            <a:buFontTx/>
            <a:buNone/>
            <a:tabLst/>
            <a:defRPr sz="1000"/>
          </a:pPr>
          <a:r>
            <a:rPr lang="es-MX" sz="1800" b="1" i="0" u="none" strike="noStrike" baseline="0">
              <a:solidFill>
                <a:schemeClr val="tx2"/>
              </a:solidFill>
              <a:latin typeface="Arial"/>
              <a:cs typeface="Arial"/>
            </a:rPr>
            <a:t>           </a:t>
          </a:r>
          <a:r>
            <a:rPr lang="es-MX" sz="2000" b="1" i="0" u="none" strike="noStrike" baseline="0">
              <a:solidFill>
                <a:schemeClr val="tx2"/>
              </a:solidFill>
              <a:latin typeface="Arial"/>
              <a:cs typeface="Arial"/>
            </a:rPr>
            <a:t>DIAGNÓSTICO INTEGRAL DE ADMINISTRACIÓN</a:t>
          </a:r>
          <a:endParaRPr lang="es-MX" sz="1800" b="1" i="0" u="none" strike="noStrike" baseline="0">
            <a:solidFill>
              <a:schemeClr val="tx2"/>
            </a:solidFill>
            <a:latin typeface="Arial"/>
            <a:cs typeface="Arial"/>
          </a:endParaRPr>
        </a:p>
      </xdr:txBody>
    </xdr:sp>
    <xdr:clientData/>
  </xdr:twoCellAnchor>
  <xdr:twoCellAnchor>
    <xdr:from>
      <xdr:col>6</xdr:col>
      <xdr:colOff>808918</xdr:colOff>
      <xdr:row>4</xdr:row>
      <xdr:rowOff>173993</xdr:rowOff>
    </xdr:from>
    <xdr:to>
      <xdr:col>8</xdr:col>
      <xdr:colOff>383534</xdr:colOff>
      <xdr:row>5</xdr:row>
      <xdr:rowOff>69885</xdr:rowOff>
    </xdr:to>
    <xdr:sp macro="" textlink="">
      <xdr:nvSpPr>
        <xdr:cNvPr id="5" name="4 Rectángulo redondeado">
          <a:hlinkClick xmlns:r="http://schemas.openxmlformats.org/officeDocument/2006/relationships" r:id="rId1"/>
          <a:extLst>
            <a:ext uri="{FF2B5EF4-FFF2-40B4-BE49-F238E27FC236}">
              <a16:creationId xmlns:a16="http://schemas.microsoft.com/office/drawing/2014/main" id="{00000000-0008-0000-0500-000005000000}"/>
            </a:ext>
          </a:extLst>
        </xdr:cNvPr>
        <xdr:cNvSpPr/>
      </xdr:nvSpPr>
      <xdr:spPr>
        <a:xfrm>
          <a:off x="9755849" y="1054234"/>
          <a:ext cx="1729237" cy="237479"/>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s-MX" sz="1200" b="1">
              <a:latin typeface="Eras Medium ITC" pitchFamily="34" charset="0"/>
            </a:rPr>
            <a:t>PRINCIPAL</a:t>
          </a:r>
        </a:p>
      </xdr:txBody>
    </xdr:sp>
    <xdr:clientData/>
  </xdr:twoCellAnchor>
  <xdr:twoCellAnchor>
    <xdr:from>
      <xdr:col>9</xdr:col>
      <xdr:colOff>731970</xdr:colOff>
      <xdr:row>4</xdr:row>
      <xdr:rowOff>147714</xdr:rowOff>
    </xdr:from>
    <xdr:to>
      <xdr:col>11</xdr:col>
      <xdr:colOff>415166</xdr:colOff>
      <xdr:row>5</xdr:row>
      <xdr:rowOff>66588</xdr:rowOff>
    </xdr:to>
    <xdr:sp macro="" textlink="">
      <xdr:nvSpPr>
        <xdr:cNvPr id="8" name="7 Rectángulo redondeado">
          <a:hlinkClick xmlns:r="http://schemas.openxmlformats.org/officeDocument/2006/relationships" r:id="rId2"/>
          <a:extLst>
            <a:ext uri="{FF2B5EF4-FFF2-40B4-BE49-F238E27FC236}">
              <a16:creationId xmlns:a16="http://schemas.microsoft.com/office/drawing/2014/main" id="{00000000-0008-0000-0500-000008000000}"/>
            </a:ext>
          </a:extLst>
        </xdr:cNvPr>
        <xdr:cNvSpPr/>
      </xdr:nvSpPr>
      <xdr:spPr>
        <a:xfrm>
          <a:off x="12910832" y="1027955"/>
          <a:ext cx="1837817" cy="260461"/>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s-MX" sz="1200" b="1">
              <a:latin typeface="Eras Medium ITC" pitchFamily="34" charset="0"/>
            </a:rPr>
            <a:t>SIGUIENTE</a:t>
          </a:r>
        </a:p>
      </xdr:txBody>
    </xdr:sp>
    <xdr:clientData/>
  </xdr:twoCellAnchor>
  <xdr:twoCellAnchor>
    <xdr:from>
      <xdr:col>8</xdr:col>
      <xdr:colOff>420902</xdr:colOff>
      <xdr:row>4</xdr:row>
      <xdr:rowOff>166183</xdr:rowOff>
    </xdr:from>
    <xdr:to>
      <xdr:col>9</xdr:col>
      <xdr:colOff>703821</xdr:colOff>
      <xdr:row>5</xdr:row>
      <xdr:rowOff>71261</xdr:rowOff>
    </xdr:to>
    <xdr:sp macro="" textlink="">
      <xdr:nvSpPr>
        <xdr:cNvPr id="9" name="8 Rectángulo redondeado">
          <a:hlinkClick xmlns:r="http://schemas.openxmlformats.org/officeDocument/2006/relationships" r:id="rId3"/>
          <a:extLst>
            <a:ext uri="{FF2B5EF4-FFF2-40B4-BE49-F238E27FC236}">
              <a16:creationId xmlns:a16="http://schemas.microsoft.com/office/drawing/2014/main" id="{00000000-0008-0000-0500-000009000000}"/>
            </a:ext>
          </a:extLst>
        </xdr:cNvPr>
        <xdr:cNvSpPr/>
      </xdr:nvSpPr>
      <xdr:spPr>
        <a:xfrm>
          <a:off x="11522454" y="1046424"/>
          <a:ext cx="1360229" cy="246665"/>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s-MX" sz="1200" b="1">
              <a:latin typeface="Eras Medium ITC" pitchFamily="34" charset="0"/>
            </a:rPr>
            <a:t>ANTERIOR</a:t>
          </a:r>
        </a:p>
      </xdr:txBody>
    </xdr:sp>
    <xdr:clientData/>
  </xdr:twoCellAnchor>
  <xdr:twoCellAnchor>
    <xdr:from>
      <xdr:col>7</xdr:col>
      <xdr:colOff>928366</xdr:colOff>
      <xdr:row>5</xdr:row>
      <xdr:rowOff>174573</xdr:rowOff>
    </xdr:from>
    <xdr:to>
      <xdr:col>10</xdr:col>
      <xdr:colOff>268138</xdr:colOff>
      <xdr:row>6</xdr:row>
      <xdr:rowOff>140570</xdr:rowOff>
    </xdr:to>
    <xdr:sp macro="" textlink="">
      <xdr:nvSpPr>
        <xdr:cNvPr id="11" name="AutoShape 50">
          <a:hlinkClick xmlns:r="http://schemas.openxmlformats.org/officeDocument/2006/relationships" r:id="rId4"/>
          <a:extLst>
            <a:ext uri="{FF2B5EF4-FFF2-40B4-BE49-F238E27FC236}">
              <a16:creationId xmlns:a16="http://schemas.microsoft.com/office/drawing/2014/main" id="{00000000-0008-0000-0500-00000B000000}"/>
            </a:ext>
          </a:extLst>
        </xdr:cNvPr>
        <xdr:cNvSpPr>
          <a:spLocks noChangeArrowheads="1"/>
        </xdr:cNvSpPr>
      </xdr:nvSpPr>
      <xdr:spPr bwMode="auto">
        <a:xfrm>
          <a:off x="10952607" y="1396401"/>
          <a:ext cx="2571703" cy="504652"/>
        </a:xfrm>
        <a:prstGeom prst="bevel">
          <a:avLst>
            <a:gd name="adj" fmla="val 6454"/>
          </a:avLst>
        </a:prstGeom>
        <a:solidFill>
          <a:srgbClr val="C0C0C0"/>
        </a:solidFill>
        <a:ln w="3175" cap="rnd">
          <a:solidFill>
            <a:srgbClr val="C0C0C0"/>
          </a:solidFill>
          <a:prstDash val="sysDot"/>
          <a:miter lim="800000"/>
          <a:headEnd/>
          <a:tailEnd/>
        </a:ln>
      </xdr:spPr>
      <xdr:txBody>
        <a:bodyPr vertOverflow="clip" wrap="square" lIns="27432" tIns="22860" rIns="27432" bIns="22860" anchor="ctr" upright="1"/>
        <a:lstStyle/>
        <a:p>
          <a:pPr algn="ctr" rtl="0">
            <a:defRPr sz="1000"/>
          </a:pPr>
          <a:r>
            <a:rPr lang="es-MX" sz="1050" b="1" i="0" u="none" strike="noStrike" baseline="0">
              <a:solidFill>
                <a:srgbClr val="000000"/>
              </a:solidFill>
              <a:latin typeface="Arial" pitchFamily="34" charset="0"/>
              <a:cs typeface="Arial" pitchFamily="34" charset="0"/>
            </a:rPr>
            <a:t>RESULTADOS    FINALES</a:t>
          </a:r>
        </a:p>
      </xdr:txBody>
    </xdr:sp>
    <xdr:clientData/>
  </xdr:twoCellAnchor>
  <xdr:twoCellAnchor>
    <xdr:from>
      <xdr:col>5</xdr:col>
      <xdr:colOff>0</xdr:colOff>
      <xdr:row>6</xdr:row>
      <xdr:rowOff>406401</xdr:rowOff>
    </xdr:from>
    <xdr:to>
      <xdr:col>13</xdr:col>
      <xdr:colOff>7774</xdr:colOff>
      <xdr:row>16</xdr:row>
      <xdr:rowOff>12701</xdr:rowOff>
    </xdr:to>
    <xdr:graphicFrame macro="">
      <xdr:nvGraphicFramePr>
        <xdr:cNvPr id="10" name="9 Gráfico">
          <a:extLst>
            <a:ext uri="{FF2B5EF4-FFF2-40B4-BE49-F238E27FC236}">
              <a16:creationId xmlns:a16="http://schemas.microsoft.com/office/drawing/2014/main" id="{00000000-0008-0000-05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512379</xdr:colOff>
      <xdr:row>10</xdr:row>
      <xdr:rowOff>564932</xdr:rowOff>
    </xdr:from>
    <xdr:to>
      <xdr:col>9</xdr:col>
      <xdr:colOff>334316</xdr:colOff>
      <xdr:row>12</xdr:row>
      <xdr:rowOff>129680</xdr:rowOff>
    </xdr:to>
    <xdr:grpSp>
      <xdr:nvGrpSpPr>
        <xdr:cNvPr id="12" name="19 Grupo">
          <a:extLst>
            <a:ext uri="{FF2B5EF4-FFF2-40B4-BE49-F238E27FC236}">
              <a16:creationId xmlns:a16="http://schemas.microsoft.com/office/drawing/2014/main" id="{00000000-0008-0000-0500-00000C000000}"/>
            </a:ext>
          </a:extLst>
        </xdr:cNvPr>
        <xdr:cNvGrpSpPr>
          <a:grpSpLocks/>
        </xdr:cNvGrpSpPr>
      </xdr:nvGrpSpPr>
      <xdr:grpSpPr bwMode="auto">
        <a:xfrm>
          <a:off x="11307379" y="4454307"/>
          <a:ext cx="869687" cy="739498"/>
          <a:chOff x="1803400" y="774700"/>
          <a:chExt cx="5397499" cy="5257800"/>
        </a:xfrm>
      </xdr:grpSpPr>
      <xdr:sp macro="" textlink="">
        <xdr:nvSpPr>
          <xdr:cNvPr id="13" name="Oval 5">
            <a:extLst>
              <a:ext uri="{FF2B5EF4-FFF2-40B4-BE49-F238E27FC236}">
                <a16:creationId xmlns:a16="http://schemas.microsoft.com/office/drawing/2014/main" id="{00000000-0008-0000-0500-00000D000000}"/>
              </a:ext>
            </a:extLst>
          </xdr:cNvPr>
          <xdr:cNvSpPr>
            <a:spLocks noChangeArrowheads="1"/>
          </xdr:cNvSpPr>
        </xdr:nvSpPr>
        <xdr:spPr bwMode="auto">
          <a:xfrm>
            <a:off x="1803400" y="774700"/>
            <a:ext cx="5397499" cy="5257800"/>
          </a:xfrm>
          <a:prstGeom prst="ellipse">
            <a:avLst/>
          </a:prstGeom>
          <a:gradFill flip="none" rotWithShape="1">
            <a:gsLst>
              <a:gs pos="100000">
                <a:srgbClr val="4F81BD">
                  <a:tint val="66000"/>
                  <a:satMod val="160000"/>
                  <a:alpha val="0"/>
                </a:srgbClr>
              </a:gs>
              <a:gs pos="50000">
                <a:srgbClr val="4F81BD">
                  <a:tint val="44500"/>
                  <a:satMod val="160000"/>
                </a:srgbClr>
              </a:gs>
              <a:gs pos="100000">
                <a:srgbClr val="4F81BD">
                  <a:tint val="23500"/>
                  <a:satMod val="160000"/>
                  <a:alpha val="0"/>
                </a:srgbClr>
              </a:gs>
            </a:gsLst>
            <a:path path="shape">
              <a:fillToRect l="50000" t="50000" r="50000" b="50000"/>
            </a:path>
            <a:tileRect/>
          </a:gradFill>
          <a:ln w="28575">
            <a:noFill/>
            <a:round/>
            <a:headEnd/>
            <a:tailEnd/>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txBody>
          <a:bodyPr wrap="square" lIns="55523" tIns="27761" rIns="55523" bIns="27761" anchor="ctr"/>
          <a:lstStyle>
            <a:defPPr>
              <a:defRPr lang="es-MX"/>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pPr algn="ctr" eaLnBrk="0" hangingPunct="0">
              <a:defRPr/>
            </a:pPr>
            <a:r>
              <a:rPr lang="es-ES" sz="200">
                <a:solidFill>
                  <a:srgbClr val="FFFFFF"/>
                </a:solidFill>
                <a:latin typeface="Calibri"/>
              </a:rPr>
              <a:t>c</a:t>
            </a:r>
            <a:endParaRPr lang="es-ES" sz="200">
              <a:solidFill>
                <a:prstClr val="black"/>
              </a:solidFill>
              <a:latin typeface="Calibri"/>
            </a:endParaRPr>
          </a:p>
        </xdr:txBody>
      </xdr:sp>
      <xdr:pic>
        <xdr:nvPicPr>
          <xdr:cNvPr id="14" name="18 Imagen">
            <a:extLst>
              <a:ext uri="{FF2B5EF4-FFF2-40B4-BE49-F238E27FC236}">
                <a16:creationId xmlns:a16="http://schemas.microsoft.com/office/drawing/2014/main" id="{00000000-0008-0000-0500-00000E000000}"/>
              </a:ext>
            </a:extLst>
          </xdr:cNvPr>
          <xdr:cNvPicPr>
            <a:picLocks noChangeAspect="1" noChangeArrowheads="1"/>
          </xdr:cNvPicPr>
        </xdr:nvPicPr>
        <xdr:blipFill>
          <a:blip xmlns:r="http://schemas.openxmlformats.org/officeDocument/2006/relationships" r:embed="rId6" cstate="print">
            <a:clrChange>
              <a:clrFrom>
                <a:srgbClr val="FFFFFF"/>
              </a:clrFrom>
              <a:clrTo>
                <a:srgbClr val="FFFFFF">
                  <a:alpha val="0"/>
                </a:srgbClr>
              </a:clrTo>
            </a:clrChange>
          </a:blip>
          <a:srcRect r="42232" b="18568"/>
          <a:stretch>
            <a:fillRect/>
          </a:stretch>
        </xdr:blipFill>
        <xdr:spPr bwMode="auto">
          <a:xfrm>
            <a:off x="2882900" y="1790159"/>
            <a:ext cx="3521818" cy="3239041"/>
          </a:xfrm>
          <a:prstGeom prst="rect">
            <a:avLst/>
          </a:prstGeom>
          <a:noFill/>
          <a:ln w="9525">
            <a:noFill/>
            <a:miter lim="800000"/>
            <a:headEnd/>
            <a:tailEnd/>
          </a:ln>
        </xdr:spPr>
      </xdr:pic>
      <xdr:pic>
        <xdr:nvPicPr>
          <xdr:cNvPr id="15" name="54 Imagen" descr="MUNDO NUEVO.gif">
            <a:extLst>
              <a:ext uri="{FF2B5EF4-FFF2-40B4-BE49-F238E27FC236}">
                <a16:creationId xmlns:a16="http://schemas.microsoft.com/office/drawing/2014/main" id="{00000000-0008-0000-0500-00000F000000}"/>
              </a:ext>
            </a:extLst>
          </xdr:cNvPr>
          <xdr:cNvPicPr>
            <a:picLocks noChangeAspect="1"/>
          </xdr:cNvPicPr>
        </xdr:nvPicPr>
        <xdr:blipFill>
          <a:blip xmlns:r="http://schemas.openxmlformats.org/officeDocument/2006/relationships" r:embed="rId7"/>
          <a:srcRect/>
          <a:stretch>
            <a:fillRect/>
          </a:stretch>
        </xdr:blipFill>
        <xdr:spPr bwMode="auto">
          <a:xfrm>
            <a:off x="3724222" y="2899327"/>
            <a:ext cx="1751936" cy="1368939"/>
          </a:xfrm>
          <a:prstGeom prst="rect">
            <a:avLst/>
          </a:prstGeom>
          <a:noFill/>
          <a:ln w="9525">
            <a:noFill/>
            <a:miter lim="800000"/>
            <a:headEnd/>
            <a:tailEnd/>
          </a:ln>
        </xdr:spPr>
      </xdr:pic>
    </xdr:grpSp>
    <xdr:clientData/>
  </xdr:twoCellAnchor>
  <xdr:twoCellAnchor>
    <xdr:from>
      <xdr:col>12</xdr:col>
      <xdr:colOff>26275</xdr:colOff>
      <xdr:row>0</xdr:row>
      <xdr:rowOff>91965</xdr:rowOff>
    </xdr:from>
    <xdr:to>
      <xdr:col>12</xdr:col>
      <xdr:colOff>925522</xdr:colOff>
      <xdr:row>3</xdr:row>
      <xdr:rowOff>195368</xdr:rowOff>
    </xdr:to>
    <xdr:grpSp>
      <xdr:nvGrpSpPr>
        <xdr:cNvPr id="16" name="19 Grupo">
          <a:extLst>
            <a:ext uri="{FF2B5EF4-FFF2-40B4-BE49-F238E27FC236}">
              <a16:creationId xmlns:a16="http://schemas.microsoft.com/office/drawing/2014/main" id="{00000000-0008-0000-0500-000010000000}"/>
            </a:ext>
          </a:extLst>
        </xdr:cNvPr>
        <xdr:cNvGrpSpPr>
          <a:grpSpLocks/>
        </xdr:cNvGrpSpPr>
      </xdr:nvGrpSpPr>
      <xdr:grpSpPr bwMode="auto">
        <a:xfrm>
          <a:off x="15012275" y="91965"/>
          <a:ext cx="899247" cy="690778"/>
          <a:chOff x="1803400" y="774700"/>
          <a:chExt cx="5397499" cy="5257800"/>
        </a:xfrm>
      </xdr:grpSpPr>
      <xdr:sp macro="" textlink="">
        <xdr:nvSpPr>
          <xdr:cNvPr id="17" name="Oval 5">
            <a:extLst>
              <a:ext uri="{FF2B5EF4-FFF2-40B4-BE49-F238E27FC236}">
                <a16:creationId xmlns:a16="http://schemas.microsoft.com/office/drawing/2014/main" id="{00000000-0008-0000-0500-000011000000}"/>
              </a:ext>
            </a:extLst>
          </xdr:cNvPr>
          <xdr:cNvSpPr>
            <a:spLocks noChangeArrowheads="1"/>
          </xdr:cNvSpPr>
        </xdr:nvSpPr>
        <xdr:spPr bwMode="auto">
          <a:xfrm>
            <a:off x="1803400" y="774700"/>
            <a:ext cx="5397499" cy="5257800"/>
          </a:xfrm>
          <a:prstGeom prst="ellipse">
            <a:avLst/>
          </a:prstGeom>
          <a:gradFill flip="none" rotWithShape="1">
            <a:gsLst>
              <a:gs pos="100000">
                <a:srgbClr val="4F81BD">
                  <a:tint val="66000"/>
                  <a:satMod val="160000"/>
                  <a:alpha val="0"/>
                </a:srgbClr>
              </a:gs>
              <a:gs pos="50000">
                <a:srgbClr val="4F81BD">
                  <a:tint val="44500"/>
                  <a:satMod val="160000"/>
                </a:srgbClr>
              </a:gs>
              <a:gs pos="100000">
                <a:srgbClr val="4F81BD">
                  <a:tint val="23500"/>
                  <a:satMod val="160000"/>
                  <a:alpha val="0"/>
                </a:srgbClr>
              </a:gs>
            </a:gsLst>
            <a:path path="shape">
              <a:fillToRect l="50000" t="50000" r="50000" b="50000"/>
            </a:path>
            <a:tileRect/>
          </a:gradFill>
          <a:ln w="28575">
            <a:noFill/>
            <a:round/>
            <a:headEnd/>
            <a:tailEnd/>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txBody>
          <a:bodyPr wrap="square" lIns="55523" tIns="27761" rIns="55523" bIns="27761" anchor="ctr"/>
          <a:lstStyle>
            <a:defPPr>
              <a:defRPr lang="es-MX"/>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pPr algn="ctr" eaLnBrk="0" hangingPunct="0">
              <a:defRPr/>
            </a:pPr>
            <a:r>
              <a:rPr lang="es-ES" sz="200">
                <a:solidFill>
                  <a:srgbClr val="FFFFFF"/>
                </a:solidFill>
                <a:latin typeface="Calibri"/>
              </a:rPr>
              <a:t>c</a:t>
            </a:r>
            <a:endParaRPr lang="es-ES" sz="200">
              <a:solidFill>
                <a:prstClr val="black"/>
              </a:solidFill>
              <a:latin typeface="Calibri"/>
            </a:endParaRPr>
          </a:p>
        </xdr:txBody>
      </xdr:sp>
      <xdr:pic>
        <xdr:nvPicPr>
          <xdr:cNvPr id="18" name="18 Imagen">
            <a:extLst>
              <a:ext uri="{FF2B5EF4-FFF2-40B4-BE49-F238E27FC236}">
                <a16:creationId xmlns:a16="http://schemas.microsoft.com/office/drawing/2014/main" id="{00000000-0008-0000-0500-000012000000}"/>
              </a:ext>
            </a:extLst>
          </xdr:cNvPr>
          <xdr:cNvPicPr>
            <a:picLocks noChangeAspect="1" noChangeArrowheads="1"/>
          </xdr:cNvPicPr>
        </xdr:nvPicPr>
        <xdr:blipFill>
          <a:blip xmlns:r="http://schemas.openxmlformats.org/officeDocument/2006/relationships" r:embed="rId6" cstate="print">
            <a:clrChange>
              <a:clrFrom>
                <a:srgbClr val="FFFFFF"/>
              </a:clrFrom>
              <a:clrTo>
                <a:srgbClr val="FFFFFF">
                  <a:alpha val="0"/>
                </a:srgbClr>
              </a:clrTo>
            </a:clrChange>
          </a:blip>
          <a:srcRect r="42232" b="18568"/>
          <a:stretch>
            <a:fillRect/>
          </a:stretch>
        </xdr:blipFill>
        <xdr:spPr bwMode="auto">
          <a:xfrm>
            <a:off x="2882900" y="1790159"/>
            <a:ext cx="3521818" cy="3239041"/>
          </a:xfrm>
          <a:prstGeom prst="rect">
            <a:avLst/>
          </a:prstGeom>
          <a:noFill/>
          <a:ln w="9525">
            <a:noFill/>
            <a:miter lim="800000"/>
            <a:headEnd/>
            <a:tailEnd/>
          </a:ln>
        </xdr:spPr>
      </xdr:pic>
      <xdr:pic>
        <xdr:nvPicPr>
          <xdr:cNvPr id="19" name="54 Imagen" descr="MUNDO NUEVO.gif">
            <a:extLst>
              <a:ext uri="{FF2B5EF4-FFF2-40B4-BE49-F238E27FC236}">
                <a16:creationId xmlns:a16="http://schemas.microsoft.com/office/drawing/2014/main" id="{00000000-0008-0000-0500-000013000000}"/>
              </a:ext>
            </a:extLst>
          </xdr:cNvPr>
          <xdr:cNvPicPr>
            <a:picLocks noChangeAspect="1"/>
          </xdr:cNvPicPr>
        </xdr:nvPicPr>
        <xdr:blipFill>
          <a:blip xmlns:r="http://schemas.openxmlformats.org/officeDocument/2006/relationships" r:embed="rId7"/>
          <a:srcRect/>
          <a:stretch>
            <a:fillRect/>
          </a:stretch>
        </xdr:blipFill>
        <xdr:spPr bwMode="auto">
          <a:xfrm>
            <a:off x="3724222" y="2899327"/>
            <a:ext cx="1751936" cy="1368939"/>
          </a:xfrm>
          <a:prstGeom prst="rect">
            <a:avLst/>
          </a:prstGeom>
          <a:noFill/>
          <a:ln w="9525">
            <a:noFill/>
            <a:miter lim="800000"/>
            <a:headEnd/>
            <a:tailEnd/>
          </a:ln>
        </xdr:spPr>
      </xdr:pic>
    </xdr:grpSp>
    <xdr:clientData/>
  </xdr:twoCellAnchor>
  <xdr:twoCellAnchor editAs="oneCell">
    <xdr:from>
      <xdr:col>1</xdr:col>
      <xdr:colOff>38100</xdr:colOff>
      <xdr:row>0</xdr:row>
      <xdr:rowOff>203200</xdr:rowOff>
    </xdr:from>
    <xdr:to>
      <xdr:col>1</xdr:col>
      <xdr:colOff>987136</xdr:colOff>
      <xdr:row>3</xdr:row>
      <xdr:rowOff>91890</xdr:rowOff>
    </xdr:to>
    <xdr:pic>
      <xdr:nvPicPr>
        <xdr:cNvPr id="21" name="Imagen 20">
          <a:extLst>
            <a:ext uri="{FF2B5EF4-FFF2-40B4-BE49-F238E27FC236}">
              <a16:creationId xmlns:a16="http://schemas.microsoft.com/office/drawing/2014/main" id="{00000000-0008-0000-0500-000015000000}"/>
            </a:ext>
          </a:extLst>
        </xdr:cNvPr>
        <xdr:cNvPicPr>
          <a:picLocks noChangeAspect="1"/>
        </xdr:cNvPicPr>
      </xdr:nvPicPr>
      <xdr:blipFill rotWithShape="1">
        <a:blip xmlns:r="http://schemas.openxmlformats.org/officeDocument/2006/relationships" r:embed="rId8">
          <a:extLst>
            <a:ext uri="{BEBA8EAE-BF5A-486C-A8C5-ECC9F3942E4B}">
              <a14:imgProps xmlns:a14="http://schemas.microsoft.com/office/drawing/2010/main">
                <a14:imgLayer r:embed="rId9">
                  <a14:imgEffect>
                    <a14:brightnessContrast bright="-20000" contrast="-20000"/>
                  </a14:imgEffect>
                </a14:imgLayer>
              </a14:imgProps>
            </a:ext>
          </a:extLst>
        </a:blip>
        <a:srcRect l="-9186" t="22350" r="-993" b="19801"/>
        <a:stretch/>
      </xdr:blipFill>
      <xdr:spPr>
        <a:xfrm>
          <a:off x="203200" y="203200"/>
          <a:ext cx="949036" cy="49829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148317</xdr:colOff>
      <xdr:row>0</xdr:row>
      <xdr:rowOff>241300</xdr:rowOff>
    </xdr:from>
    <xdr:to>
      <xdr:col>13</xdr:col>
      <xdr:colOff>15875</xdr:colOff>
      <xdr:row>3</xdr:row>
      <xdr:rowOff>76200</xdr:rowOff>
    </xdr:to>
    <xdr:sp macro="" textlink="">
      <xdr:nvSpPr>
        <xdr:cNvPr id="2" name="Text Box 33">
          <a:extLst>
            <a:ext uri="{FF2B5EF4-FFF2-40B4-BE49-F238E27FC236}">
              <a16:creationId xmlns:a16="http://schemas.microsoft.com/office/drawing/2014/main" id="{00000000-0008-0000-0600-000002000000}"/>
            </a:ext>
          </a:extLst>
        </xdr:cNvPr>
        <xdr:cNvSpPr txBox="1">
          <a:spLocks noChangeArrowheads="1"/>
        </xdr:cNvSpPr>
      </xdr:nvSpPr>
      <xdr:spPr bwMode="auto">
        <a:xfrm>
          <a:off x="148317" y="241300"/>
          <a:ext cx="16390258" cy="495300"/>
        </a:xfrm>
        <a:prstGeom prst="rect">
          <a:avLst/>
        </a:prstGeom>
        <a:gradFill>
          <a:gsLst>
            <a:gs pos="0">
              <a:srgbClr val="8488C4"/>
            </a:gs>
            <a:gs pos="53000">
              <a:srgbClr val="D4DEFF"/>
            </a:gs>
            <a:gs pos="83000">
              <a:srgbClr val="D4DEFF"/>
            </a:gs>
            <a:gs pos="100000">
              <a:srgbClr val="96AB94"/>
            </a:gs>
          </a:gsLst>
          <a:lin ang="5400000" scaled="0"/>
        </a:gradFill>
        <a:ln w="9525">
          <a:noFill/>
          <a:miter lim="800000"/>
          <a:headEnd/>
          <a:tailEnd/>
        </a:ln>
      </xdr:spPr>
      <xdr:txBody>
        <a:bodyPr vertOverflow="clip" wrap="square" lIns="36576" tIns="27432" rIns="36576" bIns="27432" anchor="ctr" upright="1"/>
        <a:lstStyle/>
        <a:p>
          <a:pPr marL="0" marR="0" indent="0" algn="ctr" defTabSz="914400" rtl="0" eaLnBrk="1" fontAlgn="auto" latinLnBrk="0" hangingPunct="1">
            <a:lnSpc>
              <a:spcPct val="100000"/>
            </a:lnSpc>
            <a:spcBef>
              <a:spcPts val="0"/>
            </a:spcBef>
            <a:spcAft>
              <a:spcPts val="0"/>
            </a:spcAft>
            <a:buClrTx/>
            <a:buSzTx/>
            <a:buFontTx/>
            <a:buNone/>
            <a:tabLst/>
            <a:defRPr sz="1000"/>
          </a:pPr>
          <a:r>
            <a:rPr lang="es-MX" sz="2000" b="1" i="0" u="none" strike="noStrike" baseline="0">
              <a:solidFill>
                <a:schemeClr val="tx2"/>
              </a:solidFill>
              <a:latin typeface="Arial"/>
              <a:cs typeface="Arial"/>
            </a:rPr>
            <a:t>           DIAGNÓSTICO INTEGRAL DE CONTABILIDAD Y FINANZAS</a:t>
          </a:r>
        </a:p>
      </xdr:txBody>
    </xdr:sp>
    <xdr:clientData/>
  </xdr:twoCellAnchor>
  <xdr:twoCellAnchor>
    <xdr:from>
      <xdr:col>4</xdr:col>
      <xdr:colOff>851241</xdr:colOff>
      <xdr:row>6</xdr:row>
      <xdr:rowOff>409119</xdr:rowOff>
    </xdr:from>
    <xdr:to>
      <xdr:col>13</xdr:col>
      <xdr:colOff>76200</xdr:colOff>
      <xdr:row>15</xdr:row>
      <xdr:rowOff>0</xdr:rowOff>
    </xdr:to>
    <xdr:graphicFrame macro="">
      <xdr:nvGraphicFramePr>
        <xdr:cNvPr id="10" name="9 Gráfico">
          <a:extLst>
            <a:ext uri="{FF2B5EF4-FFF2-40B4-BE49-F238E27FC236}">
              <a16:creationId xmlns:a16="http://schemas.microsoft.com/office/drawing/2014/main" id="{00000000-0008-0000-06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857250</xdr:colOff>
      <xdr:row>4</xdr:row>
      <xdr:rowOff>170567</xdr:rowOff>
    </xdr:from>
    <xdr:to>
      <xdr:col>8</xdr:col>
      <xdr:colOff>463616</xdr:colOff>
      <xdr:row>5</xdr:row>
      <xdr:rowOff>70226</xdr:rowOff>
    </xdr:to>
    <xdr:sp macro="" textlink="">
      <xdr:nvSpPr>
        <xdr:cNvPr id="16" name="15 Rectángulo redondeado">
          <a:hlinkClick xmlns:r="http://schemas.openxmlformats.org/officeDocument/2006/relationships" r:id="rId2"/>
          <a:extLst>
            <a:ext uri="{FF2B5EF4-FFF2-40B4-BE49-F238E27FC236}">
              <a16:creationId xmlns:a16="http://schemas.microsoft.com/office/drawing/2014/main" id="{00000000-0008-0000-0600-000010000000}"/>
            </a:ext>
          </a:extLst>
        </xdr:cNvPr>
        <xdr:cNvSpPr/>
      </xdr:nvSpPr>
      <xdr:spPr>
        <a:xfrm>
          <a:off x="9823450" y="1084967"/>
          <a:ext cx="1765366" cy="229859"/>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s-MX" sz="1200" b="1">
              <a:latin typeface="Eras Medium ITC" pitchFamily="34" charset="0"/>
            </a:rPr>
            <a:t>PRINCIPAL</a:t>
          </a:r>
        </a:p>
      </xdr:txBody>
    </xdr:sp>
    <xdr:clientData/>
  </xdr:twoCellAnchor>
  <xdr:twoCellAnchor>
    <xdr:from>
      <xdr:col>9</xdr:col>
      <xdr:colOff>804279</xdr:colOff>
      <xdr:row>4</xdr:row>
      <xdr:rowOff>157864</xdr:rowOff>
    </xdr:from>
    <xdr:to>
      <xdr:col>11</xdr:col>
      <xdr:colOff>519225</xdr:colOff>
      <xdr:row>5</xdr:row>
      <xdr:rowOff>80505</xdr:rowOff>
    </xdr:to>
    <xdr:sp macro="" textlink="">
      <xdr:nvSpPr>
        <xdr:cNvPr id="17" name="16 Rectángulo redondeado">
          <a:hlinkClick xmlns:r="http://schemas.openxmlformats.org/officeDocument/2006/relationships" r:id="rId3"/>
          <a:extLst>
            <a:ext uri="{FF2B5EF4-FFF2-40B4-BE49-F238E27FC236}">
              <a16:creationId xmlns:a16="http://schemas.microsoft.com/office/drawing/2014/main" id="{00000000-0008-0000-0600-000011000000}"/>
            </a:ext>
          </a:extLst>
        </xdr:cNvPr>
        <xdr:cNvSpPr/>
      </xdr:nvSpPr>
      <xdr:spPr>
        <a:xfrm>
          <a:off x="13008979" y="1072264"/>
          <a:ext cx="1873946" cy="252841"/>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s-MX" sz="1200" b="1">
              <a:latin typeface="Eras Medium ITC" pitchFamily="34" charset="0"/>
            </a:rPr>
            <a:t>SIGUIENTE</a:t>
          </a:r>
        </a:p>
      </xdr:txBody>
    </xdr:sp>
    <xdr:clientData/>
  </xdr:twoCellAnchor>
  <xdr:twoCellAnchor>
    <xdr:from>
      <xdr:col>8</xdr:col>
      <xdr:colOff>488722</xdr:colOff>
      <xdr:row>4</xdr:row>
      <xdr:rowOff>155575</xdr:rowOff>
    </xdr:from>
    <xdr:to>
      <xdr:col>9</xdr:col>
      <xdr:colOff>787516</xdr:colOff>
      <xdr:row>5</xdr:row>
      <xdr:rowOff>72040</xdr:rowOff>
    </xdr:to>
    <xdr:sp macro="" textlink="">
      <xdr:nvSpPr>
        <xdr:cNvPr id="18" name="17 Rectángulo redondeado">
          <a:hlinkClick xmlns:r="http://schemas.openxmlformats.org/officeDocument/2006/relationships" r:id="rId4"/>
          <a:extLst>
            <a:ext uri="{FF2B5EF4-FFF2-40B4-BE49-F238E27FC236}">
              <a16:creationId xmlns:a16="http://schemas.microsoft.com/office/drawing/2014/main" id="{00000000-0008-0000-0600-000012000000}"/>
            </a:ext>
          </a:extLst>
        </xdr:cNvPr>
        <xdr:cNvSpPr/>
      </xdr:nvSpPr>
      <xdr:spPr>
        <a:xfrm>
          <a:off x="11613922" y="1069975"/>
          <a:ext cx="1378294" cy="246665"/>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s-MX" sz="1200" b="1">
              <a:latin typeface="Eras Medium ITC" pitchFamily="34" charset="0"/>
            </a:rPr>
            <a:t>ANTERIOR</a:t>
          </a:r>
        </a:p>
      </xdr:txBody>
    </xdr:sp>
    <xdr:clientData/>
  </xdr:twoCellAnchor>
  <xdr:twoCellAnchor>
    <xdr:from>
      <xdr:col>7</xdr:col>
      <xdr:colOff>980311</xdr:colOff>
      <xdr:row>5</xdr:row>
      <xdr:rowOff>175352</xdr:rowOff>
    </xdr:from>
    <xdr:to>
      <xdr:col>10</xdr:col>
      <xdr:colOff>367708</xdr:colOff>
      <xdr:row>6</xdr:row>
      <xdr:rowOff>141349</xdr:rowOff>
    </xdr:to>
    <xdr:sp macro="" textlink="">
      <xdr:nvSpPr>
        <xdr:cNvPr id="19" name="AutoShape 50">
          <a:hlinkClick xmlns:r="http://schemas.openxmlformats.org/officeDocument/2006/relationships" r:id="rId5"/>
          <a:extLst>
            <a:ext uri="{FF2B5EF4-FFF2-40B4-BE49-F238E27FC236}">
              <a16:creationId xmlns:a16="http://schemas.microsoft.com/office/drawing/2014/main" id="{00000000-0008-0000-0600-000013000000}"/>
            </a:ext>
          </a:extLst>
        </xdr:cNvPr>
        <xdr:cNvSpPr>
          <a:spLocks noChangeArrowheads="1"/>
        </xdr:cNvSpPr>
      </xdr:nvSpPr>
      <xdr:spPr bwMode="auto">
        <a:xfrm>
          <a:off x="11026011" y="1419952"/>
          <a:ext cx="2625897" cy="499397"/>
        </a:xfrm>
        <a:prstGeom prst="bevel">
          <a:avLst>
            <a:gd name="adj" fmla="val 6454"/>
          </a:avLst>
        </a:prstGeom>
        <a:solidFill>
          <a:srgbClr val="C0C0C0"/>
        </a:solidFill>
        <a:ln w="3175" cap="rnd">
          <a:solidFill>
            <a:srgbClr val="C0C0C0"/>
          </a:solidFill>
          <a:prstDash val="sysDot"/>
          <a:miter lim="800000"/>
          <a:headEnd/>
          <a:tailEnd/>
        </a:ln>
      </xdr:spPr>
      <xdr:txBody>
        <a:bodyPr vertOverflow="clip" wrap="square" lIns="27432" tIns="22860" rIns="27432" bIns="22860" anchor="ctr" upright="1"/>
        <a:lstStyle/>
        <a:p>
          <a:pPr algn="ctr" rtl="0">
            <a:defRPr sz="1000"/>
          </a:pPr>
          <a:r>
            <a:rPr lang="es-MX" sz="1050" b="1" i="0" u="none" strike="noStrike" baseline="0">
              <a:solidFill>
                <a:srgbClr val="000000"/>
              </a:solidFill>
              <a:latin typeface="Arial" pitchFamily="34" charset="0"/>
              <a:cs typeface="Arial" pitchFamily="34" charset="0"/>
            </a:rPr>
            <a:t>RESULTADOS    FINALES</a:t>
          </a:r>
        </a:p>
      </xdr:txBody>
    </xdr:sp>
    <xdr:clientData/>
  </xdr:twoCellAnchor>
  <xdr:twoCellAnchor>
    <xdr:from>
      <xdr:col>8</xdr:col>
      <xdr:colOff>638175</xdr:colOff>
      <xdr:row>10</xdr:row>
      <xdr:rowOff>396750</xdr:rowOff>
    </xdr:from>
    <xdr:to>
      <xdr:col>9</xdr:col>
      <xdr:colOff>457922</xdr:colOff>
      <xdr:row>11</xdr:row>
      <xdr:rowOff>533436</xdr:rowOff>
    </xdr:to>
    <xdr:grpSp>
      <xdr:nvGrpSpPr>
        <xdr:cNvPr id="8" name="19 Grupo">
          <a:extLst>
            <a:ext uri="{FF2B5EF4-FFF2-40B4-BE49-F238E27FC236}">
              <a16:creationId xmlns:a16="http://schemas.microsoft.com/office/drawing/2014/main" id="{00000000-0008-0000-0600-000008000000}"/>
            </a:ext>
          </a:extLst>
        </xdr:cNvPr>
        <xdr:cNvGrpSpPr>
          <a:grpSpLocks/>
        </xdr:cNvGrpSpPr>
      </xdr:nvGrpSpPr>
      <xdr:grpSpPr bwMode="auto">
        <a:xfrm>
          <a:off x="11433175" y="4349625"/>
          <a:ext cx="867497" cy="724061"/>
          <a:chOff x="1803400" y="774700"/>
          <a:chExt cx="5397499" cy="5257800"/>
        </a:xfrm>
      </xdr:grpSpPr>
      <xdr:sp macro="" textlink="">
        <xdr:nvSpPr>
          <xdr:cNvPr id="9" name="Oval 5">
            <a:extLst>
              <a:ext uri="{FF2B5EF4-FFF2-40B4-BE49-F238E27FC236}">
                <a16:creationId xmlns:a16="http://schemas.microsoft.com/office/drawing/2014/main" id="{00000000-0008-0000-0600-000009000000}"/>
              </a:ext>
            </a:extLst>
          </xdr:cNvPr>
          <xdr:cNvSpPr>
            <a:spLocks noChangeArrowheads="1"/>
          </xdr:cNvSpPr>
        </xdr:nvSpPr>
        <xdr:spPr bwMode="auto">
          <a:xfrm>
            <a:off x="1803400" y="774700"/>
            <a:ext cx="5397499" cy="5257800"/>
          </a:xfrm>
          <a:prstGeom prst="ellipse">
            <a:avLst/>
          </a:prstGeom>
          <a:gradFill flip="none" rotWithShape="1">
            <a:gsLst>
              <a:gs pos="100000">
                <a:srgbClr val="4F81BD">
                  <a:tint val="66000"/>
                  <a:satMod val="160000"/>
                  <a:alpha val="0"/>
                </a:srgbClr>
              </a:gs>
              <a:gs pos="50000">
                <a:srgbClr val="4F81BD">
                  <a:tint val="44500"/>
                  <a:satMod val="160000"/>
                </a:srgbClr>
              </a:gs>
              <a:gs pos="100000">
                <a:srgbClr val="4F81BD">
                  <a:tint val="23500"/>
                  <a:satMod val="160000"/>
                  <a:alpha val="0"/>
                </a:srgbClr>
              </a:gs>
            </a:gsLst>
            <a:path path="shape">
              <a:fillToRect l="50000" t="50000" r="50000" b="50000"/>
            </a:path>
            <a:tileRect/>
          </a:gradFill>
          <a:ln w="28575">
            <a:noFill/>
            <a:round/>
            <a:headEnd/>
            <a:tailEnd/>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txBody>
          <a:bodyPr wrap="square" lIns="55523" tIns="27761" rIns="55523" bIns="27761" anchor="ctr"/>
          <a:lstStyle>
            <a:defPPr>
              <a:defRPr lang="es-MX"/>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pPr algn="ctr" eaLnBrk="0" hangingPunct="0">
              <a:defRPr/>
            </a:pPr>
            <a:r>
              <a:rPr lang="es-ES" sz="200">
                <a:solidFill>
                  <a:srgbClr val="FFFFFF"/>
                </a:solidFill>
                <a:latin typeface="Calibri"/>
              </a:rPr>
              <a:t>c</a:t>
            </a:r>
            <a:endParaRPr lang="es-ES" sz="200">
              <a:solidFill>
                <a:prstClr val="black"/>
              </a:solidFill>
              <a:latin typeface="Calibri"/>
            </a:endParaRPr>
          </a:p>
        </xdr:txBody>
      </xdr:sp>
      <xdr:pic>
        <xdr:nvPicPr>
          <xdr:cNvPr id="11" name="18 Imagen">
            <a:extLst>
              <a:ext uri="{FF2B5EF4-FFF2-40B4-BE49-F238E27FC236}">
                <a16:creationId xmlns:a16="http://schemas.microsoft.com/office/drawing/2014/main" id="{00000000-0008-0000-0600-00000B000000}"/>
              </a:ext>
            </a:extLst>
          </xdr:cNvPr>
          <xdr:cNvPicPr>
            <a:picLocks noChangeAspect="1" noChangeArrowheads="1"/>
          </xdr:cNvPicPr>
        </xdr:nvPicPr>
        <xdr:blipFill>
          <a:blip xmlns:r="http://schemas.openxmlformats.org/officeDocument/2006/relationships" r:embed="rId6" cstate="print">
            <a:clrChange>
              <a:clrFrom>
                <a:srgbClr val="FFFFFF"/>
              </a:clrFrom>
              <a:clrTo>
                <a:srgbClr val="FFFFFF">
                  <a:alpha val="0"/>
                </a:srgbClr>
              </a:clrTo>
            </a:clrChange>
          </a:blip>
          <a:srcRect r="42232" b="18568"/>
          <a:stretch>
            <a:fillRect/>
          </a:stretch>
        </xdr:blipFill>
        <xdr:spPr bwMode="auto">
          <a:xfrm>
            <a:off x="2882900" y="1790159"/>
            <a:ext cx="3521818" cy="3239041"/>
          </a:xfrm>
          <a:prstGeom prst="rect">
            <a:avLst/>
          </a:prstGeom>
          <a:noFill/>
          <a:ln w="9525">
            <a:noFill/>
            <a:miter lim="800000"/>
            <a:headEnd/>
            <a:tailEnd/>
          </a:ln>
        </xdr:spPr>
      </xdr:pic>
      <xdr:pic>
        <xdr:nvPicPr>
          <xdr:cNvPr id="12" name="54 Imagen" descr="MUNDO NUEVO.gif">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7"/>
          <a:srcRect/>
          <a:stretch>
            <a:fillRect/>
          </a:stretch>
        </xdr:blipFill>
        <xdr:spPr bwMode="auto">
          <a:xfrm>
            <a:off x="3724222" y="2899327"/>
            <a:ext cx="1751936" cy="1368939"/>
          </a:xfrm>
          <a:prstGeom prst="rect">
            <a:avLst/>
          </a:prstGeom>
          <a:noFill/>
          <a:ln w="9525">
            <a:noFill/>
            <a:miter lim="800000"/>
            <a:headEnd/>
            <a:tailEnd/>
          </a:ln>
        </xdr:spPr>
      </xdr:pic>
    </xdr:grpSp>
    <xdr:clientData/>
  </xdr:twoCellAnchor>
  <xdr:twoCellAnchor>
    <xdr:from>
      <xdr:col>12</xdr:col>
      <xdr:colOff>76200</xdr:colOff>
      <xdr:row>0</xdr:row>
      <xdr:rowOff>139700</xdr:rowOff>
    </xdr:from>
    <xdr:to>
      <xdr:col>12</xdr:col>
      <xdr:colOff>975447</xdr:colOff>
      <xdr:row>3</xdr:row>
      <xdr:rowOff>200186</xdr:rowOff>
    </xdr:to>
    <xdr:grpSp>
      <xdr:nvGrpSpPr>
        <xdr:cNvPr id="13" name="19 Grupo">
          <a:extLst>
            <a:ext uri="{FF2B5EF4-FFF2-40B4-BE49-F238E27FC236}">
              <a16:creationId xmlns:a16="http://schemas.microsoft.com/office/drawing/2014/main" id="{00000000-0008-0000-0600-00000D000000}"/>
            </a:ext>
          </a:extLst>
        </xdr:cNvPr>
        <xdr:cNvGrpSpPr>
          <a:grpSpLocks/>
        </xdr:cNvGrpSpPr>
      </xdr:nvGrpSpPr>
      <xdr:grpSpPr bwMode="auto">
        <a:xfrm>
          <a:off x="15062200" y="139700"/>
          <a:ext cx="899247" cy="711361"/>
          <a:chOff x="1803400" y="774700"/>
          <a:chExt cx="5397499" cy="5257800"/>
        </a:xfrm>
      </xdr:grpSpPr>
      <xdr:sp macro="" textlink="">
        <xdr:nvSpPr>
          <xdr:cNvPr id="14" name="Oval 5">
            <a:extLst>
              <a:ext uri="{FF2B5EF4-FFF2-40B4-BE49-F238E27FC236}">
                <a16:creationId xmlns:a16="http://schemas.microsoft.com/office/drawing/2014/main" id="{00000000-0008-0000-0600-00000E000000}"/>
              </a:ext>
            </a:extLst>
          </xdr:cNvPr>
          <xdr:cNvSpPr>
            <a:spLocks noChangeArrowheads="1"/>
          </xdr:cNvSpPr>
        </xdr:nvSpPr>
        <xdr:spPr bwMode="auto">
          <a:xfrm>
            <a:off x="1803400" y="774700"/>
            <a:ext cx="5397499" cy="5257800"/>
          </a:xfrm>
          <a:prstGeom prst="ellipse">
            <a:avLst/>
          </a:prstGeom>
          <a:gradFill flip="none" rotWithShape="1">
            <a:gsLst>
              <a:gs pos="100000">
                <a:srgbClr val="4F81BD">
                  <a:tint val="66000"/>
                  <a:satMod val="160000"/>
                  <a:alpha val="0"/>
                </a:srgbClr>
              </a:gs>
              <a:gs pos="50000">
                <a:srgbClr val="4F81BD">
                  <a:tint val="44500"/>
                  <a:satMod val="160000"/>
                </a:srgbClr>
              </a:gs>
              <a:gs pos="100000">
                <a:srgbClr val="4F81BD">
                  <a:tint val="23500"/>
                  <a:satMod val="160000"/>
                  <a:alpha val="0"/>
                </a:srgbClr>
              </a:gs>
            </a:gsLst>
            <a:path path="shape">
              <a:fillToRect l="50000" t="50000" r="50000" b="50000"/>
            </a:path>
            <a:tileRect/>
          </a:gradFill>
          <a:ln w="28575">
            <a:noFill/>
            <a:round/>
            <a:headEnd/>
            <a:tailEnd/>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txBody>
          <a:bodyPr wrap="square" lIns="55523" tIns="27761" rIns="55523" bIns="27761" anchor="ctr"/>
          <a:lstStyle>
            <a:defPPr>
              <a:defRPr lang="es-MX"/>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pPr algn="ctr" eaLnBrk="0" hangingPunct="0">
              <a:defRPr/>
            </a:pPr>
            <a:r>
              <a:rPr lang="es-ES" sz="200">
                <a:solidFill>
                  <a:srgbClr val="FFFFFF"/>
                </a:solidFill>
                <a:latin typeface="Calibri"/>
              </a:rPr>
              <a:t>c</a:t>
            </a:r>
            <a:endParaRPr lang="es-ES" sz="200">
              <a:solidFill>
                <a:prstClr val="black"/>
              </a:solidFill>
              <a:latin typeface="Calibri"/>
            </a:endParaRPr>
          </a:p>
        </xdr:txBody>
      </xdr:sp>
      <xdr:pic>
        <xdr:nvPicPr>
          <xdr:cNvPr id="15" name="18 Imagen">
            <a:extLst>
              <a:ext uri="{FF2B5EF4-FFF2-40B4-BE49-F238E27FC236}">
                <a16:creationId xmlns:a16="http://schemas.microsoft.com/office/drawing/2014/main" id="{00000000-0008-0000-0600-00000F000000}"/>
              </a:ext>
            </a:extLst>
          </xdr:cNvPr>
          <xdr:cNvPicPr>
            <a:picLocks noChangeAspect="1" noChangeArrowheads="1"/>
          </xdr:cNvPicPr>
        </xdr:nvPicPr>
        <xdr:blipFill>
          <a:blip xmlns:r="http://schemas.openxmlformats.org/officeDocument/2006/relationships" r:embed="rId6" cstate="print">
            <a:clrChange>
              <a:clrFrom>
                <a:srgbClr val="FFFFFF"/>
              </a:clrFrom>
              <a:clrTo>
                <a:srgbClr val="FFFFFF">
                  <a:alpha val="0"/>
                </a:srgbClr>
              </a:clrTo>
            </a:clrChange>
          </a:blip>
          <a:srcRect r="42232" b="18568"/>
          <a:stretch>
            <a:fillRect/>
          </a:stretch>
        </xdr:blipFill>
        <xdr:spPr bwMode="auto">
          <a:xfrm>
            <a:off x="2882900" y="1790159"/>
            <a:ext cx="3521818" cy="3239041"/>
          </a:xfrm>
          <a:prstGeom prst="rect">
            <a:avLst/>
          </a:prstGeom>
          <a:noFill/>
          <a:ln w="9525">
            <a:noFill/>
            <a:miter lim="800000"/>
            <a:headEnd/>
            <a:tailEnd/>
          </a:ln>
        </xdr:spPr>
      </xdr:pic>
      <xdr:pic>
        <xdr:nvPicPr>
          <xdr:cNvPr id="20" name="54 Imagen" descr="MUNDO NUEVO.gif">
            <a:extLst>
              <a:ext uri="{FF2B5EF4-FFF2-40B4-BE49-F238E27FC236}">
                <a16:creationId xmlns:a16="http://schemas.microsoft.com/office/drawing/2014/main" id="{00000000-0008-0000-0600-000014000000}"/>
              </a:ext>
            </a:extLst>
          </xdr:cNvPr>
          <xdr:cNvPicPr>
            <a:picLocks noChangeAspect="1"/>
          </xdr:cNvPicPr>
        </xdr:nvPicPr>
        <xdr:blipFill>
          <a:blip xmlns:r="http://schemas.openxmlformats.org/officeDocument/2006/relationships" r:embed="rId7"/>
          <a:srcRect/>
          <a:stretch>
            <a:fillRect/>
          </a:stretch>
        </xdr:blipFill>
        <xdr:spPr bwMode="auto">
          <a:xfrm>
            <a:off x="3724222" y="2899327"/>
            <a:ext cx="1751936" cy="1368939"/>
          </a:xfrm>
          <a:prstGeom prst="rect">
            <a:avLst/>
          </a:prstGeom>
          <a:noFill/>
          <a:ln w="9525">
            <a:noFill/>
            <a:miter lim="800000"/>
            <a:headEnd/>
            <a:tailEnd/>
          </a:ln>
        </xdr:spPr>
      </xdr:pic>
    </xdr:grpSp>
    <xdr:clientData/>
  </xdr:twoCellAnchor>
  <xdr:twoCellAnchor editAs="oneCell">
    <xdr:from>
      <xdr:col>0</xdr:col>
      <xdr:colOff>152400</xdr:colOff>
      <xdr:row>0</xdr:row>
      <xdr:rowOff>241300</xdr:rowOff>
    </xdr:from>
    <xdr:to>
      <xdr:col>1</xdr:col>
      <xdr:colOff>936336</xdr:colOff>
      <xdr:row>3</xdr:row>
      <xdr:rowOff>79190</xdr:rowOff>
    </xdr:to>
    <xdr:pic>
      <xdr:nvPicPr>
        <xdr:cNvPr id="22" name="Imagen 21">
          <a:extLst>
            <a:ext uri="{FF2B5EF4-FFF2-40B4-BE49-F238E27FC236}">
              <a16:creationId xmlns:a16="http://schemas.microsoft.com/office/drawing/2014/main" id="{00000000-0008-0000-0600-000016000000}"/>
            </a:ext>
          </a:extLst>
        </xdr:cNvPr>
        <xdr:cNvPicPr>
          <a:picLocks noChangeAspect="1"/>
        </xdr:cNvPicPr>
      </xdr:nvPicPr>
      <xdr:blipFill rotWithShape="1">
        <a:blip xmlns:r="http://schemas.openxmlformats.org/officeDocument/2006/relationships" r:embed="rId8">
          <a:extLst>
            <a:ext uri="{BEBA8EAE-BF5A-486C-A8C5-ECC9F3942E4B}">
              <a14:imgProps xmlns:a14="http://schemas.microsoft.com/office/drawing/2010/main">
                <a14:imgLayer r:embed="rId9">
                  <a14:imgEffect>
                    <a14:brightnessContrast bright="-20000" contrast="-20000"/>
                  </a14:imgEffect>
                </a14:imgLayer>
              </a14:imgProps>
            </a:ext>
          </a:extLst>
        </a:blip>
        <a:srcRect l="-9186" t="22350" r="-993" b="19801"/>
        <a:stretch/>
      </xdr:blipFill>
      <xdr:spPr>
        <a:xfrm>
          <a:off x="152400" y="241300"/>
          <a:ext cx="949036" cy="49829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3061</xdr:colOff>
      <xdr:row>0</xdr:row>
      <xdr:rowOff>154784</xdr:rowOff>
    </xdr:from>
    <xdr:to>
      <xdr:col>13</xdr:col>
      <xdr:colOff>11907</xdr:colOff>
      <xdr:row>3</xdr:row>
      <xdr:rowOff>107159</xdr:rowOff>
    </xdr:to>
    <xdr:sp macro="" textlink="">
      <xdr:nvSpPr>
        <xdr:cNvPr id="2" name="Text Box 33">
          <a:extLst>
            <a:ext uri="{FF2B5EF4-FFF2-40B4-BE49-F238E27FC236}">
              <a16:creationId xmlns:a16="http://schemas.microsoft.com/office/drawing/2014/main" id="{00000000-0008-0000-0700-000002000000}"/>
            </a:ext>
          </a:extLst>
        </xdr:cNvPr>
        <xdr:cNvSpPr txBox="1">
          <a:spLocks noChangeArrowheads="1"/>
        </xdr:cNvSpPr>
      </xdr:nvSpPr>
      <xdr:spPr bwMode="auto">
        <a:xfrm>
          <a:off x="157842" y="154784"/>
          <a:ext cx="16296596" cy="559594"/>
        </a:xfrm>
        <a:prstGeom prst="rect">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9525">
          <a:noFill/>
          <a:miter lim="800000"/>
          <a:headEnd/>
          <a:tailEnd/>
        </a:ln>
      </xdr:spPr>
      <xdr:txBody>
        <a:bodyPr vertOverflow="clip" wrap="square" lIns="36576" tIns="27432" rIns="36576" bIns="27432" anchor="ctr" upright="1"/>
        <a:lstStyle/>
        <a:p>
          <a:pPr marL="0" marR="0" indent="0" algn="ctr" defTabSz="914400" rtl="0" eaLnBrk="1" fontAlgn="auto" latinLnBrk="0" hangingPunct="1">
            <a:lnSpc>
              <a:spcPct val="100000"/>
            </a:lnSpc>
            <a:spcBef>
              <a:spcPts val="0"/>
            </a:spcBef>
            <a:spcAft>
              <a:spcPts val="0"/>
            </a:spcAft>
            <a:buClrTx/>
            <a:buSzTx/>
            <a:buFontTx/>
            <a:buNone/>
            <a:tabLst/>
            <a:defRPr sz="1000"/>
          </a:pPr>
          <a:r>
            <a:rPr lang="es-MX" sz="1400" b="1" i="0" u="none" strike="noStrike" baseline="0">
              <a:solidFill>
                <a:schemeClr val="tx2"/>
              </a:solidFill>
              <a:latin typeface="Arial"/>
              <a:cs typeface="Arial"/>
            </a:rPr>
            <a:t>           </a:t>
          </a:r>
          <a:r>
            <a:rPr lang="es-MX" sz="2000" b="1" i="0" u="none" strike="noStrike" baseline="0">
              <a:solidFill>
                <a:schemeClr val="tx2"/>
              </a:solidFill>
              <a:latin typeface="Arial"/>
              <a:cs typeface="Arial"/>
            </a:rPr>
            <a:t>DIAGNÓSTICO INTEGRAL DE CAPITAL HUMANO</a:t>
          </a:r>
          <a:endParaRPr lang="es-MX" sz="1400" b="1" i="0" u="none" strike="noStrike" baseline="0">
            <a:solidFill>
              <a:schemeClr val="tx2"/>
            </a:solidFill>
            <a:latin typeface="Arial"/>
            <a:cs typeface="Arial"/>
          </a:endParaRPr>
        </a:p>
      </xdr:txBody>
    </xdr:sp>
    <xdr:clientData/>
  </xdr:twoCellAnchor>
  <xdr:twoCellAnchor>
    <xdr:from>
      <xdr:col>5</xdr:col>
      <xdr:colOff>12877</xdr:colOff>
      <xdr:row>6</xdr:row>
      <xdr:rowOff>416717</xdr:rowOff>
    </xdr:from>
    <xdr:to>
      <xdr:col>13</xdr:col>
      <xdr:colOff>42694</xdr:colOff>
      <xdr:row>14</xdr:row>
      <xdr:rowOff>11906</xdr:rowOff>
    </xdr:to>
    <xdr:graphicFrame macro="">
      <xdr:nvGraphicFramePr>
        <xdr:cNvPr id="10" name="9 Gráfico">
          <a:extLst>
            <a:ext uri="{FF2B5EF4-FFF2-40B4-BE49-F238E27FC236}">
              <a16:creationId xmlns:a16="http://schemas.microsoft.com/office/drawing/2014/main" id="{00000000-0008-0000-07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587367</xdr:colOff>
      <xdr:row>4</xdr:row>
      <xdr:rowOff>220575</xdr:rowOff>
    </xdr:from>
    <xdr:to>
      <xdr:col>8</xdr:col>
      <xdr:colOff>149716</xdr:colOff>
      <xdr:row>5</xdr:row>
      <xdr:rowOff>115616</xdr:rowOff>
    </xdr:to>
    <xdr:sp macro="" textlink="">
      <xdr:nvSpPr>
        <xdr:cNvPr id="21" name="20 Rectángulo redondeado">
          <a:hlinkClick xmlns:r="http://schemas.openxmlformats.org/officeDocument/2006/relationships" r:id="rId2"/>
          <a:extLst>
            <a:ext uri="{FF2B5EF4-FFF2-40B4-BE49-F238E27FC236}">
              <a16:creationId xmlns:a16="http://schemas.microsoft.com/office/drawing/2014/main" id="{00000000-0008-0000-0700-000015000000}"/>
            </a:ext>
          </a:extLst>
        </xdr:cNvPr>
        <xdr:cNvSpPr/>
      </xdr:nvSpPr>
      <xdr:spPr>
        <a:xfrm>
          <a:off x="9528961" y="1089731"/>
          <a:ext cx="1705474" cy="228416"/>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s-MX" sz="1200" b="1">
              <a:latin typeface="Eras Medium ITC" pitchFamily="34" charset="0"/>
            </a:rPr>
            <a:t>PRINCIPAL</a:t>
          </a:r>
        </a:p>
      </xdr:txBody>
    </xdr:sp>
    <xdr:clientData/>
  </xdr:twoCellAnchor>
  <xdr:twoCellAnchor>
    <xdr:from>
      <xdr:col>9</xdr:col>
      <xdr:colOff>520759</xdr:colOff>
      <xdr:row>4</xdr:row>
      <xdr:rowOff>208666</xdr:rowOff>
    </xdr:from>
    <xdr:to>
      <xdr:col>11</xdr:col>
      <xdr:colOff>191689</xdr:colOff>
      <xdr:row>5</xdr:row>
      <xdr:rowOff>126689</xdr:rowOff>
    </xdr:to>
    <xdr:sp macro="" textlink="">
      <xdr:nvSpPr>
        <xdr:cNvPr id="22" name="21 Rectángulo redondeado">
          <a:hlinkClick xmlns:r="http://schemas.openxmlformats.org/officeDocument/2006/relationships" r:id="rId3"/>
          <a:extLst>
            <a:ext uri="{FF2B5EF4-FFF2-40B4-BE49-F238E27FC236}">
              <a16:creationId xmlns:a16="http://schemas.microsoft.com/office/drawing/2014/main" id="{00000000-0008-0000-0700-000016000000}"/>
            </a:ext>
          </a:extLst>
        </xdr:cNvPr>
        <xdr:cNvSpPr/>
      </xdr:nvSpPr>
      <xdr:spPr>
        <a:xfrm>
          <a:off x="12677040" y="1077822"/>
          <a:ext cx="1814055" cy="251398"/>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s-MX" sz="1200" b="1">
              <a:latin typeface="Eras Medium ITC" pitchFamily="34" charset="0"/>
            </a:rPr>
            <a:t>SIGUIENTE</a:t>
          </a:r>
        </a:p>
      </xdr:txBody>
    </xdr:sp>
    <xdr:clientData/>
  </xdr:twoCellAnchor>
  <xdr:twoCellAnchor>
    <xdr:from>
      <xdr:col>8</xdr:col>
      <xdr:colOff>176410</xdr:colOff>
      <xdr:row>4</xdr:row>
      <xdr:rowOff>206377</xdr:rowOff>
    </xdr:from>
    <xdr:to>
      <xdr:col>9</xdr:col>
      <xdr:colOff>488914</xdr:colOff>
      <xdr:row>5</xdr:row>
      <xdr:rowOff>118224</xdr:rowOff>
    </xdr:to>
    <xdr:sp macro="" textlink="">
      <xdr:nvSpPr>
        <xdr:cNvPr id="23" name="22 Rectángulo redondeado">
          <a:hlinkClick xmlns:r="http://schemas.openxmlformats.org/officeDocument/2006/relationships" r:id="rId4"/>
          <a:extLst>
            <a:ext uri="{FF2B5EF4-FFF2-40B4-BE49-F238E27FC236}">
              <a16:creationId xmlns:a16="http://schemas.microsoft.com/office/drawing/2014/main" id="{00000000-0008-0000-0700-000017000000}"/>
            </a:ext>
          </a:extLst>
        </xdr:cNvPr>
        <xdr:cNvSpPr/>
      </xdr:nvSpPr>
      <xdr:spPr>
        <a:xfrm>
          <a:off x="11261129" y="1075533"/>
          <a:ext cx="1384066" cy="245222"/>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s-MX" sz="1200" b="1">
              <a:latin typeface="Eras Medium ITC" pitchFamily="34" charset="0"/>
            </a:rPr>
            <a:t>ANTERIOR</a:t>
          </a:r>
        </a:p>
      </xdr:txBody>
    </xdr:sp>
    <xdr:clientData/>
  </xdr:twoCellAnchor>
  <xdr:twoCellAnchor>
    <xdr:from>
      <xdr:col>7</xdr:col>
      <xdr:colOff>701914</xdr:colOff>
      <xdr:row>5</xdr:row>
      <xdr:rowOff>221536</xdr:rowOff>
    </xdr:from>
    <xdr:to>
      <xdr:col>10</xdr:col>
      <xdr:colOff>35191</xdr:colOff>
      <xdr:row>6</xdr:row>
      <xdr:rowOff>175411</xdr:rowOff>
    </xdr:to>
    <xdr:sp macro="" textlink="">
      <xdr:nvSpPr>
        <xdr:cNvPr id="24" name="AutoShape 50">
          <a:hlinkClick xmlns:r="http://schemas.openxmlformats.org/officeDocument/2006/relationships" r:id="rId5"/>
          <a:extLst>
            <a:ext uri="{FF2B5EF4-FFF2-40B4-BE49-F238E27FC236}">
              <a16:creationId xmlns:a16="http://schemas.microsoft.com/office/drawing/2014/main" id="{00000000-0008-0000-0700-000018000000}"/>
            </a:ext>
          </a:extLst>
        </xdr:cNvPr>
        <xdr:cNvSpPr>
          <a:spLocks noChangeArrowheads="1"/>
        </xdr:cNvSpPr>
      </xdr:nvSpPr>
      <xdr:spPr bwMode="auto">
        <a:xfrm>
          <a:off x="10715070" y="1424067"/>
          <a:ext cx="2547965" cy="489657"/>
        </a:xfrm>
        <a:prstGeom prst="bevel">
          <a:avLst>
            <a:gd name="adj" fmla="val 6454"/>
          </a:avLst>
        </a:prstGeom>
        <a:solidFill>
          <a:srgbClr val="C0C0C0"/>
        </a:solidFill>
        <a:ln w="3175" cap="rnd">
          <a:solidFill>
            <a:srgbClr val="C0C0C0"/>
          </a:solidFill>
          <a:prstDash val="sysDot"/>
          <a:miter lim="800000"/>
          <a:headEnd/>
          <a:tailEnd/>
        </a:ln>
      </xdr:spPr>
      <xdr:txBody>
        <a:bodyPr vertOverflow="clip" wrap="square" lIns="27432" tIns="22860" rIns="27432" bIns="22860" anchor="ctr" upright="1"/>
        <a:lstStyle/>
        <a:p>
          <a:pPr algn="ctr" rtl="0">
            <a:defRPr sz="1000"/>
          </a:pPr>
          <a:r>
            <a:rPr lang="es-MX" sz="1050" b="1" i="0" u="none" strike="noStrike" baseline="0">
              <a:solidFill>
                <a:srgbClr val="000000"/>
              </a:solidFill>
              <a:latin typeface="Arial" pitchFamily="34" charset="0"/>
              <a:cs typeface="Arial" pitchFamily="34" charset="0"/>
            </a:rPr>
            <a:t>RESULTADOS    FINALES</a:t>
          </a:r>
        </a:p>
      </xdr:txBody>
    </xdr:sp>
    <xdr:clientData/>
  </xdr:twoCellAnchor>
  <xdr:twoCellAnchor>
    <xdr:from>
      <xdr:col>8</xdr:col>
      <xdr:colOff>500031</xdr:colOff>
      <xdr:row>10</xdr:row>
      <xdr:rowOff>59469</xdr:rowOff>
    </xdr:from>
    <xdr:to>
      <xdr:col>9</xdr:col>
      <xdr:colOff>327716</xdr:colOff>
      <xdr:row>11</xdr:row>
      <xdr:rowOff>196949</xdr:rowOff>
    </xdr:to>
    <xdr:grpSp>
      <xdr:nvGrpSpPr>
        <xdr:cNvPr id="9" name="19 Grupo">
          <a:extLst>
            <a:ext uri="{FF2B5EF4-FFF2-40B4-BE49-F238E27FC236}">
              <a16:creationId xmlns:a16="http://schemas.microsoft.com/office/drawing/2014/main" id="{00000000-0008-0000-0700-000009000000}"/>
            </a:ext>
          </a:extLst>
        </xdr:cNvPr>
        <xdr:cNvGrpSpPr>
          <a:grpSpLocks/>
        </xdr:cNvGrpSpPr>
      </xdr:nvGrpSpPr>
      <xdr:grpSpPr bwMode="auto">
        <a:xfrm>
          <a:off x="11295031" y="3948844"/>
          <a:ext cx="875435" cy="724855"/>
          <a:chOff x="1803400" y="774700"/>
          <a:chExt cx="5397499" cy="5257800"/>
        </a:xfrm>
      </xdr:grpSpPr>
      <xdr:sp macro="" textlink="">
        <xdr:nvSpPr>
          <xdr:cNvPr id="11" name="Oval 5">
            <a:extLst>
              <a:ext uri="{FF2B5EF4-FFF2-40B4-BE49-F238E27FC236}">
                <a16:creationId xmlns:a16="http://schemas.microsoft.com/office/drawing/2014/main" id="{00000000-0008-0000-0700-00000B000000}"/>
              </a:ext>
            </a:extLst>
          </xdr:cNvPr>
          <xdr:cNvSpPr>
            <a:spLocks noChangeArrowheads="1"/>
          </xdr:cNvSpPr>
        </xdr:nvSpPr>
        <xdr:spPr bwMode="auto">
          <a:xfrm>
            <a:off x="1803400" y="774700"/>
            <a:ext cx="5397499" cy="5257800"/>
          </a:xfrm>
          <a:prstGeom prst="ellipse">
            <a:avLst/>
          </a:prstGeom>
          <a:gradFill flip="none" rotWithShape="1">
            <a:gsLst>
              <a:gs pos="100000">
                <a:srgbClr val="4F81BD">
                  <a:tint val="66000"/>
                  <a:satMod val="160000"/>
                  <a:alpha val="0"/>
                </a:srgbClr>
              </a:gs>
              <a:gs pos="50000">
                <a:srgbClr val="4F81BD">
                  <a:tint val="44500"/>
                  <a:satMod val="160000"/>
                </a:srgbClr>
              </a:gs>
              <a:gs pos="100000">
                <a:srgbClr val="4F81BD">
                  <a:tint val="23500"/>
                  <a:satMod val="160000"/>
                  <a:alpha val="0"/>
                </a:srgbClr>
              </a:gs>
            </a:gsLst>
            <a:path path="shape">
              <a:fillToRect l="50000" t="50000" r="50000" b="50000"/>
            </a:path>
            <a:tileRect/>
          </a:gradFill>
          <a:ln w="28575">
            <a:noFill/>
            <a:round/>
            <a:headEnd/>
            <a:tailEnd/>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txBody>
          <a:bodyPr wrap="square" lIns="55523" tIns="27761" rIns="55523" bIns="27761" anchor="ctr"/>
          <a:lstStyle>
            <a:defPPr>
              <a:defRPr lang="es-MX"/>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pPr algn="ctr" eaLnBrk="0" hangingPunct="0">
              <a:defRPr/>
            </a:pPr>
            <a:r>
              <a:rPr lang="es-ES" sz="200">
                <a:solidFill>
                  <a:srgbClr val="FFFFFF"/>
                </a:solidFill>
                <a:latin typeface="Calibri"/>
              </a:rPr>
              <a:t>c</a:t>
            </a:r>
            <a:endParaRPr lang="es-ES" sz="200">
              <a:solidFill>
                <a:prstClr val="black"/>
              </a:solidFill>
              <a:latin typeface="Calibri"/>
            </a:endParaRPr>
          </a:p>
        </xdr:txBody>
      </xdr:sp>
      <xdr:pic>
        <xdr:nvPicPr>
          <xdr:cNvPr id="12" name="18 Imagen">
            <a:extLst>
              <a:ext uri="{FF2B5EF4-FFF2-40B4-BE49-F238E27FC236}">
                <a16:creationId xmlns:a16="http://schemas.microsoft.com/office/drawing/2014/main" id="{00000000-0008-0000-0700-00000C000000}"/>
              </a:ext>
            </a:extLst>
          </xdr:cNvPr>
          <xdr:cNvPicPr>
            <a:picLocks noChangeAspect="1" noChangeArrowheads="1"/>
          </xdr:cNvPicPr>
        </xdr:nvPicPr>
        <xdr:blipFill>
          <a:blip xmlns:r="http://schemas.openxmlformats.org/officeDocument/2006/relationships" r:embed="rId6" cstate="print">
            <a:clrChange>
              <a:clrFrom>
                <a:srgbClr val="FFFFFF"/>
              </a:clrFrom>
              <a:clrTo>
                <a:srgbClr val="FFFFFF">
                  <a:alpha val="0"/>
                </a:srgbClr>
              </a:clrTo>
            </a:clrChange>
          </a:blip>
          <a:srcRect r="42232" b="18568"/>
          <a:stretch>
            <a:fillRect/>
          </a:stretch>
        </xdr:blipFill>
        <xdr:spPr bwMode="auto">
          <a:xfrm>
            <a:off x="2882900" y="1790159"/>
            <a:ext cx="3521818" cy="3239041"/>
          </a:xfrm>
          <a:prstGeom prst="rect">
            <a:avLst/>
          </a:prstGeom>
          <a:noFill/>
          <a:ln w="9525">
            <a:noFill/>
            <a:miter lim="800000"/>
            <a:headEnd/>
            <a:tailEnd/>
          </a:ln>
        </xdr:spPr>
      </xdr:pic>
      <xdr:pic>
        <xdr:nvPicPr>
          <xdr:cNvPr id="13" name="54 Imagen" descr="MUNDO NUEVO.gif">
            <a:extLst>
              <a:ext uri="{FF2B5EF4-FFF2-40B4-BE49-F238E27FC236}">
                <a16:creationId xmlns:a16="http://schemas.microsoft.com/office/drawing/2014/main" id="{00000000-0008-0000-0700-00000D000000}"/>
              </a:ext>
            </a:extLst>
          </xdr:cNvPr>
          <xdr:cNvPicPr>
            <a:picLocks noChangeAspect="1"/>
          </xdr:cNvPicPr>
        </xdr:nvPicPr>
        <xdr:blipFill>
          <a:blip xmlns:r="http://schemas.openxmlformats.org/officeDocument/2006/relationships" r:embed="rId7"/>
          <a:srcRect/>
          <a:stretch>
            <a:fillRect/>
          </a:stretch>
        </xdr:blipFill>
        <xdr:spPr bwMode="auto">
          <a:xfrm>
            <a:off x="3724222" y="2899327"/>
            <a:ext cx="1751936" cy="1368939"/>
          </a:xfrm>
          <a:prstGeom prst="rect">
            <a:avLst/>
          </a:prstGeom>
          <a:noFill/>
          <a:ln w="9525">
            <a:noFill/>
            <a:miter lim="800000"/>
            <a:headEnd/>
            <a:tailEnd/>
          </a:ln>
        </xdr:spPr>
      </xdr:pic>
    </xdr:grpSp>
    <xdr:clientData/>
  </xdr:twoCellAnchor>
  <xdr:twoCellAnchor>
    <xdr:from>
      <xdr:col>12</xdr:col>
      <xdr:colOff>83341</xdr:colOff>
      <xdr:row>0</xdr:row>
      <xdr:rowOff>71436</xdr:rowOff>
    </xdr:from>
    <xdr:to>
      <xdr:col>12</xdr:col>
      <xdr:colOff>982588</xdr:colOff>
      <xdr:row>3</xdr:row>
      <xdr:rowOff>185103</xdr:rowOff>
    </xdr:to>
    <xdr:grpSp>
      <xdr:nvGrpSpPr>
        <xdr:cNvPr id="14" name="19 Grupo">
          <a:extLst>
            <a:ext uri="{FF2B5EF4-FFF2-40B4-BE49-F238E27FC236}">
              <a16:creationId xmlns:a16="http://schemas.microsoft.com/office/drawing/2014/main" id="{00000000-0008-0000-0700-00000E000000}"/>
            </a:ext>
          </a:extLst>
        </xdr:cNvPr>
        <xdr:cNvGrpSpPr>
          <a:grpSpLocks/>
        </xdr:cNvGrpSpPr>
      </xdr:nvGrpSpPr>
      <xdr:grpSpPr bwMode="auto">
        <a:xfrm>
          <a:off x="15069341" y="71436"/>
          <a:ext cx="899247" cy="701042"/>
          <a:chOff x="1803400" y="774700"/>
          <a:chExt cx="5397499" cy="5257800"/>
        </a:xfrm>
      </xdr:grpSpPr>
      <xdr:sp macro="" textlink="">
        <xdr:nvSpPr>
          <xdr:cNvPr id="15" name="Oval 5">
            <a:extLst>
              <a:ext uri="{FF2B5EF4-FFF2-40B4-BE49-F238E27FC236}">
                <a16:creationId xmlns:a16="http://schemas.microsoft.com/office/drawing/2014/main" id="{00000000-0008-0000-0700-00000F000000}"/>
              </a:ext>
            </a:extLst>
          </xdr:cNvPr>
          <xdr:cNvSpPr>
            <a:spLocks noChangeArrowheads="1"/>
          </xdr:cNvSpPr>
        </xdr:nvSpPr>
        <xdr:spPr bwMode="auto">
          <a:xfrm>
            <a:off x="1803400" y="774700"/>
            <a:ext cx="5397499" cy="5257800"/>
          </a:xfrm>
          <a:prstGeom prst="ellipse">
            <a:avLst/>
          </a:prstGeom>
          <a:gradFill flip="none" rotWithShape="1">
            <a:gsLst>
              <a:gs pos="100000">
                <a:srgbClr val="4F81BD">
                  <a:tint val="66000"/>
                  <a:satMod val="160000"/>
                  <a:alpha val="0"/>
                </a:srgbClr>
              </a:gs>
              <a:gs pos="50000">
                <a:srgbClr val="4F81BD">
                  <a:tint val="44500"/>
                  <a:satMod val="160000"/>
                </a:srgbClr>
              </a:gs>
              <a:gs pos="100000">
                <a:srgbClr val="4F81BD">
                  <a:tint val="23500"/>
                  <a:satMod val="160000"/>
                  <a:alpha val="0"/>
                </a:srgbClr>
              </a:gs>
            </a:gsLst>
            <a:path path="shape">
              <a:fillToRect l="50000" t="50000" r="50000" b="50000"/>
            </a:path>
            <a:tileRect/>
          </a:gradFill>
          <a:ln w="28575">
            <a:noFill/>
            <a:round/>
            <a:headEnd/>
            <a:tailEnd/>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txBody>
          <a:bodyPr wrap="square" lIns="55523" tIns="27761" rIns="55523" bIns="27761" anchor="ctr"/>
          <a:lstStyle>
            <a:defPPr>
              <a:defRPr lang="es-MX"/>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pPr algn="ctr" eaLnBrk="0" hangingPunct="0">
              <a:defRPr/>
            </a:pPr>
            <a:r>
              <a:rPr lang="es-ES" sz="200">
                <a:solidFill>
                  <a:srgbClr val="FFFFFF"/>
                </a:solidFill>
                <a:latin typeface="Calibri"/>
              </a:rPr>
              <a:t>c</a:t>
            </a:r>
            <a:endParaRPr lang="es-ES" sz="200">
              <a:solidFill>
                <a:prstClr val="black"/>
              </a:solidFill>
              <a:latin typeface="Calibri"/>
            </a:endParaRPr>
          </a:p>
        </xdr:txBody>
      </xdr:sp>
      <xdr:pic>
        <xdr:nvPicPr>
          <xdr:cNvPr id="16" name="18 Imagen">
            <a:extLst>
              <a:ext uri="{FF2B5EF4-FFF2-40B4-BE49-F238E27FC236}">
                <a16:creationId xmlns:a16="http://schemas.microsoft.com/office/drawing/2014/main" id="{00000000-0008-0000-0700-000010000000}"/>
              </a:ext>
            </a:extLst>
          </xdr:cNvPr>
          <xdr:cNvPicPr>
            <a:picLocks noChangeAspect="1" noChangeArrowheads="1"/>
          </xdr:cNvPicPr>
        </xdr:nvPicPr>
        <xdr:blipFill>
          <a:blip xmlns:r="http://schemas.openxmlformats.org/officeDocument/2006/relationships" r:embed="rId6" cstate="print">
            <a:clrChange>
              <a:clrFrom>
                <a:srgbClr val="FFFFFF"/>
              </a:clrFrom>
              <a:clrTo>
                <a:srgbClr val="FFFFFF">
                  <a:alpha val="0"/>
                </a:srgbClr>
              </a:clrTo>
            </a:clrChange>
          </a:blip>
          <a:srcRect r="42232" b="18568"/>
          <a:stretch>
            <a:fillRect/>
          </a:stretch>
        </xdr:blipFill>
        <xdr:spPr bwMode="auto">
          <a:xfrm>
            <a:off x="2882900" y="1790159"/>
            <a:ext cx="3521818" cy="3239041"/>
          </a:xfrm>
          <a:prstGeom prst="rect">
            <a:avLst/>
          </a:prstGeom>
          <a:noFill/>
          <a:ln w="9525">
            <a:noFill/>
            <a:miter lim="800000"/>
            <a:headEnd/>
            <a:tailEnd/>
          </a:ln>
        </xdr:spPr>
      </xdr:pic>
      <xdr:pic>
        <xdr:nvPicPr>
          <xdr:cNvPr id="17" name="54 Imagen" descr="MUNDO NUEVO.gif">
            <a:extLst>
              <a:ext uri="{FF2B5EF4-FFF2-40B4-BE49-F238E27FC236}">
                <a16:creationId xmlns:a16="http://schemas.microsoft.com/office/drawing/2014/main" id="{00000000-0008-0000-0700-000011000000}"/>
              </a:ext>
            </a:extLst>
          </xdr:cNvPr>
          <xdr:cNvPicPr>
            <a:picLocks noChangeAspect="1"/>
          </xdr:cNvPicPr>
        </xdr:nvPicPr>
        <xdr:blipFill>
          <a:blip xmlns:r="http://schemas.openxmlformats.org/officeDocument/2006/relationships" r:embed="rId7"/>
          <a:srcRect/>
          <a:stretch>
            <a:fillRect/>
          </a:stretch>
        </xdr:blipFill>
        <xdr:spPr bwMode="auto">
          <a:xfrm>
            <a:off x="3724222" y="2899327"/>
            <a:ext cx="1751936" cy="1368939"/>
          </a:xfrm>
          <a:prstGeom prst="rect">
            <a:avLst/>
          </a:prstGeom>
          <a:noFill/>
          <a:ln w="9525">
            <a:noFill/>
            <a:miter lim="800000"/>
            <a:headEnd/>
            <a:tailEnd/>
          </a:ln>
        </xdr:spPr>
      </xdr:pic>
    </xdr:grpSp>
    <xdr:clientData/>
  </xdr:twoCellAnchor>
  <xdr:twoCellAnchor editAs="oneCell">
    <xdr:from>
      <xdr:col>0</xdr:col>
      <xdr:colOff>152400</xdr:colOff>
      <xdr:row>0</xdr:row>
      <xdr:rowOff>190500</xdr:rowOff>
    </xdr:from>
    <xdr:to>
      <xdr:col>1</xdr:col>
      <xdr:colOff>936336</xdr:colOff>
      <xdr:row>3</xdr:row>
      <xdr:rowOff>79190</xdr:rowOff>
    </xdr:to>
    <xdr:pic>
      <xdr:nvPicPr>
        <xdr:cNvPr id="19" name="Imagen 18">
          <a:extLst>
            <a:ext uri="{FF2B5EF4-FFF2-40B4-BE49-F238E27FC236}">
              <a16:creationId xmlns:a16="http://schemas.microsoft.com/office/drawing/2014/main" id="{00000000-0008-0000-0700-000013000000}"/>
            </a:ext>
          </a:extLst>
        </xdr:cNvPr>
        <xdr:cNvPicPr>
          <a:picLocks noChangeAspect="1"/>
        </xdr:cNvPicPr>
      </xdr:nvPicPr>
      <xdr:blipFill rotWithShape="1">
        <a:blip xmlns:r="http://schemas.openxmlformats.org/officeDocument/2006/relationships" r:embed="rId8">
          <a:extLst>
            <a:ext uri="{BEBA8EAE-BF5A-486C-A8C5-ECC9F3942E4B}">
              <a14:imgProps xmlns:a14="http://schemas.microsoft.com/office/drawing/2010/main">
                <a14:imgLayer r:embed="rId9">
                  <a14:imgEffect>
                    <a14:brightnessContrast bright="-20000" contrast="-20000"/>
                  </a14:imgEffect>
                </a14:imgLayer>
              </a14:imgProps>
            </a:ext>
          </a:extLst>
        </a:blip>
        <a:srcRect l="-9186" t="22350" r="-993" b="19801"/>
        <a:stretch/>
      </xdr:blipFill>
      <xdr:spPr>
        <a:xfrm>
          <a:off x="152400" y="190500"/>
          <a:ext cx="949036" cy="49829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148317</xdr:colOff>
      <xdr:row>0</xdr:row>
      <xdr:rowOff>187154</xdr:rowOff>
    </xdr:from>
    <xdr:to>
      <xdr:col>13</xdr:col>
      <xdr:colOff>93579</xdr:colOff>
      <xdr:row>3</xdr:row>
      <xdr:rowOff>80207</xdr:rowOff>
    </xdr:to>
    <xdr:sp macro="" textlink="">
      <xdr:nvSpPr>
        <xdr:cNvPr id="2" name="Text Box 33">
          <a:extLst>
            <a:ext uri="{FF2B5EF4-FFF2-40B4-BE49-F238E27FC236}">
              <a16:creationId xmlns:a16="http://schemas.microsoft.com/office/drawing/2014/main" id="{00000000-0008-0000-0800-000002000000}"/>
            </a:ext>
          </a:extLst>
        </xdr:cNvPr>
        <xdr:cNvSpPr txBox="1">
          <a:spLocks noChangeArrowheads="1"/>
        </xdr:cNvSpPr>
      </xdr:nvSpPr>
      <xdr:spPr bwMode="auto">
        <a:xfrm>
          <a:off x="148317" y="187154"/>
          <a:ext cx="16375051" cy="521369"/>
        </a:xfrm>
        <a:prstGeom prst="rect">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ln w="9525">
          <a:noFill/>
          <a:miter lim="800000"/>
          <a:headEnd/>
          <a:tailEnd/>
        </a:ln>
      </xdr:spPr>
      <xdr:txBody>
        <a:bodyPr vertOverflow="clip" wrap="square" lIns="36576" tIns="27432" rIns="36576" bIns="27432" anchor="ctr" upright="1"/>
        <a:lstStyle/>
        <a:p>
          <a:pPr marL="0" marR="0" indent="0" algn="ctr" defTabSz="914400" rtl="0" eaLnBrk="1" fontAlgn="auto" latinLnBrk="0" hangingPunct="1">
            <a:lnSpc>
              <a:spcPct val="100000"/>
            </a:lnSpc>
            <a:spcBef>
              <a:spcPts val="0"/>
            </a:spcBef>
            <a:spcAft>
              <a:spcPts val="0"/>
            </a:spcAft>
            <a:buClrTx/>
            <a:buSzTx/>
            <a:buFontTx/>
            <a:buNone/>
            <a:tabLst/>
            <a:defRPr sz="1000"/>
          </a:pPr>
          <a:r>
            <a:rPr lang="es-MX" sz="2000" b="1" i="0" u="none" strike="noStrike" baseline="0">
              <a:solidFill>
                <a:schemeClr val="tx2"/>
              </a:solidFill>
              <a:latin typeface="Arial"/>
              <a:cs typeface="Arial"/>
            </a:rPr>
            <a:t>           DIAGNÓSTICO INTEGRAL DE MERCADOTECNIA Y PUBLICIDAD</a:t>
          </a:r>
        </a:p>
      </xdr:txBody>
    </xdr:sp>
    <xdr:clientData/>
  </xdr:twoCellAnchor>
  <xdr:twoCellAnchor>
    <xdr:from>
      <xdr:col>4</xdr:col>
      <xdr:colOff>879022</xdr:colOff>
      <xdr:row>6</xdr:row>
      <xdr:rowOff>544591</xdr:rowOff>
    </xdr:from>
    <xdr:to>
      <xdr:col>13</xdr:col>
      <xdr:colOff>80211</xdr:colOff>
      <xdr:row>20</xdr:row>
      <xdr:rowOff>12701</xdr:rowOff>
    </xdr:to>
    <xdr:graphicFrame macro="">
      <xdr:nvGraphicFramePr>
        <xdr:cNvPr id="10" name="9 Gráfico">
          <a:extLst>
            <a:ext uri="{FF2B5EF4-FFF2-40B4-BE49-F238E27FC236}">
              <a16:creationId xmlns:a16="http://schemas.microsoft.com/office/drawing/2014/main" id="{00000000-0008-0000-08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803778</xdr:colOff>
      <xdr:row>4</xdr:row>
      <xdr:rowOff>236246</xdr:rowOff>
    </xdr:from>
    <xdr:to>
      <xdr:col>8</xdr:col>
      <xdr:colOff>346644</xdr:colOff>
      <xdr:row>5</xdr:row>
      <xdr:rowOff>131895</xdr:rowOff>
    </xdr:to>
    <xdr:sp macro="" textlink="">
      <xdr:nvSpPr>
        <xdr:cNvPr id="26" name="25 Rectángulo redondeado">
          <a:hlinkClick xmlns:r="http://schemas.openxmlformats.org/officeDocument/2006/relationships" r:id="rId2"/>
          <a:extLst>
            <a:ext uri="{FF2B5EF4-FFF2-40B4-BE49-F238E27FC236}">
              <a16:creationId xmlns:a16="http://schemas.microsoft.com/office/drawing/2014/main" id="{00000000-0008-0000-0800-00001A000000}"/>
            </a:ext>
          </a:extLst>
        </xdr:cNvPr>
        <xdr:cNvSpPr/>
      </xdr:nvSpPr>
      <xdr:spPr>
        <a:xfrm>
          <a:off x="9747252" y="1118562"/>
          <a:ext cx="1681813" cy="229859"/>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s-MX" sz="1200" b="1">
              <a:latin typeface="Eras Medium ITC" pitchFamily="34" charset="0"/>
            </a:rPr>
            <a:t>PRINCIPAL</a:t>
          </a:r>
        </a:p>
      </xdr:txBody>
    </xdr:sp>
    <xdr:clientData/>
  </xdr:twoCellAnchor>
  <xdr:twoCellAnchor>
    <xdr:from>
      <xdr:col>9</xdr:col>
      <xdr:colOff>678285</xdr:colOff>
      <xdr:row>4</xdr:row>
      <xdr:rowOff>236243</xdr:rowOff>
    </xdr:from>
    <xdr:to>
      <xdr:col>11</xdr:col>
      <xdr:colOff>329731</xdr:colOff>
      <xdr:row>5</xdr:row>
      <xdr:rowOff>154874</xdr:rowOff>
    </xdr:to>
    <xdr:sp macro="" textlink="">
      <xdr:nvSpPr>
        <xdr:cNvPr id="27" name="26 Rectángulo redondeado">
          <a:hlinkClick xmlns:r="http://schemas.openxmlformats.org/officeDocument/2006/relationships" r:id="rId3"/>
          <a:extLst>
            <a:ext uri="{FF2B5EF4-FFF2-40B4-BE49-F238E27FC236}">
              <a16:creationId xmlns:a16="http://schemas.microsoft.com/office/drawing/2014/main" id="{00000000-0008-0000-0800-00001B000000}"/>
            </a:ext>
          </a:extLst>
        </xdr:cNvPr>
        <xdr:cNvSpPr/>
      </xdr:nvSpPr>
      <xdr:spPr>
        <a:xfrm>
          <a:off x="12830180" y="1118559"/>
          <a:ext cx="1790393" cy="252841"/>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s-MX" sz="1200" b="1">
              <a:latin typeface="Eras Medium ITC" pitchFamily="34" charset="0"/>
            </a:rPr>
            <a:t>SIGUIENTE</a:t>
          </a:r>
        </a:p>
      </xdr:txBody>
    </xdr:sp>
    <xdr:clientData/>
  </xdr:twoCellAnchor>
  <xdr:twoCellAnchor>
    <xdr:from>
      <xdr:col>8</xdr:col>
      <xdr:colOff>370414</xdr:colOff>
      <xdr:row>4</xdr:row>
      <xdr:rowOff>233954</xdr:rowOff>
    </xdr:from>
    <xdr:to>
      <xdr:col>9</xdr:col>
      <xdr:colOff>637458</xdr:colOff>
      <xdr:row>5</xdr:row>
      <xdr:rowOff>146409</xdr:rowOff>
    </xdr:to>
    <xdr:sp macro="" textlink="">
      <xdr:nvSpPr>
        <xdr:cNvPr id="28" name="27 Rectángulo redondeado">
          <a:hlinkClick xmlns:r="http://schemas.openxmlformats.org/officeDocument/2006/relationships" r:id="rId4"/>
          <a:extLst>
            <a:ext uri="{FF2B5EF4-FFF2-40B4-BE49-F238E27FC236}">
              <a16:creationId xmlns:a16="http://schemas.microsoft.com/office/drawing/2014/main" id="{00000000-0008-0000-0800-00001C000000}"/>
            </a:ext>
          </a:extLst>
        </xdr:cNvPr>
        <xdr:cNvSpPr/>
      </xdr:nvSpPr>
      <xdr:spPr>
        <a:xfrm>
          <a:off x="11452835" y="1116270"/>
          <a:ext cx="1336518" cy="246665"/>
        </a:xfrm>
        <a:prstGeom prst="roundRect">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s-MX" sz="1200" b="1">
              <a:latin typeface="Eras Medium ITC" pitchFamily="34" charset="0"/>
            </a:rPr>
            <a:t>ANTERIOR</a:t>
          </a:r>
        </a:p>
      </xdr:txBody>
    </xdr:sp>
    <xdr:clientData/>
  </xdr:twoCellAnchor>
  <xdr:twoCellAnchor>
    <xdr:from>
      <xdr:col>7</xdr:col>
      <xdr:colOff>893753</xdr:colOff>
      <xdr:row>5</xdr:row>
      <xdr:rowOff>249721</xdr:rowOff>
    </xdr:from>
    <xdr:to>
      <xdr:col>10</xdr:col>
      <xdr:colOff>185900</xdr:colOff>
      <xdr:row>6</xdr:row>
      <xdr:rowOff>215718</xdr:rowOff>
    </xdr:to>
    <xdr:sp macro="" textlink="">
      <xdr:nvSpPr>
        <xdr:cNvPr id="29" name="AutoShape 50">
          <a:hlinkClick xmlns:r="http://schemas.openxmlformats.org/officeDocument/2006/relationships" r:id="rId5"/>
          <a:extLst>
            <a:ext uri="{FF2B5EF4-FFF2-40B4-BE49-F238E27FC236}">
              <a16:creationId xmlns:a16="http://schemas.microsoft.com/office/drawing/2014/main" id="{00000000-0008-0000-0800-00001D000000}"/>
            </a:ext>
          </a:extLst>
        </xdr:cNvPr>
        <xdr:cNvSpPr>
          <a:spLocks noChangeArrowheads="1"/>
        </xdr:cNvSpPr>
      </xdr:nvSpPr>
      <xdr:spPr bwMode="auto">
        <a:xfrm>
          <a:off x="10906700" y="1466247"/>
          <a:ext cx="2500568" cy="500734"/>
        </a:xfrm>
        <a:prstGeom prst="bevel">
          <a:avLst>
            <a:gd name="adj" fmla="val 6454"/>
          </a:avLst>
        </a:prstGeom>
        <a:solidFill>
          <a:srgbClr val="C0C0C0"/>
        </a:solidFill>
        <a:ln w="3175" cap="rnd">
          <a:solidFill>
            <a:srgbClr val="C0C0C0"/>
          </a:solidFill>
          <a:prstDash val="sysDot"/>
          <a:miter lim="800000"/>
          <a:headEnd/>
          <a:tailEnd/>
        </a:ln>
      </xdr:spPr>
      <xdr:txBody>
        <a:bodyPr vertOverflow="clip" wrap="square" lIns="27432" tIns="22860" rIns="27432" bIns="22860" anchor="ctr" upright="1"/>
        <a:lstStyle/>
        <a:p>
          <a:pPr algn="ctr" rtl="0">
            <a:defRPr sz="1000"/>
          </a:pPr>
          <a:r>
            <a:rPr lang="es-MX" sz="1050" b="1" i="0" u="none" strike="noStrike" baseline="0">
              <a:solidFill>
                <a:srgbClr val="000000"/>
              </a:solidFill>
              <a:latin typeface="Arial" pitchFamily="34" charset="0"/>
              <a:cs typeface="Arial" pitchFamily="34" charset="0"/>
            </a:rPr>
            <a:t>RESULTADOS    FINALES</a:t>
          </a:r>
        </a:p>
      </xdr:txBody>
    </xdr:sp>
    <xdr:clientData/>
  </xdr:twoCellAnchor>
  <xdr:twoCellAnchor>
    <xdr:from>
      <xdr:col>12</xdr:col>
      <xdr:colOff>147048</xdr:colOff>
      <xdr:row>0</xdr:row>
      <xdr:rowOff>106972</xdr:rowOff>
    </xdr:from>
    <xdr:to>
      <xdr:col>12</xdr:col>
      <xdr:colOff>1046295</xdr:colOff>
      <xdr:row>3</xdr:row>
      <xdr:rowOff>199542</xdr:rowOff>
    </xdr:to>
    <xdr:grpSp>
      <xdr:nvGrpSpPr>
        <xdr:cNvPr id="9" name="19 Grupo">
          <a:extLst>
            <a:ext uri="{FF2B5EF4-FFF2-40B4-BE49-F238E27FC236}">
              <a16:creationId xmlns:a16="http://schemas.microsoft.com/office/drawing/2014/main" id="{00000000-0008-0000-0800-000009000000}"/>
            </a:ext>
          </a:extLst>
        </xdr:cNvPr>
        <xdr:cNvGrpSpPr>
          <a:grpSpLocks/>
        </xdr:cNvGrpSpPr>
      </xdr:nvGrpSpPr>
      <xdr:grpSpPr bwMode="auto">
        <a:xfrm>
          <a:off x="15133048" y="106972"/>
          <a:ext cx="899247" cy="679945"/>
          <a:chOff x="1803400" y="774700"/>
          <a:chExt cx="5397499" cy="5257800"/>
        </a:xfrm>
      </xdr:grpSpPr>
      <xdr:sp macro="" textlink="">
        <xdr:nvSpPr>
          <xdr:cNvPr id="11" name="Oval 5">
            <a:extLst>
              <a:ext uri="{FF2B5EF4-FFF2-40B4-BE49-F238E27FC236}">
                <a16:creationId xmlns:a16="http://schemas.microsoft.com/office/drawing/2014/main" id="{00000000-0008-0000-0800-00000B000000}"/>
              </a:ext>
            </a:extLst>
          </xdr:cNvPr>
          <xdr:cNvSpPr>
            <a:spLocks noChangeArrowheads="1"/>
          </xdr:cNvSpPr>
        </xdr:nvSpPr>
        <xdr:spPr bwMode="auto">
          <a:xfrm>
            <a:off x="1803400" y="774700"/>
            <a:ext cx="5397499" cy="5257800"/>
          </a:xfrm>
          <a:prstGeom prst="ellipse">
            <a:avLst/>
          </a:prstGeom>
          <a:gradFill flip="none" rotWithShape="1">
            <a:gsLst>
              <a:gs pos="100000">
                <a:srgbClr val="4F81BD">
                  <a:tint val="66000"/>
                  <a:satMod val="160000"/>
                  <a:alpha val="0"/>
                </a:srgbClr>
              </a:gs>
              <a:gs pos="50000">
                <a:srgbClr val="4F81BD">
                  <a:tint val="44500"/>
                  <a:satMod val="160000"/>
                </a:srgbClr>
              </a:gs>
              <a:gs pos="100000">
                <a:srgbClr val="4F81BD">
                  <a:tint val="23500"/>
                  <a:satMod val="160000"/>
                  <a:alpha val="0"/>
                </a:srgbClr>
              </a:gs>
            </a:gsLst>
            <a:path path="shape">
              <a:fillToRect l="50000" t="50000" r="50000" b="50000"/>
            </a:path>
            <a:tileRect/>
          </a:gradFill>
          <a:ln w="28575">
            <a:noFill/>
            <a:round/>
            <a:headEnd/>
            <a:tailEnd/>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txBody>
          <a:bodyPr wrap="square" lIns="55523" tIns="27761" rIns="55523" bIns="27761" anchor="ctr"/>
          <a:lstStyle>
            <a:defPPr>
              <a:defRPr lang="es-MX"/>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pPr algn="ctr" eaLnBrk="0" hangingPunct="0">
              <a:defRPr/>
            </a:pPr>
            <a:r>
              <a:rPr lang="es-ES" sz="200">
                <a:solidFill>
                  <a:srgbClr val="FFFFFF"/>
                </a:solidFill>
                <a:latin typeface="Calibri"/>
              </a:rPr>
              <a:t>c</a:t>
            </a:r>
            <a:endParaRPr lang="es-ES" sz="200">
              <a:solidFill>
                <a:prstClr val="black"/>
              </a:solidFill>
              <a:latin typeface="Calibri"/>
            </a:endParaRPr>
          </a:p>
        </xdr:txBody>
      </xdr:sp>
      <xdr:pic>
        <xdr:nvPicPr>
          <xdr:cNvPr id="12" name="18 Imagen">
            <a:extLst>
              <a:ext uri="{FF2B5EF4-FFF2-40B4-BE49-F238E27FC236}">
                <a16:creationId xmlns:a16="http://schemas.microsoft.com/office/drawing/2014/main" id="{00000000-0008-0000-0800-00000C000000}"/>
              </a:ext>
            </a:extLst>
          </xdr:cNvPr>
          <xdr:cNvPicPr>
            <a:picLocks noChangeAspect="1" noChangeArrowheads="1"/>
          </xdr:cNvPicPr>
        </xdr:nvPicPr>
        <xdr:blipFill>
          <a:blip xmlns:r="http://schemas.openxmlformats.org/officeDocument/2006/relationships" r:embed="rId6" cstate="print">
            <a:clrChange>
              <a:clrFrom>
                <a:srgbClr val="FFFFFF"/>
              </a:clrFrom>
              <a:clrTo>
                <a:srgbClr val="FFFFFF">
                  <a:alpha val="0"/>
                </a:srgbClr>
              </a:clrTo>
            </a:clrChange>
          </a:blip>
          <a:srcRect r="42232" b="18568"/>
          <a:stretch>
            <a:fillRect/>
          </a:stretch>
        </xdr:blipFill>
        <xdr:spPr bwMode="auto">
          <a:xfrm>
            <a:off x="2882900" y="1790159"/>
            <a:ext cx="3521818" cy="3239041"/>
          </a:xfrm>
          <a:prstGeom prst="rect">
            <a:avLst/>
          </a:prstGeom>
          <a:noFill/>
          <a:ln w="9525">
            <a:noFill/>
            <a:miter lim="800000"/>
            <a:headEnd/>
            <a:tailEnd/>
          </a:ln>
        </xdr:spPr>
      </xdr:pic>
      <xdr:pic>
        <xdr:nvPicPr>
          <xdr:cNvPr id="13" name="54 Imagen" descr="MUNDO NUEVO.gif">
            <a:extLst>
              <a:ext uri="{FF2B5EF4-FFF2-40B4-BE49-F238E27FC236}">
                <a16:creationId xmlns:a16="http://schemas.microsoft.com/office/drawing/2014/main" id="{00000000-0008-0000-0800-00000D000000}"/>
              </a:ext>
            </a:extLst>
          </xdr:cNvPr>
          <xdr:cNvPicPr>
            <a:picLocks noChangeAspect="1"/>
          </xdr:cNvPicPr>
        </xdr:nvPicPr>
        <xdr:blipFill>
          <a:blip xmlns:r="http://schemas.openxmlformats.org/officeDocument/2006/relationships" r:embed="rId7"/>
          <a:srcRect/>
          <a:stretch>
            <a:fillRect/>
          </a:stretch>
        </xdr:blipFill>
        <xdr:spPr bwMode="auto">
          <a:xfrm>
            <a:off x="3724222" y="2899327"/>
            <a:ext cx="1751936" cy="1368939"/>
          </a:xfrm>
          <a:prstGeom prst="rect">
            <a:avLst/>
          </a:prstGeom>
          <a:noFill/>
          <a:ln w="9525">
            <a:noFill/>
            <a:miter lim="800000"/>
            <a:headEnd/>
            <a:tailEnd/>
          </a:ln>
        </xdr:spPr>
      </xdr:pic>
    </xdr:grpSp>
    <xdr:clientData/>
  </xdr:twoCellAnchor>
  <xdr:twoCellAnchor>
    <xdr:from>
      <xdr:col>8</xdr:col>
      <xdr:colOff>628315</xdr:colOff>
      <xdr:row>12</xdr:row>
      <xdr:rowOff>253999</xdr:rowOff>
    </xdr:from>
    <xdr:to>
      <xdr:col>9</xdr:col>
      <xdr:colOff>458088</xdr:colOff>
      <xdr:row>13</xdr:row>
      <xdr:rowOff>400043</xdr:rowOff>
    </xdr:to>
    <xdr:grpSp>
      <xdr:nvGrpSpPr>
        <xdr:cNvPr id="14" name="19 Grupo">
          <a:extLst>
            <a:ext uri="{FF2B5EF4-FFF2-40B4-BE49-F238E27FC236}">
              <a16:creationId xmlns:a16="http://schemas.microsoft.com/office/drawing/2014/main" id="{00000000-0008-0000-0800-00000E000000}"/>
            </a:ext>
          </a:extLst>
        </xdr:cNvPr>
        <xdr:cNvGrpSpPr>
          <a:grpSpLocks/>
        </xdr:cNvGrpSpPr>
      </xdr:nvGrpSpPr>
      <xdr:grpSpPr bwMode="auto">
        <a:xfrm>
          <a:off x="11423315" y="5460999"/>
          <a:ext cx="877523" cy="733419"/>
          <a:chOff x="1803400" y="774700"/>
          <a:chExt cx="5397499" cy="5257800"/>
        </a:xfrm>
      </xdr:grpSpPr>
      <xdr:sp macro="" textlink="">
        <xdr:nvSpPr>
          <xdr:cNvPr id="15" name="Oval 5">
            <a:extLst>
              <a:ext uri="{FF2B5EF4-FFF2-40B4-BE49-F238E27FC236}">
                <a16:creationId xmlns:a16="http://schemas.microsoft.com/office/drawing/2014/main" id="{00000000-0008-0000-0800-00000F000000}"/>
              </a:ext>
            </a:extLst>
          </xdr:cNvPr>
          <xdr:cNvSpPr>
            <a:spLocks noChangeArrowheads="1"/>
          </xdr:cNvSpPr>
        </xdr:nvSpPr>
        <xdr:spPr bwMode="auto">
          <a:xfrm>
            <a:off x="1803400" y="774700"/>
            <a:ext cx="5397499" cy="5257800"/>
          </a:xfrm>
          <a:prstGeom prst="ellipse">
            <a:avLst/>
          </a:prstGeom>
          <a:gradFill flip="none" rotWithShape="1">
            <a:gsLst>
              <a:gs pos="100000">
                <a:srgbClr val="4F81BD">
                  <a:tint val="66000"/>
                  <a:satMod val="160000"/>
                  <a:alpha val="0"/>
                </a:srgbClr>
              </a:gs>
              <a:gs pos="50000">
                <a:srgbClr val="4F81BD">
                  <a:tint val="44500"/>
                  <a:satMod val="160000"/>
                </a:srgbClr>
              </a:gs>
              <a:gs pos="100000">
                <a:srgbClr val="4F81BD">
                  <a:tint val="23500"/>
                  <a:satMod val="160000"/>
                  <a:alpha val="0"/>
                </a:srgbClr>
              </a:gs>
            </a:gsLst>
            <a:path path="shape">
              <a:fillToRect l="50000" t="50000" r="50000" b="50000"/>
            </a:path>
            <a:tileRect/>
          </a:gradFill>
          <a:ln w="28575">
            <a:noFill/>
            <a:round/>
            <a:headEnd/>
            <a:tailEnd/>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txBody>
          <a:bodyPr wrap="square" lIns="55523" tIns="27761" rIns="55523" bIns="27761" anchor="ctr"/>
          <a:lstStyle>
            <a:defPPr>
              <a:defRPr lang="es-MX"/>
            </a:defPPr>
            <a:lvl1pPr algn="l" rtl="0" fontAlgn="base">
              <a:spcBef>
                <a:spcPct val="0"/>
              </a:spcBef>
              <a:spcAft>
                <a:spcPct val="0"/>
              </a:spcAft>
              <a:defRPr kern="1200">
                <a:solidFill>
                  <a:schemeClr val="tx1"/>
                </a:solidFill>
                <a:latin typeface="Arial" charset="0"/>
                <a:ea typeface="+mn-ea"/>
                <a:cs typeface="Arial" charset="0"/>
              </a:defRPr>
            </a:lvl1pPr>
            <a:lvl2pPr marL="457200" algn="l" rtl="0" fontAlgn="base">
              <a:spcBef>
                <a:spcPct val="0"/>
              </a:spcBef>
              <a:spcAft>
                <a:spcPct val="0"/>
              </a:spcAft>
              <a:defRPr kern="1200">
                <a:solidFill>
                  <a:schemeClr val="tx1"/>
                </a:solidFill>
                <a:latin typeface="Arial" charset="0"/>
                <a:ea typeface="+mn-ea"/>
                <a:cs typeface="Arial" charset="0"/>
              </a:defRPr>
            </a:lvl2pPr>
            <a:lvl3pPr marL="914400" algn="l" rtl="0" fontAlgn="base">
              <a:spcBef>
                <a:spcPct val="0"/>
              </a:spcBef>
              <a:spcAft>
                <a:spcPct val="0"/>
              </a:spcAft>
              <a:defRPr kern="1200">
                <a:solidFill>
                  <a:schemeClr val="tx1"/>
                </a:solidFill>
                <a:latin typeface="Arial" charset="0"/>
                <a:ea typeface="+mn-ea"/>
                <a:cs typeface="Arial" charset="0"/>
              </a:defRPr>
            </a:lvl3pPr>
            <a:lvl4pPr marL="1371600" algn="l" rtl="0" fontAlgn="base">
              <a:spcBef>
                <a:spcPct val="0"/>
              </a:spcBef>
              <a:spcAft>
                <a:spcPct val="0"/>
              </a:spcAft>
              <a:defRPr kern="1200">
                <a:solidFill>
                  <a:schemeClr val="tx1"/>
                </a:solidFill>
                <a:latin typeface="Arial" charset="0"/>
                <a:ea typeface="+mn-ea"/>
                <a:cs typeface="Arial" charset="0"/>
              </a:defRPr>
            </a:lvl4pPr>
            <a:lvl5pPr marL="1828800" algn="l" rtl="0" fontAlgn="base">
              <a:spcBef>
                <a:spcPct val="0"/>
              </a:spcBef>
              <a:spcAft>
                <a:spcPct val="0"/>
              </a:spcAft>
              <a:defRPr kern="1200">
                <a:solidFill>
                  <a:schemeClr val="tx1"/>
                </a:solidFill>
                <a:latin typeface="Arial" charset="0"/>
                <a:ea typeface="+mn-ea"/>
                <a:cs typeface="Arial" charset="0"/>
              </a:defRPr>
            </a:lvl5pPr>
            <a:lvl6pPr marL="2286000" algn="l" defTabSz="914400" rtl="0" eaLnBrk="1" latinLnBrk="0" hangingPunct="1">
              <a:defRPr kern="1200">
                <a:solidFill>
                  <a:schemeClr val="tx1"/>
                </a:solidFill>
                <a:latin typeface="Arial" charset="0"/>
                <a:ea typeface="+mn-ea"/>
                <a:cs typeface="Arial" charset="0"/>
              </a:defRPr>
            </a:lvl6pPr>
            <a:lvl7pPr marL="2743200" algn="l" defTabSz="914400" rtl="0" eaLnBrk="1" latinLnBrk="0" hangingPunct="1">
              <a:defRPr kern="1200">
                <a:solidFill>
                  <a:schemeClr val="tx1"/>
                </a:solidFill>
                <a:latin typeface="Arial" charset="0"/>
                <a:ea typeface="+mn-ea"/>
                <a:cs typeface="Arial" charset="0"/>
              </a:defRPr>
            </a:lvl7pPr>
            <a:lvl8pPr marL="3200400" algn="l" defTabSz="914400" rtl="0" eaLnBrk="1" latinLnBrk="0" hangingPunct="1">
              <a:defRPr kern="1200">
                <a:solidFill>
                  <a:schemeClr val="tx1"/>
                </a:solidFill>
                <a:latin typeface="Arial" charset="0"/>
                <a:ea typeface="+mn-ea"/>
                <a:cs typeface="Arial" charset="0"/>
              </a:defRPr>
            </a:lvl8pPr>
            <a:lvl9pPr marL="3657600" algn="l" defTabSz="914400" rtl="0" eaLnBrk="1" latinLnBrk="0" hangingPunct="1">
              <a:defRPr kern="1200">
                <a:solidFill>
                  <a:schemeClr val="tx1"/>
                </a:solidFill>
                <a:latin typeface="Arial" charset="0"/>
                <a:ea typeface="+mn-ea"/>
                <a:cs typeface="Arial" charset="0"/>
              </a:defRPr>
            </a:lvl9pPr>
          </a:lstStyle>
          <a:p>
            <a:pPr algn="ctr" eaLnBrk="0" hangingPunct="0">
              <a:defRPr/>
            </a:pPr>
            <a:r>
              <a:rPr lang="es-ES" sz="200">
                <a:solidFill>
                  <a:srgbClr val="FFFFFF"/>
                </a:solidFill>
                <a:latin typeface="Calibri"/>
              </a:rPr>
              <a:t>c</a:t>
            </a:r>
            <a:endParaRPr lang="es-ES" sz="200">
              <a:solidFill>
                <a:prstClr val="black"/>
              </a:solidFill>
              <a:latin typeface="Calibri"/>
            </a:endParaRPr>
          </a:p>
        </xdr:txBody>
      </xdr:sp>
      <xdr:pic>
        <xdr:nvPicPr>
          <xdr:cNvPr id="16" name="18 Imagen">
            <a:extLst>
              <a:ext uri="{FF2B5EF4-FFF2-40B4-BE49-F238E27FC236}">
                <a16:creationId xmlns:a16="http://schemas.microsoft.com/office/drawing/2014/main" id="{00000000-0008-0000-0800-000010000000}"/>
              </a:ext>
            </a:extLst>
          </xdr:cNvPr>
          <xdr:cNvPicPr>
            <a:picLocks noChangeAspect="1" noChangeArrowheads="1"/>
          </xdr:cNvPicPr>
        </xdr:nvPicPr>
        <xdr:blipFill>
          <a:blip xmlns:r="http://schemas.openxmlformats.org/officeDocument/2006/relationships" r:embed="rId6" cstate="print">
            <a:clrChange>
              <a:clrFrom>
                <a:srgbClr val="FFFFFF"/>
              </a:clrFrom>
              <a:clrTo>
                <a:srgbClr val="FFFFFF">
                  <a:alpha val="0"/>
                </a:srgbClr>
              </a:clrTo>
            </a:clrChange>
          </a:blip>
          <a:srcRect r="42232" b="18568"/>
          <a:stretch>
            <a:fillRect/>
          </a:stretch>
        </xdr:blipFill>
        <xdr:spPr bwMode="auto">
          <a:xfrm>
            <a:off x="2882900" y="1790159"/>
            <a:ext cx="3521818" cy="3239041"/>
          </a:xfrm>
          <a:prstGeom prst="rect">
            <a:avLst/>
          </a:prstGeom>
          <a:noFill/>
          <a:ln w="9525">
            <a:noFill/>
            <a:miter lim="800000"/>
            <a:headEnd/>
            <a:tailEnd/>
          </a:ln>
        </xdr:spPr>
      </xdr:pic>
      <xdr:pic>
        <xdr:nvPicPr>
          <xdr:cNvPr id="17" name="54 Imagen" descr="MUNDO NUEVO.gif">
            <a:extLst>
              <a:ext uri="{FF2B5EF4-FFF2-40B4-BE49-F238E27FC236}">
                <a16:creationId xmlns:a16="http://schemas.microsoft.com/office/drawing/2014/main" id="{00000000-0008-0000-0800-000011000000}"/>
              </a:ext>
            </a:extLst>
          </xdr:cNvPr>
          <xdr:cNvPicPr>
            <a:picLocks noChangeAspect="1"/>
          </xdr:cNvPicPr>
        </xdr:nvPicPr>
        <xdr:blipFill>
          <a:blip xmlns:r="http://schemas.openxmlformats.org/officeDocument/2006/relationships" r:embed="rId7"/>
          <a:srcRect/>
          <a:stretch>
            <a:fillRect/>
          </a:stretch>
        </xdr:blipFill>
        <xdr:spPr bwMode="auto">
          <a:xfrm>
            <a:off x="3724222" y="2899327"/>
            <a:ext cx="1751936" cy="1368939"/>
          </a:xfrm>
          <a:prstGeom prst="rect">
            <a:avLst/>
          </a:prstGeom>
          <a:noFill/>
          <a:ln w="9525">
            <a:noFill/>
            <a:miter lim="800000"/>
            <a:headEnd/>
            <a:tailEnd/>
          </a:ln>
        </xdr:spPr>
      </xdr:pic>
    </xdr:grpSp>
    <xdr:clientData/>
  </xdr:twoCellAnchor>
  <xdr:twoCellAnchor editAs="oneCell">
    <xdr:from>
      <xdr:col>1</xdr:col>
      <xdr:colOff>0</xdr:colOff>
      <xdr:row>0</xdr:row>
      <xdr:rowOff>190500</xdr:rowOff>
    </xdr:from>
    <xdr:to>
      <xdr:col>1</xdr:col>
      <xdr:colOff>949036</xdr:colOff>
      <xdr:row>3</xdr:row>
      <xdr:rowOff>79190</xdr:rowOff>
    </xdr:to>
    <xdr:pic>
      <xdr:nvPicPr>
        <xdr:cNvPr id="19" name="Imagen 18">
          <a:extLst>
            <a:ext uri="{FF2B5EF4-FFF2-40B4-BE49-F238E27FC236}">
              <a16:creationId xmlns:a16="http://schemas.microsoft.com/office/drawing/2014/main" id="{00000000-0008-0000-0800-000013000000}"/>
            </a:ext>
          </a:extLst>
        </xdr:cNvPr>
        <xdr:cNvPicPr>
          <a:picLocks noChangeAspect="1"/>
        </xdr:cNvPicPr>
      </xdr:nvPicPr>
      <xdr:blipFill rotWithShape="1">
        <a:blip xmlns:r="http://schemas.openxmlformats.org/officeDocument/2006/relationships" r:embed="rId8">
          <a:extLst>
            <a:ext uri="{BEBA8EAE-BF5A-486C-A8C5-ECC9F3942E4B}">
              <a14:imgProps xmlns:a14="http://schemas.microsoft.com/office/drawing/2010/main">
                <a14:imgLayer r:embed="rId9">
                  <a14:imgEffect>
                    <a14:brightnessContrast bright="-20000" contrast="-20000"/>
                  </a14:imgEffect>
                </a14:imgLayer>
              </a14:imgProps>
            </a:ext>
          </a:extLst>
        </a:blip>
        <a:srcRect l="-9186" t="22350" r="-993" b="19801"/>
        <a:stretch/>
      </xdr:blipFill>
      <xdr:spPr>
        <a:xfrm>
          <a:off x="165100" y="190500"/>
          <a:ext cx="949036" cy="4982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os&#233;%20Luis%20Pliego\AppData\Local\Microsoft\Windows\Temporary%20Internet%20Files\Content.IE5\63QIQG1B\Documents%20and%20Settings\FIICSA%20CONLA%20MEXICO\Mis%20documentos\FIICSA\17%20%20FIICSA%20%20Jorge%20Z&#250;&#241;iga\Razfinan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entas - base"/>
      <sheetName val="Acumulados financieros"/>
      <sheetName val="Razones financieras"/>
      <sheetName val="ContPAQ"/>
    </sheetNames>
    <sheetDataSet>
      <sheetData sheetId="0" refreshError="1">
        <row r="7">
          <cell r="F7" t="str">
            <v>(Ninguno)</v>
          </cell>
          <cell r="G7">
            <v>0</v>
          </cell>
          <cell r="H7">
            <v>0</v>
          </cell>
          <cell r="I7">
            <v>0</v>
          </cell>
          <cell r="J7">
            <v>0</v>
          </cell>
        </row>
        <row r="8">
          <cell r="F8" t="str">
            <v>(Ninguno)</v>
          </cell>
          <cell r="G8">
            <v>0</v>
          </cell>
          <cell r="H8">
            <v>0</v>
          </cell>
          <cell r="I8">
            <v>0</v>
          </cell>
          <cell r="J8">
            <v>0</v>
          </cell>
        </row>
        <row r="9">
          <cell r="F9" t="str">
            <v>(Ninguno)</v>
          </cell>
          <cell r="G9">
            <v>0</v>
          </cell>
          <cell r="H9">
            <v>0</v>
          </cell>
          <cell r="I9">
            <v>0</v>
          </cell>
          <cell r="J9">
            <v>0</v>
          </cell>
        </row>
        <row r="10">
          <cell r="F10" t="str">
            <v>(Ninguno)</v>
          </cell>
          <cell r="G10">
            <v>0</v>
          </cell>
          <cell r="H10">
            <v>0</v>
          </cell>
          <cell r="I10">
            <v>0</v>
          </cell>
          <cell r="J10">
            <v>0</v>
          </cell>
        </row>
        <row r="11">
          <cell r="F11" t="str">
            <v>(Ninguno)</v>
          </cell>
          <cell r="G11">
            <v>0</v>
          </cell>
          <cell r="H11">
            <v>0</v>
          </cell>
          <cell r="I11">
            <v>0</v>
          </cell>
          <cell r="J11">
            <v>0</v>
          </cell>
        </row>
        <row r="12">
          <cell r="F12" t="str">
            <v>(Ninguno)</v>
          </cell>
          <cell r="G12">
            <v>0</v>
          </cell>
          <cell r="H12">
            <v>0</v>
          </cell>
          <cell r="I12">
            <v>0</v>
          </cell>
          <cell r="J12">
            <v>0</v>
          </cell>
        </row>
        <row r="13">
          <cell r="F13" t="str">
            <v>(Ninguno)</v>
          </cell>
          <cell r="G13">
            <v>0</v>
          </cell>
          <cell r="H13">
            <v>0</v>
          </cell>
          <cell r="I13">
            <v>0</v>
          </cell>
          <cell r="J13">
            <v>0</v>
          </cell>
        </row>
        <row r="14">
          <cell r="F14" t="str">
            <v>(Ninguno)</v>
          </cell>
          <cell r="G14">
            <v>0</v>
          </cell>
          <cell r="H14">
            <v>0</v>
          </cell>
          <cell r="I14">
            <v>0</v>
          </cell>
          <cell r="J14">
            <v>0</v>
          </cell>
        </row>
        <row r="15">
          <cell r="F15" t="str">
            <v>(Ninguno)</v>
          </cell>
          <cell r="G15">
            <v>0</v>
          </cell>
          <cell r="H15">
            <v>0</v>
          </cell>
          <cell r="I15">
            <v>0</v>
          </cell>
          <cell r="J15">
            <v>0</v>
          </cell>
        </row>
        <row r="16">
          <cell r="F16" t="str">
            <v>(Ninguno)</v>
          </cell>
          <cell r="G16">
            <v>0</v>
          </cell>
          <cell r="H16">
            <v>0</v>
          </cell>
          <cell r="I16">
            <v>0</v>
          </cell>
          <cell r="J16">
            <v>0</v>
          </cell>
        </row>
        <row r="17">
          <cell r="F17" t="str">
            <v>(Ninguno)</v>
          </cell>
          <cell r="G17">
            <v>0</v>
          </cell>
          <cell r="H17">
            <v>0</v>
          </cell>
          <cell r="I17">
            <v>0</v>
          </cell>
          <cell r="J17">
            <v>0</v>
          </cell>
        </row>
        <row r="18">
          <cell r="F18" t="str">
            <v>(Ninguno)</v>
          </cell>
          <cell r="G18">
            <v>0</v>
          </cell>
          <cell r="H18">
            <v>0</v>
          </cell>
          <cell r="I18">
            <v>0</v>
          </cell>
          <cell r="J18">
            <v>0</v>
          </cell>
        </row>
        <row r="19">
          <cell r="F19" t="str">
            <v>(Ninguno)</v>
          </cell>
          <cell r="G19">
            <v>0</v>
          </cell>
          <cell r="H19">
            <v>0</v>
          </cell>
          <cell r="I19">
            <v>0</v>
          </cell>
          <cell r="J19">
            <v>0</v>
          </cell>
        </row>
        <row r="20">
          <cell r="F20" t="str">
            <v>(Ninguno)</v>
          </cell>
          <cell r="G20">
            <v>0</v>
          </cell>
          <cell r="H20">
            <v>0</v>
          </cell>
          <cell r="I20">
            <v>0</v>
          </cell>
          <cell r="J20">
            <v>0</v>
          </cell>
        </row>
        <row r="21">
          <cell r="F21" t="str">
            <v>(Ninguno)</v>
          </cell>
          <cell r="G21">
            <v>0</v>
          </cell>
          <cell r="H21">
            <v>0</v>
          </cell>
          <cell r="I21">
            <v>0</v>
          </cell>
          <cell r="J21">
            <v>0</v>
          </cell>
        </row>
        <row r="22">
          <cell r="F22" t="str">
            <v>(Ninguno)</v>
          </cell>
          <cell r="G22">
            <v>0</v>
          </cell>
          <cell r="H22">
            <v>0</v>
          </cell>
          <cell r="I22">
            <v>0</v>
          </cell>
          <cell r="J22">
            <v>0</v>
          </cell>
        </row>
        <row r="23">
          <cell r="F23" t="str">
            <v>(Ninguno)</v>
          </cell>
          <cell r="G23">
            <v>0</v>
          </cell>
          <cell r="H23">
            <v>0</v>
          </cell>
          <cell r="I23">
            <v>0</v>
          </cell>
          <cell r="J23">
            <v>0</v>
          </cell>
        </row>
        <row r="24">
          <cell r="F24" t="str">
            <v>(Ninguno)</v>
          </cell>
          <cell r="G24">
            <v>0</v>
          </cell>
          <cell r="H24">
            <v>0</v>
          </cell>
          <cell r="I24">
            <v>0</v>
          </cell>
          <cell r="J24">
            <v>0</v>
          </cell>
        </row>
        <row r="25">
          <cell r="F25" t="str">
            <v>(Ninguno)</v>
          </cell>
          <cell r="G25">
            <v>0</v>
          </cell>
          <cell r="H25">
            <v>0</v>
          </cell>
          <cell r="I25">
            <v>0</v>
          </cell>
          <cell r="J25">
            <v>0</v>
          </cell>
        </row>
        <row r="26">
          <cell r="F26" t="str">
            <v>(Ninguno)</v>
          </cell>
          <cell r="G26">
            <v>0</v>
          </cell>
          <cell r="H26">
            <v>0</v>
          </cell>
          <cell r="I26">
            <v>0</v>
          </cell>
          <cell r="J26">
            <v>0</v>
          </cell>
        </row>
        <row r="27">
          <cell r="F27" t="str">
            <v>(Ninguno)</v>
          </cell>
          <cell r="G27">
            <v>0</v>
          </cell>
          <cell r="H27">
            <v>0</v>
          </cell>
          <cell r="I27">
            <v>0</v>
          </cell>
          <cell r="J27">
            <v>0</v>
          </cell>
        </row>
        <row r="28">
          <cell r="F28" t="str">
            <v>(Ninguno)</v>
          </cell>
          <cell r="G28">
            <v>0</v>
          </cell>
          <cell r="H28">
            <v>0</v>
          </cell>
          <cell r="I28">
            <v>0</v>
          </cell>
          <cell r="J28">
            <v>0</v>
          </cell>
        </row>
        <row r="29">
          <cell r="F29" t="str">
            <v>(Ninguno)</v>
          </cell>
          <cell r="G29">
            <v>0</v>
          </cell>
          <cell r="H29">
            <v>0</v>
          </cell>
          <cell r="I29">
            <v>0</v>
          </cell>
          <cell r="J29">
            <v>0</v>
          </cell>
        </row>
        <row r="30">
          <cell r="F30" t="str">
            <v>(Ninguno)</v>
          </cell>
          <cell r="G30">
            <v>0</v>
          </cell>
          <cell r="H30">
            <v>0</v>
          </cell>
          <cell r="I30">
            <v>0</v>
          </cell>
          <cell r="J30">
            <v>0</v>
          </cell>
        </row>
        <row r="31">
          <cell r="F31" t="str">
            <v>(Ninguno)</v>
          </cell>
          <cell r="G31">
            <v>0</v>
          </cell>
          <cell r="H31">
            <v>0</v>
          </cell>
          <cell r="I31">
            <v>0</v>
          </cell>
          <cell r="J31">
            <v>0</v>
          </cell>
        </row>
        <row r="32">
          <cell r="F32" t="str">
            <v>(Ninguno)</v>
          </cell>
          <cell r="G32">
            <v>0</v>
          </cell>
          <cell r="H32">
            <v>0</v>
          </cell>
          <cell r="I32">
            <v>0</v>
          </cell>
          <cell r="J32">
            <v>0</v>
          </cell>
        </row>
        <row r="33">
          <cell r="F33" t="str">
            <v>(Ninguno)</v>
          </cell>
          <cell r="G33">
            <v>0</v>
          </cell>
          <cell r="H33">
            <v>0</v>
          </cell>
          <cell r="I33">
            <v>0</v>
          </cell>
          <cell r="J33">
            <v>0</v>
          </cell>
        </row>
        <row r="34">
          <cell r="F34" t="str">
            <v>(Ninguno)</v>
          </cell>
          <cell r="G34">
            <v>0</v>
          </cell>
          <cell r="H34">
            <v>0</v>
          </cell>
          <cell r="I34">
            <v>0</v>
          </cell>
          <cell r="J34">
            <v>0</v>
          </cell>
        </row>
        <row r="35">
          <cell r="F35" t="str">
            <v>(Ninguno)</v>
          </cell>
          <cell r="G35">
            <v>0</v>
          </cell>
          <cell r="H35">
            <v>0</v>
          </cell>
          <cell r="I35">
            <v>0</v>
          </cell>
          <cell r="J35">
            <v>0</v>
          </cell>
        </row>
        <row r="36">
          <cell r="F36" t="str">
            <v>(Ninguno)</v>
          </cell>
          <cell r="G36">
            <v>0</v>
          </cell>
          <cell r="H36">
            <v>0</v>
          </cell>
          <cell r="I36">
            <v>0</v>
          </cell>
          <cell r="J36">
            <v>0</v>
          </cell>
        </row>
        <row r="37">
          <cell r="F37" t="str">
            <v>(Ninguno)</v>
          </cell>
          <cell r="G37">
            <v>0</v>
          </cell>
          <cell r="H37">
            <v>0</v>
          </cell>
          <cell r="I37">
            <v>0</v>
          </cell>
          <cell r="J37">
            <v>0</v>
          </cell>
        </row>
        <row r="38">
          <cell r="F38" t="str">
            <v>(Ninguno)</v>
          </cell>
          <cell r="G38">
            <v>0</v>
          </cell>
          <cell r="H38">
            <v>0</v>
          </cell>
          <cell r="I38">
            <v>0</v>
          </cell>
          <cell r="J38">
            <v>0</v>
          </cell>
        </row>
        <row r="39">
          <cell r="F39" t="str">
            <v>(Ninguno)</v>
          </cell>
          <cell r="G39">
            <v>0</v>
          </cell>
          <cell r="H39">
            <v>0</v>
          </cell>
          <cell r="I39">
            <v>0</v>
          </cell>
          <cell r="J39">
            <v>0</v>
          </cell>
        </row>
        <row r="40">
          <cell r="F40" t="str">
            <v>(Ninguno)</v>
          </cell>
          <cell r="G40">
            <v>0</v>
          </cell>
          <cell r="H40">
            <v>0</v>
          </cell>
          <cell r="I40">
            <v>0</v>
          </cell>
          <cell r="J40">
            <v>0</v>
          </cell>
        </row>
        <row r="41">
          <cell r="F41" t="str">
            <v>(Ninguno)</v>
          </cell>
          <cell r="G41">
            <v>0</v>
          </cell>
          <cell r="H41">
            <v>0</v>
          </cell>
          <cell r="I41">
            <v>0</v>
          </cell>
          <cell r="J41">
            <v>0</v>
          </cell>
        </row>
        <row r="42">
          <cell r="F42" t="str">
            <v>(Ninguno)</v>
          </cell>
          <cell r="G42">
            <v>0</v>
          </cell>
          <cell r="H42">
            <v>0</v>
          </cell>
          <cell r="I42">
            <v>0</v>
          </cell>
          <cell r="J42">
            <v>0</v>
          </cell>
        </row>
        <row r="43">
          <cell r="F43" t="str">
            <v>(Ninguno)</v>
          </cell>
          <cell r="G43">
            <v>0</v>
          </cell>
          <cell r="H43">
            <v>0</v>
          </cell>
          <cell r="I43">
            <v>0</v>
          </cell>
          <cell r="J43">
            <v>0</v>
          </cell>
        </row>
        <row r="44">
          <cell r="F44" t="str">
            <v>(Ninguno)</v>
          </cell>
          <cell r="G44">
            <v>0</v>
          </cell>
          <cell r="H44">
            <v>0</v>
          </cell>
          <cell r="I44">
            <v>0</v>
          </cell>
          <cell r="J44">
            <v>0</v>
          </cell>
        </row>
        <row r="45">
          <cell r="F45" t="str">
            <v>(Ninguno)</v>
          </cell>
          <cell r="G45">
            <v>0</v>
          </cell>
          <cell r="H45">
            <v>0</v>
          </cell>
          <cell r="I45">
            <v>0</v>
          </cell>
          <cell r="J45">
            <v>0</v>
          </cell>
        </row>
        <row r="46">
          <cell r="F46" t="str">
            <v>(Ninguno)</v>
          </cell>
          <cell r="G46">
            <v>0</v>
          </cell>
          <cell r="H46">
            <v>0</v>
          </cell>
          <cell r="I46">
            <v>0</v>
          </cell>
          <cell r="J46">
            <v>0</v>
          </cell>
        </row>
        <row r="47">
          <cell r="F47" t="str">
            <v>(Ninguno)</v>
          </cell>
          <cell r="G47">
            <v>0</v>
          </cell>
          <cell r="H47">
            <v>0</v>
          </cell>
          <cell r="I47">
            <v>0</v>
          </cell>
          <cell r="J47">
            <v>0</v>
          </cell>
        </row>
        <row r="48">
          <cell r="F48" t="str">
            <v>(Ninguno)</v>
          </cell>
          <cell r="G48">
            <v>0</v>
          </cell>
          <cell r="H48">
            <v>0</v>
          </cell>
          <cell r="I48">
            <v>0</v>
          </cell>
          <cell r="J48">
            <v>0</v>
          </cell>
        </row>
        <row r="49">
          <cell r="F49" t="str">
            <v>(Ninguno)</v>
          </cell>
          <cell r="G49">
            <v>0</v>
          </cell>
          <cell r="H49">
            <v>0</v>
          </cell>
          <cell r="I49">
            <v>0</v>
          </cell>
          <cell r="J49">
            <v>0</v>
          </cell>
        </row>
        <row r="50">
          <cell r="F50" t="str">
            <v>(Ninguno)</v>
          </cell>
          <cell r="G50">
            <v>0</v>
          </cell>
          <cell r="H50">
            <v>0</v>
          </cell>
          <cell r="I50">
            <v>0</v>
          </cell>
          <cell r="J50">
            <v>0</v>
          </cell>
        </row>
        <row r="51">
          <cell r="F51" t="str">
            <v>(Ninguno)</v>
          </cell>
          <cell r="G51">
            <v>0</v>
          </cell>
          <cell r="H51">
            <v>0</v>
          </cell>
          <cell r="I51">
            <v>0</v>
          </cell>
          <cell r="J51">
            <v>0</v>
          </cell>
        </row>
        <row r="52">
          <cell r="F52" t="str">
            <v>(Ninguno)</v>
          </cell>
          <cell r="G52">
            <v>0</v>
          </cell>
          <cell r="H52">
            <v>0</v>
          </cell>
          <cell r="I52">
            <v>0</v>
          </cell>
          <cell r="J52">
            <v>0</v>
          </cell>
        </row>
        <row r="53">
          <cell r="F53" t="str">
            <v>(Ninguno)</v>
          </cell>
          <cell r="G53">
            <v>0</v>
          </cell>
          <cell r="H53">
            <v>0</v>
          </cell>
          <cell r="I53">
            <v>0</v>
          </cell>
          <cell r="J53">
            <v>0</v>
          </cell>
        </row>
        <row r="54">
          <cell r="F54" t="str">
            <v>(Ninguno)</v>
          </cell>
          <cell r="G54">
            <v>0</v>
          </cell>
          <cell r="H54">
            <v>0</v>
          </cell>
          <cell r="I54">
            <v>0</v>
          </cell>
          <cell r="J54">
            <v>0</v>
          </cell>
        </row>
        <row r="55">
          <cell r="F55" t="str">
            <v>(Ninguno)</v>
          </cell>
          <cell r="G55">
            <v>0</v>
          </cell>
          <cell r="H55">
            <v>0</v>
          </cell>
          <cell r="I55">
            <v>0</v>
          </cell>
          <cell r="J55">
            <v>0</v>
          </cell>
        </row>
        <row r="56">
          <cell r="F56" t="str">
            <v>(Ninguno)</v>
          </cell>
          <cell r="G56">
            <v>0</v>
          </cell>
          <cell r="H56">
            <v>0</v>
          </cell>
          <cell r="I56">
            <v>0</v>
          </cell>
          <cell r="J56">
            <v>0</v>
          </cell>
        </row>
        <row r="57">
          <cell r="F57" t="str">
            <v>(Ninguno)</v>
          </cell>
          <cell r="G57">
            <v>0</v>
          </cell>
          <cell r="H57">
            <v>0</v>
          </cell>
          <cell r="I57">
            <v>0</v>
          </cell>
          <cell r="J57">
            <v>0</v>
          </cell>
        </row>
        <row r="58">
          <cell r="F58" t="str">
            <v>(Ninguno)</v>
          </cell>
          <cell r="G58">
            <v>0</v>
          </cell>
          <cell r="H58">
            <v>0</v>
          </cell>
          <cell r="I58">
            <v>0</v>
          </cell>
          <cell r="J58">
            <v>0</v>
          </cell>
        </row>
        <row r="59">
          <cell r="F59" t="str">
            <v>(Ninguno)</v>
          </cell>
          <cell r="G59">
            <v>0</v>
          </cell>
          <cell r="H59">
            <v>0</v>
          </cell>
          <cell r="I59">
            <v>0</v>
          </cell>
          <cell r="J59">
            <v>0</v>
          </cell>
        </row>
        <row r="60">
          <cell r="F60" t="str">
            <v>(Ninguno)</v>
          </cell>
          <cell r="G60">
            <v>0</v>
          </cell>
          <cell r="H60">
            <v>0</v>
          </cell>
          <cell r="I60">
            <v>0</v>
          </cell>
          <cell r="J60">
            <v>0</v>
          </cell>
        </row>
        <row r="61">
          <cell r="F61" t="str">
            <v>(Ninguno)</v>
          </cell>
          <cell r="G61">
            <v>0</v>
          </cell>
          <cell r="H61">
            <v>0</v>
          </cell>
          <cell r="I61">
            <v>0</v>
          </cell>
          <cell r="J61">
            <v>0</v>
          </cell>
        </row>
        <row r="62">
          <cell r="F62" t="str">
            <v>(Ninguno)</v>
          </cell>
          <cell r="G62">
            <v>0</v>
          </cell>
          <cell r="H62">
            <v>0</v>
          </cell>
          <cell r="I62">
            <v>0</v>
          </cell>
          <cell r="J62">
            <v>0</v>
          </cell>
        </row>
        <row r="63">
          <cell r="F63" t="str">
            <v>(Ninguno)</v>
          </cell>
          <cell r="G63">
            <v>0</v>
          </cell>
          <cell r="H63">
            <v>0</v>
          </cell>
          <cell r="I63">
            <v>0</v>
          </cell>
          <cell r="J63">
            <v>0</v>
          </cell>
        </row>
        <row r="64">
          <cell r="F64" t="str">
            <v>(Ninguno)</v>
          </cell>
          <cell r="G64">
            <v>0</v>
          </cell>
          <cell r="H64">
            <v>0</v>
          </cell>
          <cell r="I64">
            <v>0</v>
          </cell>
          <cell r="J64">
            <v>0</v>
          </cell>
        </row>
        <row r="65">
          <cell r="F65" t="str">
            <v>(Ninguno)</v>
          </cell>
          <cell r="G65">
            <v>0</v>
          </cell>
          <cell r="H65">
            <v>0</v>
          </cell>
          <cell r="I65">
            <v>0</v>
          </cell>
          <cell r="J65">
            <v>0</v>
          </cell>
        </row>
        <row r="66">
          <cell r="F66" t="str">
            <v>(Ninguno)</v>
          </cell>
          <cell r="G66">
            <v>0</v>
          </cell>
          <cell r="H66">
            <v>0</v>
          </cell>
          <cell r="I66">
            <v>0</v>
          </cell>
          <cell r="J66">
            <v>0</v>
          </cell>
        </row>
        <row r="67">
          <cell r="F67" t="str">
            <v>(Ninguno)</v>
          </cell>
          <cell r="G67">
            <v>0</v>
          </cell>
          <cell r="H67">
            <v>0</v>
          </cell>
          <cell r="I67">
            <v>0</v>
          </cell>
          <cell r="J67">
            <v>0</v>
          </cell>
        </row>
        <row r="68">
          <cell r="F68" t="str">
            <v>(Ninguno)</v>
          </cell>
          <cell r="G68">
            <v>0</v>
          </cell>
          <cell r="H68">
            <v>0</v>
          </cell>
          <cell r="I68">
            <v>0</v>
          </cell>
          <cell r="J68">
            <v>0</v>
          </cell>
        </row>
        <row r="69">
          <cell r="F69" t="str">
            <v>(Ninguno)</v>
          </cell>
          <cell r="G69">
            <v>0</v>
          </cell>
          <cell r="H69">
            <v>0</v>
          </cell>
          <cell r="I69">
            <v>0</v>
          </cell>
          <cell r="J69">
            <v>0</v>
          </cell>
        </row>
        <row r="70">
          <cell r="F70" t="str">
            <v>(Ninguno)</v>
          </cell>
          <cell r="G70">
            <v>0</v>
          </cell>
          <cell r="H70">
            <v>0</v>
          </cell>
          <cell r="I70">
            <v>0</v>
          </cell>
          <cell r="J70">
            <v>0</v>
          </cell>
        </row>
        <row r="71">
          <cell r="F71" t="str">
            <v>(Ninguno)</v>
          </cell>
          <cell r="G71">
            <v>0</v>
          </cell>
          <cell r="H71">
            <v>0</v>
          </cell>
          <cell r="I71">
            <v>0</v>
          </cell>
          <cell r="J71">
            <v>0</v>
          </cell>
        </row>
        <row r="72">
          <cell r="F72" t="str">
            <v>(Ninguno)</v>
          </cell>
          <cell r="G72">
            <v>0</v>
          </cell>
          <cell r="H72">
            <v>0</v>
          </cell>
          <cell r="I72">
            <v>0</v>
          </cell>
          <cell r="J72">
            <v>0</v>
          </cell>
        </row>
        <row r="73">
          <cell r="F73" t="str">
            <v>(Ninguno)</v>
          </cell>
          <cell r="G73">
            <v>0</v>
          </cell>
          <cell r="H73">
            <v>0</v>
          </cell>
          <cell r="I73">
            <v>0</v>
          </cell>
          <cell r="J73">
            <v>0</v>
          </cell>
        </row>
        <row r="74">
          <cell r="F74" t="str">
            <v>(Ninguno)</v>
          </cell>
          <cell r="G74">
            <v>0</v>
          </cell>
          <cell r="H74">
            <v>0</v>
          </cell>
          <cell r="I74">
            <v>0</v>
          </cell>
          <cell r="J74">
            <v>0</v>
          </cell>
        </row>
        <row r="75">
          <cell r="F75" t="str">
            <v>(Ninguno)</v>
          </cell>
          <cell r="G75">
            <v>0</v>
          </cell>
          <cell r="H75">
            <v>0</v>
          </cell>
          <cell r="I75">
            <v>0</v>
          </cell>
          <cell r="J75">
            <v>0</v>
          </cell>
        </row>
        <row r="76">
          <cell r="F76" t="str">
            <v>(Ninguno)</v>
          </cell>
          <cell r="G76">
            <v>0</v>
          </cell>
          <cell r="H76">
            <v>0</v>
          </cell>
          <cell r="I76">
            <v>0</v>
          </cell>
          <cell r="J76">
            <v>0</v>
          </cell>
        </row>
        <row r="77">
          <cell r="F77" t="str">
            <v>(Ninguno)</v>
          </cell>
          <cell r="G77">
            <v>0</v>
          </cell>
          <cell r="H77">
            <v>0</v>
          </cell>
          <cell r="I77">
            <v>0</v>
          </cell>
          <cell r="J77">
            <v>0</v>
          </cell>
        </row>
        <row r="78">
          <cell r="F78" t="str">
            <v>(Ninguno)</v>
          </cell>
          <cell r="G78">
            <v>0</v>
          </cell>
          <cell r="H78">
            <v>0</v>
          </cell>
          <cell r="I78">
            <v>0</v>
          </cell>
          <cell r="J78">
            <v>0</v>
          </cell>
        </row>
        <row r="79">
          <cell r="F79" t="str">
            <v>(Ninguno)</v>
          </cell>
          <cell r="G79">
            <v>0</v>
          </cell>
          <cell r="H79">
            <v>0</v>
          </cell>
          <cell r="I79">
            <v>0</v>
          </cell>
          <cell r="J79">
            <v>0</v>
          </cell>
        </row>
        <row r="80">
          <cell r="F80" t="str">
            <v>(Ninguno)</v>
          </cell>
          <cell r="G80">
            <v>0</v>
          </cell>
          <cell r="H80">
            <v>0</v>
          </cell>
          <cell r="I80">
            <v>0</v>
          </cell>
          <cell r="J80">
            <v>0</v>
          </cell>
        </row>
        <row r="81">
          <cell r="F81" t="str">
            <v>(Ninguno)</v>
          </cell>
          <cell r="G81">
            <v>0</v>
          </cell>
          <cell r="H81">
            <v>0</v>
          </cell>
          <cell r="I81">
            <v>0</v>
          </cell>
          <cell r="J81">
            <v>0</v>
          </cell>
        </row>
        <row r="82">
          <cell r="F82" t="str">
            <v>(Ninguno)</v>
          </cell>
          <cell r="G82">
            <v>0</v>
          </cell>
          <cell r="H82">
            <v>0</v>
          </cell>
          <cell r="I82">
            <v>0</v>
          </cell>
          <cell r="J82">
            <v>0</v>
          </cell>
        </row>
        <row r="83">
          <cell r="F83" t="str">
            <v>(Ninguno)</v>
          </cell>
          <cell r="G83">
            <v>0</v>
          </cell>
          <cell r="H83">
            <v>0</v>
          </cell>
          <cell r="I83">
            <v>0</v>
          </cell>
          <cell r="J83">
            <v>0</v>
          </cell>
        </row>
        <row r="84">
          <cell r="F84" t="str">
            <v>(Ninguno)</v>
          </cell>
          <cell r="G84">
            <v>0</v>
          </cell>
          <cell r="H84">
            <v>0</v>
          </cell>
          <cell r="I84">
            <v>0</v>
          </cell>
          <cell r="J84">
            <v>0</v>
          </cell>
        </row>
        <row r="85">
          <cell r="F85" t="str">
            <v>(Ninguno)</v>
          </cell>
          <cell r="G85">
            <v>0</v>
          </cell>
          <cell r="H85">
            <v>0</v>
          </cell>
          <cell r="I85">
            <v>0</v>
          </cell>
          <cell r="J85">
            <v>0</v>
          </cell>
        </row>
        <row r="86">
          <cell r="F86" t="str">
            <v>(Ninguno)</v>
          </cell>
          <cell r="G86">
            <v>0</v>
          </cell>
          <cell r="H86">
            <v>0</v>
          </cell>
          <cell r="I86">
            <v>0</v>
          </cell>
          <cell r="J86">
            <v>0</v>
          </cell>
        </row>
        <row r="87">
          <cell r="F87" t="str">
            <v>(Ninguno)</v>
          </cell>
          <cell r="G87">
            <v>0</v>
          </cell>
          <cell r="H87">
            <v>0</v>
          </cell>
          <cell r="I87">
            <v>0</v>
          </cell>
          <cell r="J87">
            <v>0</v>
          </cell>
        </row>
        <row r="88">
          <cell r="F88" t="str">
            <v>(Ninguno)</v>
          </cell>
          <cell r="G88">
            <v>0</v>
          </cell>
          <cell r="H88">
            <v>0</v>
          </cell>
          <cell r="I88">
            <v>0</v>
          </cell>
          <cell r="J88">
            <v>0</v>
          </cell>
        </row>
        <row r="89">
          <cell r="F89" t="str">
            <v>(Ninguno)</v>
          </cell>
          <cell r="G89">
            <v>0</v>
          </cell>
          <cell r="H89">
            <v>0</v>
          </cell>
          <cell r="I89">
            <v>0</v>
          </cell>
          <cell r="J89">
            <v>0</v>
          </cell>
        </row>
        <row r="90">
          <cell r="F90" t="str">
            <v>(Ninguno)</v>
          </cell>
          <cell r="G90">
            <v>0</v>
          </cell>
          <cell r="H90">
            <v>0</v>
          </cell>
          <cell r="I90">
            <v>0</v>
          </cell>
          <cell r="J90">
            <v>0</v>
          </cell>
        </row>
        <row r="91">
          <cell r="F91" t="str">
            <v>(Ninguno)</v>
          </cell>
          <cell r="G91">
            <v>0</v>
          </cell>
          <cell r="H91">
            <v>0</v>
          </cell>
          <cell r="I91">
            <v>0</v>
          </cell>
          <cell r="J91">
            <v>0</v>
          </cell>
        </row>
        <row r="92">
          <cell r="F92" t="str">
            <v>(Ninguno)</v>
          </cell>
          <cell r="G92">
            <v>0</v>
          </cell>
          <cell r="H92">
            <v>0</v>
          </cell>
          <cell r="I92">
            <v>0</v>
          </cell>
          <cell r="J92">
            <v>0</v>
          </cell>
        </row>
        <row r="93">
          <cell r="F93" t="str">
            <v>(Ninguno)</v>
          </cell>
          <cell r="G93">
            <v>0</v>
          </cell>
          <cell r="H93">
            <v>0</v>
          </cell>
          <cell r="I93">
            <v>0</v>
          </cell>
          <cell r="J93">
            <v>0</v>
          </cell>
        </row>
        <row r="94">
          <cell r="F94" t="str">
            <v>(Ninguno)</v>
          </cell>
          <cell r="G94">
            <v>0</v>
          </cell>
          <cell r="H94">
            <v>0</v>
          </cell>
          <cell r="I94">
            <v>0</v>
          </cell>
          <cell r="J94">
            <v>0</v>
          </cell>
        </row>
        <row r="95">
          <cell r="F95" t="str">
            <v>(Ninguno)</v>
          </cell>
          <cell r="G95">
            <v>0</v>
          </cell>
          <cell r="H95">
            <v>0</v>
          </cell>
          <cell r="I95">
            <v>0</v>
          </cell>
          <cell r="J95">
            <v>0</v>
          </cell>
        </row>
        <row r="96">
          <cell r="F96" t="str">
            <v>(Ninguno)</v>
          </cell>
          <cell r="G96">
            <v>0</v>
          </cell>
          <cell r="H96">
            <v>0</v>
          </cell>
          <cell r="I96">
            <v>0</v>
          </cell>
          <cell r="J96">
            <v>0</v>
          </cell>
        </row>
        <row r="97">
          <cell r="F97" t="str">
            <v>(Ninguno)</v>
          </cell>
          <cell r="G97">
            <v>0</v>
          </cell>
          <cell r="H97">
            <v>0</v>
          </cell>
          <cell r="I97">
            <v>0</v>
          </cell>
          <cell r="J97">
            <v>0</v>
          </cell>
        </row>
        <row r="98">
          <cell r="F98" t="str">
            <v>(Ninguno)</v>
          </cell>
          <cell r="G98">
            <v>0</v>
          </cell>
          <cell r="H98">
            <v>0</v>
          </cell>
          <cell r="I98">
            <v>0</v>
          </cell>
          <cell r="J98">
            <v>0</v>
          </cell>
        </row>
        <row r="99">
          <cell r="F99" t="str">
            <v>(Ninguno)</v>
          </cell>
          <cell r="G99">
            <v>0</v>
          </cell>
          <cell r="H99">
            <v>0</v>
          </cell>
          <cell r="I99">
            <v>0</v>
          </cell>
          <cell r="J99">
            <v>0</v>
          </cell>
        </row>
        <row r="100">
          <cell r="F100" t="str">
            <v>(Ninguno)</v>
          </cell>
          <cell r="G100">
            <v>0</v>
          </cell>
          <cell r="H100">
            <v>0</v>
          </cell>
          <cell r="I100">
            <v>0</v>
          </cell>
          <cell r="J100">
            <v>0</v>
          </cell>
        </row>
        <row r="101">
          <cell r="F101" t="str">
            <v>(Ninguno)</v>
          </cell>
          <cell r="G101">
            <v>0</v>
          </cell>
          <cell r="H101">
            <v>0</v>
          </cell>
          <cell r="I101">
            <v>0</v>
          </cell>
          <cell r="J101">
            <v>0</v>
          </cell>
        </row>
        <row r="102">
          <cell r="F102" t="str">
            <v>(Ninguno)</v>
          </cell>
          <cell r="G102">
            <v>0</v>
          </cell>
          <cell r="H102">
            <v>0</v>
          </cell>
          <cell r="I102">
            <v>0</v>
          </cell>
          <cell r="J102">
            <v>0</v>
          </cell>
        </row>
        <row r="103">
          <cell r="F103" t="str">
            <v>(Ninguno)</v>
          </cell>
          <cell r="G103">
            <v>0</v>
          </cell>
          <cell r="H103">
            <v>0</v>
          </cell>
          <cell r="I103">
            <v>0</v>
          </cell>
          <cell r="J103">
            <v>0</v>
          </cell>
        </row>
        <row r="104">
          <cell r="F104" t="str">
            <v>(Ninguno)</v>
          </cell>
          <cell r="G104">
            <v>0</v>
          </cell>
          <cell r="H104">
            <v>0</v>
          </cell>
          <cell r="I104">
            <v>0</v>
          </cell>
          <cell r="J104">
            <v>0</v>
          </cell>
        </row>
        <row r="105">
          <cell r="F105" t="str">
            <v>(Ninguno)</v>
          </cell>
          <cell r="G105">
            <v>0</v>
          </cell>
          <cell r="H105">
            <v>0</v>
          </cell>
          <cell r="I105">
            <v>0</v>
          </cell>
          <cell r="J105">
            <v>0</v>
          </cell>
        </row>
        <row r="106">
          <cell r="F106" t="str">
            <v>(Ninguno)</v>
          </cell>
          <cell r="G106">
            <v>0</v>
          </cell>
          <cell r="H106">
            <v>0</v>
          </cell>
          <cell r="I106">
            <v>0</v>
          </cell>
          <cell r="J106">
            <v>0</v>
          </cell>
        </row>
        <row r="107">
          <cell r="F107" t="str">
            <v>(Ninguno)</v>
          </cell>
          <cell r="G107">
            <v>0</v>
          </cell>
          <cell r="H107">
            <v>0</v>
          </cell>
          <cell r="I107">
            <v>0</v>
          </cell>
          <cell r="J107">
            <v>0</v>
          </cell>
        </row>
        <row r="108">
          <cell r="F108" t="str">
            <v>(Ninguno)</v>
          </cell>
          <cell r="G108">
            <v>0</v>
          </cell>
          <cell r="H108">
            <v>0</v>
          </cell>
          <cell r="I108">
            <v>0</v>
          </cell>
          <cell r="J108">
            <v>0</v>
          </cell>
        </row>
        <row r="109">
          <cell r="F109" t="str">
            <v>(Ninguno)</v>
          </cell>
          <cell r="G109">
            <v>0</v>
          </cell>
          <cell r="H109">
            <v>0</v>
          </cell>
          <cell r="I109">
            <v>0</v>
          </cell>
          <cell r="J109">
            <v>0</v>
          </cell>
        </row>
        <row r="110">
          <cell r="F110" t="str">
            <v>(Ninguno)</v>
          </cell>
          <cell r="G110">
            <v>0</v>
          </cell>
          <cell r="H110">
            <v>0</v>
          </cell>
          <cell r="I110">
            <v>0</v>
          </cell>
          <cell r="J110">
            <v>0</v>
          </cell>
        </row>
        <row r="111">
          <cell r="F111" t="str">
            <v>(Ninguno)</v>
          </cell>
          <cell r="G111">
            <v>0</v>
          </cell>
          <cell r="H111">
            <v>0</v>
          </cell>
          <cell r="I111">
            <v>0</v>
          </cell>
          <cell r="J111">
            <v>0</v>
          </cell>
        </row>
        <row r="112">
          <cell r="F112" t="str">
            <v>(Ninguno)</v>
          </cell>
          <cell r="G112">
            <v>0</v>
          </cell>
          <cell r="H112">
            <v>0</v>
          </cell>
          <cell r="I112">
            <v>0</v>
          </cell>
          <cell r="J112">
            <v>0</v>
          </cell>
        </row>
        <row r="113">
          <cell r="F113" t="str">
            <v>(Ninguno)</v>
          </cell>
          <cell r="G113">
            <v>0</v>
          </cell>
          <cell r="H113">
            <v>0</v>
          </cell>
          <cell r="I113">
            <v>0</v>
          </cell>
          <cell r="J113">
            <v>0</v>
          </cell>
        </row>
        <row r="114">
          <cell r="F114" t="str">
            <v>(Ninguno)</v>
          </cell>
          <cell r="G114">
            <v>0</v>
          </cell>
          <cell r="H114">
            <v>0</v>
          </cell>
          <cell r="I114">
            <v>0</v>
          </cell>
          <cell r="J114">
            <v>0</v>
          </cell>
        </row>
        <row r="115">
          <cell r="F115" t="str">
            <v>(Ninguno)</v>
          </cell>
          <cell r="G115">
            <v>0</v>
          </cell>
          <cell r="H115">
            <v>0</v>
          </cell>
          <cell r="I115">
            <v>0</v>
          </cell>
          <cell r="J115">
            <v>0</v>
          </cell>
        </row>
        <row r="116">
          <cell r="F116" t="str">
            <v>(Ninguno)</v>
          </cell>
          <cell r="G116">
            <v>0</v>
          </cell>
          <cell r="H116">
            <v>0</v>
          </cell>
          <cell r="I116">
            <v>0</v>
          </cell>
          <cell r="J116">
            <v>0</v>
          </cell>
        </row>
        <row r="117">
          <cell r="F117" t="str">
            <v>(Ninguno)</v>
          </cell>
          <cell r="G117">
            <v>0</v>
          </cell>
          <cell r="H117">
            <v>0</v>
          </cell>
          <cell r="I117">
            <v>0</v>
          </cell>
          <cell r="J117">
            <v>0</v>
          </cell>
        </row>
        <row r="118">
          <cell r="F118" t="str">
            <v>(Ninguno)</v>
          </cell>
          <cell r="G118">
            <v>0</v>
          </cell>
          <cell r="H118">
            <v>0</v>
          </cell>
          <cell r="I118">
            <v>0</v>
          </cell>
          <cell r="J118">
            <v>0</v>
          </cell>
        </row>
        <row r="119">
          <cell r="F119" t="str">
            <v>(Ninguno)</v>
          </cell>
          <cell r="G119">
            <v>0</v>
          </cell>
          <cell r="H119">
            <v>0</v>
          </cell>
          <cell r="I119">
            <v>0</v>
          </cell>
          <cell r="J119">
            <v>0</v>
          </cell>
        </row>
        <row r="120">
          <cell r="F120" t="str">
            <v>(Ninguno)</v>
          </cell>
          <cell r="G120">
            <v>0</v>
          </cell>
          <cell r="H120">
            <v>0</v>
          </cell>
          <cell r="I120">
            <v>0</v>
          </cell>
          <cell r="J120">
            <v>0</v>
          </cell>
        </row>
        <row r="121">
          <cell r="F121" t="str">
            <v>(Ninguno)</v>
          </cell>
          <cell r="G121">
            <v>0</v>
          </cell>
          <cell r="H121">
            <v>0</v>
          </cell>
          <cell r="I121">
            <v>0</v>
          </cell>
          <cell r="J121">
            <v>0</v>
          </cell>
        </row>
        <row r="122">
          <cell r="F122" t="str">
            <v>(Ninguno)</v>
          </cell>
          <cell r="G122">
            <v>0</v>
          </cell>
          <cell r="H122">
            <v>0</v>
          </cell>
          <cell r="I122">
            <v>0</v>
          </cell>
          <cell r="J122">
            <v>0</v>
          </cell>
        </row>
        <row r="123">
          <cell r="F123" t="str">
            <v>(Ninguno)</v>
          </cell>
          <cell r="G123">
            <v>0</v>
          </cell>
          <cell r="H123">
            <v>0</v>
          </cell>
          <cell r="I123">
            <v>0</v>
          </cell>
          <cell r="J123">
            <v>0</v>
          </cell>
        </row>
        <row r="124">
          <cell r="F124" t="str">
            <v>(Ninguno)</v>
          </cell>
          <cell r="G124">
            <v>0</v>
          </cell>
          <cell r="H124">
            <v>0</v>
          </cell>
          <cell r="I124">
            <v>0</v>
          </cell>
          <cell r="J124">
            <v>0</v>
          </cell>
        </row>
        <row r="125">
          <cell r="F125" t="str">
            <v>(Ninguno)</v>
          </cell>
          <cell r="G125">
            <v>0</v>
          </cell>
          <cell r="H125">
            <v>0</v>
          </cell>
          <cell r="I125">
            <v>0</v>
          </cell>
          <cell r="J125">
            <v>0</v>
          </cell>
        </row>
        <row r="126">
          <cell r="F126" t="str">
            <v>(Ninguno)</v>
          </cell>
          <cell r="G126">
            <v>0</v>
          </cell>
          <cell r="H126">
            <v>0</v>
          </cell>
          <cell r="I126">
            <v>0</v>
          </cell>
          <cell r="J126">
            <v>0</v>
          </cell>
        </row>
        <row r="127">
          <cell r="F127" t="str">
            <v>(Ninguno)</v>
          </cell>
          <cell r="G127">
            <v>0</v>
          </cell>
          <cell r="H127">
            <v>0</v>
          </cell>
          <cell r="I127">
            <v>0</v>
          </cell>
          <cell r="J127">
            <v>0</v>
          </cell>
        </row>
        <row r="128">
          <cell r="F128" t="str">
            <v>(Ninguno)</v>
          </cell>
          <cell r="G128">
            <v>0</v>
          </cell>
          <cell r="H128">
            <v>0</v>
          </cell>
          <cell r="I128">
            <v>0</v>
          </cell>
          <cell r="J128">
            <v>0</v>
          </cell>
        </row>
        <row r="129">
          <cell r="F129" t="str">
            <v>(Ninguno)</v>
          </cell>
          <cell r="G129">
            <v>0</v>
          </cell>
          <cell r="H129">
            <v>0</v>
          </cell>
          <cell r="I129">
            <v>0</v>
          </cell>
          <cell r="J129">
            <v>0</v>
          </cell>
        </row>
        <row r="130">
          <cell r="F130" t="str">
            <v>(Ninguno)</v>
          </cell>
          <cell r="G130">
            <v>0</v>
          </cell>
          <cell r="H130">
            <v>0</v>
          </cell>
          <cell r="I130">
            <v>0</v>
          </cell>
          <cell r="J130">
            <v>0</v>
          </cell>
        </row>
        <row r="131">
          <cell r="F131" t="str">
            <v>(Ninguno)</v>
          </cell>
          <cell r="G131">
            <v>0</v>
          </cell>
          <cell r="H131">
            <v>0</v>
          </cell>
          <cell r="I131">
            <v>0</v>
          </cell>
          <cell r="J131">
            <v>0</v>
          </cell>
        </row>
        <row r="132">
          <cell r="F132" t="str">
            <v>(Ninguno)</v>
          </cell>
          <cell r="G132">
            <v>0</v>
          </cell>
          <cell r="H132">
            <v>0</v>
          </cell>
          <cell r="I132">
            <v>0</v>
          </cell>
          <cell r="J132">
            <v>0</v>
          </cell>
        </row>
        <row r="133">
          <cell r="F133" t="str">
            <v>(Ninguno)</v>
          </cell>
          <cell r="G133">
            <v>0</v>
          </cell>
          <cell r="H133">
            <v>0</v>
          </cell>
          <cell r="I133">
            <v>0</v>
          </cell>
          <cell r="J133">
            <v>0</v>
          </cell>
        </row>
        <row r="134">
          <cell r="F134" t="str">
            <v>(Ninguno)</v>
          </cell>
          <cell r="G134">
            <v>0</v>
          </cell>
          <cell r="H134">
            <v>0</v>
          </cell>
          <cell r="I134">
            <v>0</v>
          </cell>
          <cell r="J134">
            <v>0</v>
          </cell>
        </row>
        <row r="135">
          <cell r="F135" t="str">
            <v>(Ninguno)</v>
          </cell>
          <cell r="G135">
            <v>0</v>
          </cell>
          <cell r="H135">
            <v>0</v>
          </cell>
          <cell r="I135">
            <v>0</v>
          </cell>
          <cell r="J135">
            <v>0</v>
          </cell>
        </row>
        <row r="136">
          <cell r="F136" t="str">
            <v>(Ninguno)</v>
          </cell>
          <cell r="G136">
            <v>0</v>
          </cell>
          <cell r="H136">
            <v>0</v>
          </cell>
          <cell r="I136">
            <v>0</v>
          </cell>
          <cell r="J136">
            <v>0</v>
          </cell>
        </row>
        <row r="137">
          <cell r="F137" t="str">
            <v>(Ninguno)</v>
          </cell>
          <cell r="G137">
            <v>0</v>
          </cell>
          <cell r="H137">
            <v>0</v>
          </cell>
          <cell r="I137">
            <v>0</v>
          </cell>
          <cell r="J137">
            <v>0</v>
          </cell>
        </row>
        <row r="138">
          <cell r="F138" t="str">
            <v>(Ninguno)</v>
          </cell>
          <cell r="G138">
            <v>0</v>
          </cell>
          <cell r="H138">
            <v>0</v>
          </cell>
          <cell r="I138">
            <v>0</v>
          </cell>
          <cell r="J138">
            <v>0</v>
          </cell>
        </row>
        <row r="139">
          <cell r="F139" t="str">
            <v>(Ninguno)</v>
          </cell>
          <cell r="G139">
            <v>0</v>
          </cell>
          <cell r="H139">
            <v>0</v>
          </cell>
          <cell r="I139">
            <v>0</v>
          </cell>
          <cell r="J139">
            <v>0</v>
          </cell>
        </row>
        <row r="140">
          <cell r="F140" t="str">
            <v>(Ninguno)</v>
          </cell>
          <cell r="G140">
            <v>0</v>
          </cell>
          <cell r="H140">
            <v>0</v>
          </cell>
          <cell r="I140">
            <v>0</v>
          </cell>
          <cell r="J140">
            <v>0</v>
          </cell>
        </row>
        <row r="141">
          <cell r="F141" t="str">
            <v>(Ninguno)</v>
          </cell>
          <cell r="G141">
            <v>0</v>
          </cell>
          <cell r="H141">
            <v>0</v>
          </cell>
          <cell r="I141">
            <v>0</v>
          </cell>
          <cell r="J141">
            <v>0</v>
          </cell>
        </row>
        <row r="142">
          <cell r="F142" t="str">
            <v>(Ninguno)</v>
          </cell>
          <cell r="G142">
            <v>0</v>
          </cell>
          <cell r="H142">
            <v>0</v>
          </cell>
          <cell r="I142">
            <v>0</v>
          </cell>
          <cell r="J142">
            <v>0</v>
          </cell>
        </row>
        <row r="143">
          <cell r="F143" t="str">
            <v>(Ninguno)</v>
          </cell>
          <cell r="G143">
            <v>0</v>
          </cell>
          <cell r="H143">
            <v>0</v>
          </cell>
          <cell r="I143">
            <v>0</v>
          </cell>
          <cell r="J143">
            <v>0</v>
          </cell>
        </row>
        <row r="144">
          <cell r="F144" t="str">
            <v>(Ninguno)</v>
          </cell>
          <cell r="G144">
            <v>0</v>
          </cell>
          <cell r="H144">
            <v>0</v>
          </cell>
          <cell r="I144">
            <v>0</v>
          </cell>
          <cell r="J144">
            <v>0</v>
          </cell>
        </row>
        <row r="145">
          <cell r="F145" t="str">
            <v>(Ninguno)</v>
          </cell>
          <cell r="G145">
            <v>0</v>
          </cell>
          <cell r="H145">
            <v>0</v>
          </cell>
          <cell r="I145">
            <v>0</v>
          </cell>
          <cell r="J145">
            <v>0</v>
          </cell>
        </row>
        <row r="146">
          <cell r="F146" t="str">
            <v>(Ninguno)</v>
          </cell>
          <cell r="G146">
            <v>0</v>
          </cell>
          <cell r="H146">
            <v>0</v>
          </cell>
          <cell r="I146">
            <v>0</v>
          </cell>
          <cell r="J146">
            <v>0</v>
          </cell>
        </row>
        <row r="147">
          <cell r="F147" t="str">
            <v>(Ninguno)</v>
          </cell>
          <cell r="G147">
            <v>0</v>
          </cell>
          <cell r="H147">
            <v>0</v>
          </cell>
          <cell r="I147">
            <v>0</v>
          </cell>
          <cell r="J147">
            <v>0</v>
          </cell>
        </row>
        <row r="148">
          <cell r="F148" t="str">
            <v>(Ninguno)</v>
          </cell>
          <cell r="G148">
            <v>0</v>
          </cell>
          <cell r="H148">
            <v>0</v>
          </cell>
          <cell r="I148">
            <v>0</v>
          </cell>
          <cell r="J148">
            <v>0</v>
          </cell>
        </row>
        <row r="149">
          <cell r="F149" t="str">
            <v>(Ninguno)</v>
          </cell>
          <cell r="G149">
            <v>0</v>
          </cell>
          <cell r="H149">
            <v>0</v>
          </cell>
          <cell r="I149">
            <v>0</v>
          </cell>
          <cell r="J149">
            <v>0</v>
          </cell>
        </row>
        <row r="150">
          <cell r="F150" t="str">
            <v>(Ninguno)</v>
          </cell>
          <cell r="G150">
            <v>0</v>
          </cell>
          <cell r="H150">
            <v>0</v>
          </cell>
          <cell r="I150">
            <v>0</v>
          </cell>
          <cell r="J150">
            <v>0</v>
          </cell>
        </row>
      </sheetData>
      <sheetData sheetId="1" refreshError="1">
        <row r="7">
          <cell r="A7" t="str">
            <v>Clave</v>
          </cell>
          <cell r="B7" t="str">
            <v>Conceptos</v>
          </cell>
          <cell r="C7">
            <v>2002</v>
          </cell>
          <cell r="D7">
            <v>2003</v>
          </cell>
          <cell r="E7">
            <v>2004</v>
          </cell>
          <cell r="F7">
            <v>2005</v>
          </cell>
        </row>
        <row r="8">
          <cell r="A8" t="str">
            <v>AC</v>
          </cell>
          <cell r="B8" t="str">
            <v>Activo Circulante</v>
          </cell>
          <cell r="C8">
            <v>0</v>
          </cell>
          <cell r="D8">
            <v>0</v>
          </cell>
          <cell r="E8">
            <v>0</v>
          </cell>
          <cell r="F8">
            <v>0</v>
          </cell>
        </row>
        <row r="9">
          <cell r="A9" t="str">
            <v>AD</v>
          </cell>
          <cell r="B9" t="str">
            <v>Activo Diferido</v>
          </cell>
          <cell r="C9">
            <v>0</v>
          </cell>
          <cell r="D9">
            <v>0</v>
          </cell>
          <cell r="E9">
            <v>0</v>
          </cell>
          <cell r="F9">
            <v>0</v>
          </cell>
        </row>
        <row r="10">
          <cell r="A10" t="str">
            <v>AF</v>
          </cell>
          <cell r="B10" t="str">
            <v>Activo Fijo</v>
          </cell>
          <cell r="C10">
            <v>0</v>
          </cell>
          <cell r="D10">
            <v>0</v>
          </cell>
          <cell r="E10">
            <v>0</v>
          </cell>
          <cell r="F10">
            <v>0</v>
          </cell>
        </row>
        <row r="11">
          <cell r="A11" t="str">
            <v>AT</v>
          </cell>
          <cell r="B11" t="str">
            <v>Activo Total</v>
          </cell>
          <cell r="C11">
            <v>0</v>
          </cell>
          <cell r="D11">
            <v>0</v>
          </cell>
          <cell r="E11">
            <v>0</v>
          </cell>
          <cell r="F11">
            <v>0</v>
          </cell>
        </row>
        <row r="12">
          <cell r="A12" t="str">
            <v>BA</v>
          </cell>
          <cell r="B12" t="str">
            <v>Bancos</v>
          </cell>
          <cell r="C12">
            <v>0</v>
          </cell>
          <cell r="D12">
            <v>0</v>
          </cell>
          <cell r="E12">
            <v>0</v>
          </cell>
          <cell r="F12">
            <v>0</v>
          </cell>
        </row>
        <row r="13">
          <cell r="A13" t="str">
            <v>CA</v>
          </cell>
          <cell r="B13" t="str">
            <v>Caja</v>
          </cell>
          <cell r="C13">
            <v>0</v>
          </cell>
          <cell r="D13">
            <v>0</v>
          </cell>
          <cell r="E13">
            <v>0</v>
          </cell>
          <cell r="F13">
            <v>0</v>
          </cell>
        </row>
        <row r="14">
          <cell r="A14" t="str">
            <v>CC</v>
          </cell>
          <cell r="B14" t="str">
            <v>Capital Contable</v>
          </cell>
          <cell r="C14">
            <v>0</v>
          </cell>
          <cell r="D14">
            <v>0</v>
          </cell>
          <cell r="E14">
            <v>0</v>
          </cell>
          <cell r="F14">
            <v>0</v>
          </cell>
        </row>
        <row r="15">
          <cell r="A15" t="str">
            <v>CXC</v>
          </cell>
          <cell r="B15" t="str">
            <v>Cuentas por Cobrar</v>
          </cell>
          <cell r="C15">
            <v>0</v>
          </cell>
          <cell r="D15">
            <v>0</v>
          </cell>
          <cell r="E15">
            <v>0</v>
          </cell>
          <cell r="F15">
            <v>0</v>
          </cell>
        </row>
        <row r="16">
          <cell r="A16" t="str">
            <v>INV</v>
          </cell>
          <cell r="B16" t="str">
            <v>Inventarios</v>
          </cell>
          <cell r="C16">
            <v>0</v>
          </cell>
          <cell r="D16">
            <v>0</v>
          </cell>
          <cell r="E16">
            <v>0</v>
          </cell>
          <cell r="F16">
            <v>0</v>
          </cell>
        </row>
        <row r="17">
          <cell r="A17" t="str">
            <v>PC</v>
          </cell>
          <cell r="B17" t="str">
            <v>Pasivo Circulante</v>
          </cell>
          <cell r="C17">
            <v>0</v>
          </cell>
          <cell r="D17">
            <v>0</v>
          </cell>
          <cell r="E17">
            <v>0</v>
          </cell>
          <cell r="F17">
            <v>0</v>
          </cell>
        </row>
        <row r="18">
          <cell r="A18" t="str">
            <v>PT</v>
          </cell>
          <cell r="B18" t="str">
            <v>Pasivo Total</v>
          </cell>
          <cell r="C18">
            <v>0</v>
          </cell>
          <cell r="D18">
            <v>0</v>
          </cell>
          <cell r="E18">
            <v>0</v>
          </cell>
          <cell r="F18">
            <v>0</v>
          </cell>
        </row>
        <row r="19">
          <cell r="A19" t="str">
            <v>UN</v>
          </cell>
          <cell r="B19" t="str">
            <v>Utilidad Neta</v>
          </cell>
          <cell r="C19">
            <v>0</v>
          </cell>
          <cell r="D19">
            <v>0</v>
          </cell>
          <cell r="E19">
            <v>0</v>
          </cell>
          <cell r="F19">
            <v>0</v>
          </cell>
        </row>
        <row r="20">
          <cell r="A20" t="str">
            <v>VN</v>
          </cell>
          <cell r="B20" t="str">
            <v>Ventas Netas</v>
          </cell>
          <cell r="C20">
            <v>0</v>
          </cell>
          <cell r="D20">
            <v>0</v>
          </cell>
          <cell r="E20">
            <v>0</v>
          </cell>
          <cell r="F20">
            <v>0</v>
          </cell>
        </row>
        <row r="21">
          <cell r="A21" t="str">
            <v>CV</v>
          </cell>
          <cell r="B21" t="str">
            <v>Costo de Ventas</v>
          </cell>
          <cell r="C21">
            <v>0</v>
          </cell>
          <cell r="D21">
            <v>0</v>
          </cell>
          <cell r="E21">
            <v>0</v>
          </cell>
          <cell r="F21">
            <v>0</v>
          </cell>
        </row>
        <row r="22">
          <cell r="A22">
            <v>0</v>
          </cell>
          <cell r="B22" t="str">
            <v/>
          </cell>
          <cell r="C22">
            <v>0</v>
          </cell>
          <cell r="D22">
            <v>0</v>
          </cell>
          <cell r="E22">
            <v>0</v>
          </cell>
          <cell r="F22">
            <v>0</v>
          </cell>
        </row>
        <row r="23">
          <cell r="A23">
            <v>0</v>
          </cell>
          <cell r="B23" t="str">
            <v/>
          </cell>
          <cell r="C23">
            <v>0</v>
          </cell>
          <cell r="D23">
            <v>0</v>
          </cell>
          <cell r="E23">
            <v>0</v>
          </cell>
          <cell r="F23">
            <v>0</v>
          </cell>
        </row>
        <row r="24">
          <cell r="A24">
            <v>0</v>
          </cell>
          <cell r="B24" t="str">
            <v/>
          </cell>
          <cell r="C24">
            <v>0</v>
          </cell>
          <cell r="D24">
            <v>0</v>
          </cell>
          <cell r="E24">
            <v>0</v>
          </cell>
          <cell r="F24">
            <v>0</v>
          </cell>
        </row>
        <row r="25">
          <cell r="A25">
            <v>0</v>
          </cell>
          <cell r="B25" t="str">
            <v/>
          </cell>
          <cell r="C25">
            <v>0</v>
          </cell>
          <cell r="D25">
            <v>0</v>
          </cell>
          <cell r="E25">
            <v>0</v>
          </cell>
          <cell r="F25">
            <v>0</v>
          </cell>
        </row>
        <row r="26">
          <cell r="A26">
            <v>0</v>
          </cell>
          <cell r="B26" t="str">
            <v/>
          </cell>
          <cell r="C26">
            <v>0</v>
          </cell>
          <cell r="D26">
            <v>0</v>
          </cell>
          <cell r="E26">
            <v>0</v>
          </cell>
          <cell r="F26">
            <v>0</v>
          </cell>
        </row>
        <row r="27">
          <cell r="A27">
            <v>0</v>
          </cell>
          <cell r="B27" t="str">
            <v/>
          </cell>
          <cell r="C27">
            <v>0</v>
          </cell>
          <cell r="D27">
            <v>0</v>
          </cell>
          <cell r="E27">
            <v>0</v>
          </cell>
          <cell r="F27">
            <v>0</v>
          </cell>
        </row>
        <row r="28">
          <cell r="A28">
            <v>0</v>
          </cell>
          <cell r="B28" t="str">
            <v/>
          </cell>
          <cell r="C28">
            <v>0</v>
          </cell>
          <cell r="D28">
            <v>0</v>
          </cell>
          <cell r="E28">
            <v>0</v>
          </cell>
          <cell r="F28">
            <v>0</v>
          </cell>
        </row>
        <row r="29">
          <cell r="A29">
            <v>0</v>
          </cell>
          <cell r="B29" t="str">
            <v/>
          </cell>
          <cell r="C29">
            <v>0</v>
          </cell>
          <cell r="D29">
            <v>0</v>
          </cell>
          <cell r="E29">
            <v>0</v>
          </cell>
          <cell r="F29">
            <v>0</v>
          </cell>
        </row>
        <row r="30">
          <cell r="A30">
            <v>0</v>
          </cell>
          <cell r="B30" t="str">
            <v/>
          </cell>
          <cell r="C30">
            <v>0</v>
          </cell>
          <cell r="D30">
            <v>0</v>
          </cell>
          <cell r="E30">
            <v>0</v>
          </cell>
          <cell r="F30">
            <v>0</v>
          </cell>
        </row>
        <row r="31">
          <cell r="A31">
            <v>0</v>
          </cell>
          <cell r="B31" t="str">
            <v/>
          </cell>
          <cell r="C31">
            <v>0</v>
          </cell>
          <cell r="D31">
            <v>0</v>
          </cell>
          <cell r="E31">
            <v>0</v>
          </cell>
          <cell r="F31">
            <v>0</v>
          </cell>
        </row>
        <row r="32">
          <cell r="A32">
            <v>0</v>
          </cell>
          <cell r="B32" t="str">
            <v/>
          </cell>
          <cell r="C32">
            <v>0</v>
          </cell>
          <cell r="D32">
            <v>0</v>
          </cell>
          <cell r="E32">
            <v>0</v>
          </cell>
          <cell r="F32">
            <v>0</v>
          </cell>
        </row>
        <row r="33">
          <cell r="A33">
            <v>0</v>
          </cell>
          <cell r="B33" t="str">
            <v/>
          </cell>
          <cell r="C33">
            <v>0</v>
          </cell>
          <cell r="D33">
            <v>0</v>
          </cell>
          <cell r="E33">
            <v>0</v>
          </cell>
          <cell r="F33">
            <v>0</v>
          </cell>
        </row>
        <row r="34">
          <cell r="A34">
            <v>0</v>
          </cell>
          <cell r="B34" t="str">
            <v/>
          </cell>
          <cell r="C34">
            <v>0</v>
          </cell>
          <cell r="D34">
            <v>0</v>
          </cell>
          <cell r="E34">
            <v>0</v>
          </cell>
          <cell r="F34">
            <v>0</v>
          </cell>
        </row>
        <row r="35">
          <cell r="A35">
            <v>0</v>
          </cell>
          <cell r="B35" t="str">
            <v/>
          </cell>
          <cell r="C35">
            <v>0</v>
          </cell>
          <cell r="D35">
            <v>0</v>
          </cell>
          <cell r="E35">
            <v>0</v>
          </cell>
          <cell r="F35">
            <v>0</v>
          </cell>
        </row>
        <row r="36">
          <cell r="A36">
            <v>0</v>
          </cell>
          <cell r="B36" t="str">
            <v/>
          </cell>
          <cell r="C36">
            <v>0</v>
          </cell>
          <cell r="D36">
            <v>0</v>
          </cell>
          <cell r="E36">
            <v>0</v>
          </cell>
          <cell r="F36">
            <v>0</v>
          </cell>
        </row>
        <row r="37">
          <cell r="A37">
            <v>0</v>
          </cell>
          <cell r="B37" t="str">
            <v/>
          </cell>
          <cell r="C37">
            <v>0</v>
          </cell>
          <cell r="D37">
            <v>0</v>
          </cell>
          <cell r="E37">
            <v>0</v>
          </cell>
          <cell r="F37">
            <v>0</v>
          </cell>
        </row>
        <row r="38">
          <cell r="A38">
            <v>0</v>
          </cell>
          <cell r="B38" t="str">
            <v/>
          </cell>
          <cell r="C38">
            <v>0</v>
          </cell>
          <cell r="D38">
            <v>0</v>
          </cell>
          <cell r="E38">
            <v>0</v>
          </cell>
          <cell r="F38">
            <v>0</v>
          </cell>
        </row>
        <row r="39">
          <cell r="A39">
            <v>0</v>
          </cell>
          <cell r="B39" t="str">
            <v/>
          </cell>
          <cell r="C39">
            <v>0</v>
          </cell>
          <cell r="D39">
            <v>0</v>
          </cell>
          <cell r="E39">
            <v>0</v>
          </cell>
          <cell r="F39">
            <v>0</v>
          </cell>
        </row>
        <row r="40">
          <cell r="A40">
            <v>0</v>
          </cell>
          <cell r="B40" t="str">
            <v/>
          </cell>
          <cell r="C40">
            <v>0</v>
          </cell>
          <cell r="D40">
            <v>0</v>
          </cell>
          <cell r="E40">
            <v>0</v>
          </cell>
          <cell r="F40">
            <v>0</v>
          </cell>
        </row>
        <row r="41">
          <cell r="A41">
            <v>0</v>
          </cell>
          <cell r="B41" t="str">
            <v/>
          </cell>
          <cell r="C41">
            <v>0</v>
          </cell>
          <cell r="D41">
            <v>0</v>
          </cell>
          <cell r="E41">
            <v>0</v>
          </cell>
          <cell r="F41">
            <v>0</v>
          </cell>
        </row>
        <row r="42">
          <cell r="A42">
            <v>0</v>
          </cell>
          <cell r="B42" t="str">
            <v/>
          </cell>
          <cell r="C42">
            <v>0</v>
          </cell>
          <cell r="D42">
            <v>0</v>
          </cell>
          <cell r="E42">
            <v>0</v>
          </cell>
          <cell r="F42">
            <v>0</v>
          </cell>
        </row>
        <row r="43">
          <cell r="A43">
            <v>0</v>
          </cell>
          <cell r="B43" t="str">
            <v/>
          </cell>
          <cell r="C43">
            <v>0</v>
          </cell>
          <cell r="D43">
            <v>0</v>
          </cell>
          <cell r="E43">
            <v>0</v>
          </cell>
          <cell r="F43">
            <v>0</v>
          </cell>
        </row>
        <row r="44">
          <cell r="A44">
            <v>0</v>
          </cell>
          <cell r="B44" t="str">
            <v/>
          </cell>
          <cell r="C44">
            <v>0</v>
          </cell>
          <cell r="D44">
            <v>0</v>
          </cell>
          <cell r="E44">
            <v>0</v>
          </cell>
          <cell r="F44">
            <v>0</v>
          </cell>
        </row>
        <row r="45">
          <cell r="A45">
            <v>0</v>
          </cell>
          <cell r="B45" t="str">
            <v/>
          </cell>
          <cell r="C45">
            <v>0</v>
          </cell>
          <cell r="D45">
            <v>0</v>
          </cell>
          <cell r="E45">
            <v>0</v>
          </cell>
          <cell r="F45">
            <v>0</v>
          </cell>
        </row>
        <row r="46">
          <cell r="A46">
            <v>0</v>
          </cell>
          <cell r="B46" t="str">
            <v/>
          </cell>
          <cell r="C46">
            <v>0</v>
          </cell>
          <cell r="D46">
            <v>0</v>
          </cell>
          <cell r="E46">
            <v>0</v>
          </cell>
          <cell r="F46">
            <v>0</v>
          </cell>
        </row>
        <row r="47">
          <cell r="A47">
            <v>0</v>
          </cell>
          <cell r="B47" t="str">
            <v/>
          </cell>
          <cell r="C47">
            <v>0</v>
          </cell>
          <cell r="D47">
            <v>0</v>
          </cell>
          <cell r="E47">
            <v>0</v>
          </cell>
          <cell r="F47">
            <v>0</v>
          </cell>
        </row>
        <row r="48">
          <cell r="A48">
            <v>0</v>
          </cell>
          <cell r="B48" t="str">
            <v/>
          </cell>
          <cell r="C48">
            <v>0</v>
          </cell>
          <cell r="D48">
            <v>0</v>
          </cell>
          <cell r="E48">
            <v>0</v>
          </cell>
          <cell r="F48">
            <v>0</v>
          </cell>
        </row>
        <row r="49">
          <cell r="A49">
            <v>0</v>
          </cell>
          <cell r="B49" t="str">
            <v/>
          </cell>
          <cell r="C49">
            <v>0</v>
          </cell>
          <cell r="D49">
            <v>0</v>
          </cell>
          <cell r="E49">
            <v>0</v>
          </cell>
          <cell r="F49">
            <v>0</v>
          </cell>
        </row>
        <row r="50">
          <cell r="A50">
            <v>0</v>
          </cell>
          <cell r="B50" t="str">
            <v/>
          </cell>
          <cell r="C50">
            <v>0</v>
          </cell>
          <cell r="D50">
            <v>0</v>
          </cell>
          <cell r="E50">
            <v>0</v>
          </cell>
          <cell r="F50">
            <v>0</v>
          </cell>
        </row>
        <row r="51">
          <cell r="A51">
            <v>0</v>
          </cell>
          <cell r="B51" t="str">
            <v/>
          </cell>
          <cell r="C51">
            <v>0</v>
          </cell>
          <cell r="D51">
            <v>0</v>
          </cell>
          <cell r="E51">
            <v>0</v>
          </cell>
          <cell r="F51">
            <v>0</v>
          </cell>
        </row>
        <row r="52">
          <cell r="A52">
            <v>0</v>
          </cell>
          <cell r="B52" t="str">
            <v/>
          </cell>
          <cell r="C52">
            <v>0</v>
          </cell>
          <cell r="D52">
            <v>0</v>
          </cell>
          <cell r="E52">
            <v>0</v>
          </cell>
          <cell r="F52">
            <v>0</v>
          </cell>
        </row>
        <row r="53">
          <cell r="A53">
            <v>0</v>
          </cell>
          <cell r="B53" t="str">
            <v/>
          </cell>
          <cell r="C53">
            <v>0</v>
          </cell>
          <cell r="D53">
            <v>0</v>
          </cell>
          <cell r="E53">
            <v>0</v>
          </cell>
          <cell r="F53">
            <v>0</v>
          </cell>
        </row>
        <row r="54">
          <cell r="A54">
            <v>0</v>
          </cell>
          <cell r="B54" t="str">
            <v/>
          </cell>
          <cell r="C54">
            <v>0</v>
          </cell>
          <cell r="D54">
            <v>0</v>
          </cell>
          <cell r="E54">
            <v>0</v>
          </cell>
          <cell r="F54">
            <v>0</v>
          </cell>
        </row>
        <row r="55">
          <cell r="A55">
            <v>0</v>
          </cell>
          <cell r="B55" t="str">
            <v/>
          </cell>
          <cell r="C55">
            <v>0</v>
          </cell>
          <cell r="D55">
            <v>0</v>
          </cell>
          <cell r="E55">
            <v>0</v>
          </cell>
          <cell r="F55">
            <v>0</v>
          </cell>
        </row>
        <row r="56">
          <cell r="A56">
            <v>0</v>
          </cell>
          <cell r="B56" t="str">
            <v/>
          </cell>
          <cell r="C56">
            <v>0</v>
          </cell>
          <cell r="D56">
            <v>0</v>
          </cell>
          <cell r="E56">
            <v>0</v>
          </cell>
          <cell r="F56">
            <v>0</v>
          </cell>
        </row>
        <row r="57">
          <cell r="A57">
            <v>0</v>
          </cell>
          <cell r="B57" t="str">
            <v/>
          </cell>
          <cell r="C57">
            <v>0</v>
          </cell>
          <cell r="D57">
            <v>0</v>
          </cell>
          <cell r="E57">
            <v>0</v>
          </cell>
          <cell r="F57">
            <v>0</v>
          </cell>
        </row>
        <row r="58">
          <cell r="A58">
            <v>0</v>
          </cell>
          <cell r="B58" t="str">
            <v/>
          </cell>
          <cell r="C58">
            <v>0</v>
          </cell>
          <cell r="D58">
            <v>0</v>
          </cell>
          <cell r="E58">
            <v>0</v>
          </cell>
          <cell r="F58">
            <v>0</v>
          </cell>
        </row>
        <row r="59">
          <cell r="A59">
            <v>0</v>
          </cell>
          <cell r="B59" t="str">
            <v/>
          </cell>
          <cell r="C59">
            <v>0</v>
          </cell>
          <cell r="D59">
            <v>0</v>
          </cell>
          <cell r="E59">
            <v>0</v>
          </cell>
          <cell r="F59">
            <v>0</v>
          </cell>
        </row>
        <row r="60">
          <cell r="A60">
            <v>0</v>
          </cell>
          <cell r="B60" t="str">
            <v/>
          </cell>
          <cell r="C60">
            <v>0</v>
          </cell>
          <cell r="D60">
            <v>0</v>
          </cell>
          <cell r="E60">
            <v>0</v>
          </cell>
          <cell r="F60">
            <v>0</v>
          </cell>
        </row>
        <row r="61">
          <cell r="A61">
            <v>0</v>
          </cell>
          <cell r="B61" t="str">
            <v/>
          </cell>
          <cell r="C61">
            <v>0</v>
          </cell>
          <cell r="D61">
            <v>0</v>
          </cell>
          <cell r="E61">
            <v>0</v>
          </cell>
          <cell r="F61">
            <v>0</v>
          </cell>
        </row>
        <row r="62">
          <cell r="A62">
            <v>0</v>
          </cell>
          <cell r="B62" t="str">
            <v/>
          </cell>
          <cell r="C62">
            <v>0</v>
          </cell>
          <cell r="D62">
            <v>0</v>
          </cell>
          <cell r="E62">
            <v>0</v>
          </cell>
          <cell r="F62">
            <v>0</v>
          </cell>
        </row>
        <row r="63">
          <cell r="A63">
            <v>0</v>
          </cell>
          <cell r="B63" t="str">
            <v/>
          </cell>
          <cell r="C63">
            <v>0</v>
          </cell>
          <cell r="D63">
            <v>0</v>
          </cell>
          <cell r="E63">
            <v>0</v>
          </cell>
          <cell r="F63">
            <v>0</v>
          </cell>
        </row>
        <row r="64">
          <cell r="A64">
            <v>0</v>
          </cell>
          <cell r="B64" t="str">
            <v/>
          </cell>
          <cell r="C64">
            <v>0</v>
          </cell>
          <cell r="D64">
            <v>0</v>
          </cell>
          <cell r="E64">
            <v>0</v>
          </cell>
          <cell r="F64">
            <v>0</v>
          </cell>
        </row>
        <row r="65">
          <cell r="A65">
            <v>0</v>
          </cell>
          <cell r="B65" t="str">
            <v/>
          </cell>
          <cell r="C65">
            <v>0</v>
          </cell>
          <cell r="D65">
            <v>0</v>
          </cell>
          <cell r="E65">
            <v>0</v>
          </cell>
          <cell r="F65">
            <v>0</v>
          </cell>
        </row>
        <row r="66">
          <cell r="A66">
            <v>0</v>
          </cell>
          <cell r="B66" t="str">
            <v/>
          </cell>
          <cell r="C66">
            <v>0</v>
          </cell>
          <cell r="D66">
            <v>0</v>
          </cell>
          <cell r="E66">
            <v>0</v>
          </cell>
          <cell r="F66">
            <v>0</v>
          </cell>
        </row>
        <row r="67">
          <cell r="A67">
            <v>0</v>
          </cell>
          <cell r="B67" t="str">
            <v/>
          </cell>
          <cell r="C67">
            <v>0</v>
          </cell>
          <cell r="D67">
            <v>0</v>
          </cell>
          <cell r="E67">
            <v>0</v>
          </cell>
          <cell r="F67">
            <v>0</v>
          </cell>
        </row>
        <row r="68">
          <cell r="A68">
            <v>0</v>
          </cell>
          <cell r="B68" t="str">
            <v/>
          </cell>
          <cell r="C68">
            <v>0</v>
          </cell>
          <cell r="D68">
            <v>0</v>
          </cell>
          <cell r="E68">
            <v>0</v>
          </cell>
          <cell r="F68">
            <v>0</v>
          </cell>
        </row>
        <row r="69">
          <cell r="A69">
            <v>0</v>
          </cell>
          <cell r="B69" t="str">
            <v/>
          </cell>
          <cell r="C69">
            <v>0</v>
          </cell>
          <cell r="D69">
            <v>0</v>
          </cell>
          <cell r="E69">
            <v>0</v>
          </cell>
          <cell r="F69">
            <v>0</v>
          </cell>
        </row>
        <row r="70">
          <cell r="A70">
            <v>0</v>
          </cell>
          <cell r="B70" t="str">
            <v/>
          </cell>
          <cell r="C70">
            <v>0</v>
          </cell>
          <cell r="D70">
            <v>0</v>
          </cell>
          <cell r="E70">
            <v>0</v>
          </cell>
          <cell r="F70">
            <v>0</v>
          </cell>
        </row>
        <row r="71">
          <cell r="A71">
            <v>0</v>
          </cell>
          <cell r="B71" t="str">
            <v/>
          </cell>
          <cell r="C71">
            <v>0</v>
          </cell>
          <cell r="D71">
            <v>0</v>
          </cell>
          <cell r="E71">
            <v>0</v>
          </cell>
          <cell r="F71">
            <v>0</v>
          </cell>
        </row>
        <row r="72">
          <cell r="A72">
            <v>0</v>
          </cell>
          <cell r="B72" t="str">
            <v/>
          </cell>
          <cell r="C72">
            <v>0</v>
          </cell>
          <cell r="D72">
            <v>0</v>
          </cell>
          <cell r="E72">
            <v>0</v>
          </cell>
          <cell r="F72">
            <v>0</v>
          </cell>
        </row>
        <row r="73">
          <cell r="A73">
            <v>0</v>
          </cell>
          <cell r="B73" t="str">
            <v/>
          </cell>
          <cell r="C73">
            <v>0</v>
          </cell>
          <cell r="D73">
            <v>0</v>
          </cell>
          <cell r="E73">
            <v>0</v>
          </cell>
          <cell r="F73">
            <v>0</v>
          </cell>
        </row>
        <row r="74">
          <cell r="A74">
            <v>0</v>
          </cell>
          <cell r="B74" t="str">
            <v/>
          </cell>
          <cell r="C74">
            <v>0</v>
          </cell>
          <cell r="D74">
            <v>0</v>
          </cell>
          <cell r="E74">
            <v>0</v>
          </cell>
          <cell r="F74">
            <v>0</v>
          </cell>
        </row>
        <row r="75">
          <cell r="A75">
            <v>0</v>
          </cell>
          <cell r="B75" t="str">
            <v/>
          </cell>
          <cell r="C75">
            <v>0</v>
          </cell>
          <cell r="D75">
            <v>0</v>
          </cell>
          <cell r="E75">
            <v>0</v>
          </cell>
          <cell r="F75">
            <v>0</v>
          </cell>
        </row>
        <row r="76">
          <cell r="A76">
            <v>0</v>
          </cell>
          <cell r="B76" t="str">
            <v/>
          </cell>
          <cell r="C76">
            <v>0</v>
          </cell>
          <cell r="D76">
            <v>0</v>
          </cell>
          <cell r="E76">
            <v>0</v>
          </cell>
          <cell r="F76">
            <v>0</v>
          </cell>
        </row>
        <row r="77">
          <cell r="A77">
            <v>0</v>
          </cell>
          <cell r="B77" t="str">
            <v/>
          </cell>
          <cell r="C77">
            <v>0</v>
          </cell>
          <cell r="D77">
            <v>0</v>
          </cell>
          <cell r="E77">
            <v>0</v>
          </cell>
          <cell r="F77">
            <v>0</v>
          </cell>
        </row>
        <row r="78">
          <cell r="A78">
            <v>0</v>
          </cell>
          <cell r="B78" t="str">
            <v/>
          </cell>
          <cell r="C78">
            <v>0</v>
          </cell>
          <cell r="D78">
            <v>0</v>
          </cell>
          <cell r="E78">
            <v>0</v>
          </cell>
          <cell r="F78">
            <v>0</v>
          </cell>
        </row>
        <row r="79">
          <cell r="A79">
            <v>0</v>
          </cell>
          <cell r="B79" t="str">
            <v/>
          </cell>
          <cell r="C79">
            <v>0</v>
          </cell>
          <cell r="D79">
            <v>0</v>
          </cell>
          <cell r="E79">
            <v>0</v>
          </cell>
          <cell r="F79">
            <v>0</v>
          </cell>
        </row>
        <row r="80">
          <cell r="A80">
            <v>0</v>
          </cell>
          <cell r="B80" t="str">
            <v/>
          </cell>
          <cell r="C80">
            <v>0</v>
          </cell>
          <cell r="D80">
            <v>0</v>
          </cell>
          <cell r="E80">
            <v>0</v>
          </cell>
          <cell r="F80">
            <v>0</v>
          </cell>
        </row>
        <row r="81">
          <cell r="A81">
            <v>0</v>
          </cell>
          <cell r="B81" t="str">
            <v/>
          </cell>
          <cell r="C81">
            <v>0</v>
          </cell>
          <cell r="D81">
            <v>0</v>
          </cell>
          <cell r="E81">
            <v>0</v>
          </cell>
          <cell r="F81">
            <v>0</v>
          </cell>
        </row>
        <row r="82">
          <cell r="A82">
            <v>0</v>
          </cell>
          <cell r="B82" t="str">
            <v/>
          </cell>
          <cell r="C82">
            <v>0</v>
          </cell>
          <cell r="D82">
            <v>0</v>
          </cell>
          <cell r="E82">
            <v>0</v>
          </cell>
          <cell r="F82">
            <v>0</v>
          </cell>
        </row>
        <row r="83">
          <cell r="A83">
            <v>0</v>
          </cell>
          <cell r="B83" t="str">
            <v/>
          </cell>
          <cell r="C83">
            <v>0</v>
          </cell>
          <cell r="D83">
            <v>0</v>
          </cell>
          <cell r="E83">
            <v>0</v>
          </cell>
          <cell r="F83">
            <v>0</v>
          </cell>
        </row>
        <row r="84">
          <cell r="A84">
            <v>0</v>
          </cell>
          <cell r="B84" t="str">
            <v/>
          </cell>
          <cell r="C84">
            <v>0</v>
          </cell>
          <cell r="D84">
            <v>0</v>
          </cell>
          <cell r="E84">
            <v>0</v>
          </cell>
          <cell r="F84">
            <v>0</v>
          </cell>
        </row>
        <row r="85">
          <cell r="A85">
            <v>0</v>
          </cell>
          <cell r="B85" t="str">
            <v/>
          </cell>
          <cell r="C85">
            <v>0</v>
          </cell>
          <cell r="D85">
            <v>0</v>
          </cell>
          <cell r="E85">
            <v>0</v>
          </cell>
          <cell r="F85">
            <v>0</v>
          </cell>
        </row>
        <row r="86">
          <cell r="A86">
            <v>0</v>
          </cell>
          <cell r="B86" t="str">
            <v/>
          </cell>
          <cell r="C86">
            <v>0</v>
          </cell>
          <cell r="D86">
            <v>0</v>
          </cell>
          <cell r="E86">
            <v>0</v>
          </cell>
          <cell r="F86">
            <v>0</v>
          </cell>
        </row>
        <row r="87">
          <cell r="A87">
            <v>0</v>
          </cell>
          <cell r="B87" t="str">
            <v/>
          </cell>
          <cell r="C87">
            <v>0</v>
          </cell>
          <cell r="D87">
            <v>0</v>
          </cell>
          <cell r="E87">
            <v>0</v>
          </cell>
          <cell r="F87">
            <v>0</v>
          </cell>
        </row>
        <row r="88">
          <cell r="A88">
            <v>0</v>
          </cell>
          <cell r="B88" t="str">
            <v/>
          </cell>
          <cell r="C88">
            <v>0</v>
          </cell>
          <cell r="D88">
            <v>0</v>
          </cell>
          <cell r="E88">
            <v>0</v>
          </cell>
          <cell r="F88">
            <v>0</v>
          </cell>
        </row>
        <row r="89">
          <cell r="A89">
            <v>0</v>
          </cell>
          <cell r="B89" t="str">
            <v/>
          </cell>
          <cell r="C89">
            <v>0</v>
          </cell>
          <cell r="D89">
            <v>0</v>
          </cell>
          <cell r="E89">
            <v>0</v>
          </cell>
          <cell r="F89">
            <v>0</v>
          </cell>
        </row>
        <row r="90">
          <cell r="A90">
            <v>0</v>
          </cell>
          <cell r="B90" t="str">
            <v/>
          </cell>
          <cell r="C90">
            <v>0</v>
          </cell>
          <cell r="D90">
            <v>0</v>
          </cell>
          <cell r="E90">
            <v>0</v>
          </cell>
          <cell r="F90">
            <v>0</v>
          </cell>
        </row>
        <row r="91">
          <cell r="A91">
            <v>0</v>
          </cell>
          <cell r="B91" t="str">
            <v/>
          </cell>
          <cell r="C91">
            <v>0</v>
          </cell>
          <cell r="D91">
            <v>0</v>
          </cell>
          <cell r="E91">
            <v>0</v>
          </cell>
          <cell r="F91">
            <v>0</v>
          </cell>
        </row>
        <row r="92">
          <cell r="A92">
            <v>0</v>
          </cell>
          <cell r="B92" t="str">
            <v/>
          </cell>
          <cell r="C92">
            <v>0</v>
          </cell>
          <cell r="D92">
            <v>0</v>
          </cell>
          <cell r="E92">
            <v>0</v>
          </cell>
          <cell r="F92">
            <v>0</v>
          </cell>
        </row>
        <row r="93">
          <cell r="A93">
            <v>0</v>
          </cell>
          <cell r="B93" t="str">
            <v/>
          </cell>
          <cell r="C93">
            <v>0</v>
          </cell>
          <cell r="D93">
            <v>0</v>
          </cell>
          <cell r="E93">
            <v>0</v>
          </cell>
          <cell r="F93">
            <v>0</v>
          </cell>
        </row>
        <row r="94">
          <cell r="A94">
            <v>0</v>
          </cell>
          <cell r="B94" t="str">
            <v/>
          </cell>
          <cell r="C94">
            <v>0</v>
          </cell>
          <cell r="D94">
            <v>0</v>
          </cell>
          <cell r="E94">
            <v>0</v>
          </cell>
          <cell r="F94">
            <v>0</v>
          </cell>
        </row>
        <row r="95">
          <cell r="A95">
            <v>0</v>
          </cell>
          <cell r="B95" t="str">
            <v/>
          </cell>
          <cell r="C95">
            <v>0</v>
          </cell>
          <cell r="D95">
            <v>0</v>
          </cell>
          <cell r="E95">
            <v>0</v>
          </cell>
          <cell r="F95">
            <v>0</v>
          </cell>
        </row>
        <row r="96">
          <cell r="A96">
            <v>0</v>
          </cell>
          <cell r="B96" t="str">
            <v/>
          </cell>
          <cell r="C96">
            <v>0</v>
          </cell>
          <cell r="D96">
            <v>0</v>
          </cell>
          <cell r="E96">
            <v>0</v>
          </cell>
          <cell r="F96">
            <v>0</v>
          </cell>
        </row>
        <row r="97">
          <cell r="A97">
            <v>0</v>
          </cell>
          <cell r="B97" t="str">
            <v/>
          </cell>
          <cell r="C97">
            <v>0</v>
          </cell>
          <cell r="D97">
            <v>0</v>
          </cell>
          <cell r="E97">
            <v>0</v>
          </cell>
          <cell r="F97">
            <v>0</v>
          </cell>
        </row>
        <row r="98">
          <cell r="A98">
            <v>0</v>
          </cell>
          <cell r="B98" t="str">
            <v/>
          </cell>
          <cell r="C98">
            <v>0</v>
          </cell>
          <cell r="D98">
            <v>0</v>
          </cell>
          <cell r="E98">
            <v>0</v>
          </cell>
          <cell r="F98">
            <v>0</v>
          </cell>
        </row>
        <row r="99">
          <cell r="A99">
            <v>0</v>
          </cell>
          <cell r="B99" t="str">
            <v/>
          </cell>
          <cell r="C99">
            <v>0</v>
          </cell>
          <cell r="D99">
            <v>0</v>
          </cell>
          <cell r="E99">
            <v>0</v>
          </cell>
          <cell r="F99">
            <v>0</v>
          </cell>
        </row>
        <row r="100">
          <cell r="A100">
            <v>0</v>
          </cell>
          <cell r="B100" t="str">
            <v/>
          </cell>
          <cell r="C100">
            <v>0</v>
          </cell>
          <cell r="D100">
            <v>0</v>
          </cell>
          <cell r="E100">
            <v>0</v>
          </cell>
          <cell r="F100">
            <v>0</v>
          </cell>
        </row>
        <row r="101">
          <cell r="A101">
            <v>0</v>
          </cell>
          <cell r="B101" t="str">
            <v/>
          </cell>
          <cell r="C101">
            <v>0</v>
          </cell>
          <cell r="D101">
            <v>0</v>
          </cell>
          <cell r="E101">
            <v>0</v>
          </cell>
          <cell r="F101">
            <v>0</v>
          </cell>
        </row>
        <row r="102">
          <cell r="A102">
            <v>0</v>
          </cell>
          <cell r="B102" t="str">
            <v/>
          </cell>
          <cell r="C102">
            <v>0</v>
          </cell>
          <cell r="D102">
            <v>0</v>
          </cell>
          <cell r="E102">
            <v>0</v>
          </cell>
          <cell r="F102">
            <v>0</v>
          </cell>
        </row>
        <row r="103">
          <cell r="A103">
            <v>0</v>
          </cell>
          <cell r="B103" t="str">
            <v/>
          </cell>
          <cell r="C103">
            <v>0</v>
          </cell>
          <cell r="D103">
            <v>0</v>
          </cell>
          <cell r="E103">
            <v>0</v>
          </cell>
          <cell r="F103">
            <v>0</v>
          </cell>
        </row>
        <row r="104">
          <cell r="A104">
            <v>0</v>
          </cell>
          <cell r="B104" t="str">
            <v/>
          </cell>
          <cell r="C104">
            <v>0</v>
          </cell>
          <cell r="D104">
            <v>0</v>
          </cell>
          <cell r="E104">
            <v>0</v>
          </cell>
          <cell r="F104">
            <v>0</v>
          </cell>
        </row>
        <row r="105">
          <cell r="A105">
            <v>0</v>
          </cell>
          <cell r="B105" t="str">
            <v/>
          </cell>
          <cell r="C105">
            <v>0</v>
          </cell>
          <cell r="D105">
            <v>0</v>
          </cell>
          <cell r="E105">
            <v>0</v>
          </cell>
          <cell r="F105">
            <v>0</v>
          </cell>
        </row>
        <row r="106">
          <cell r="A106">
            <v>0</v>
          </cell>
          <cell r="B106" t="str">
            <v/>
          </cell>
          <cell r="C106">
            <v>0</v>
          </cell>
          <cell r="D106">
            <v>0</v>
          </cell>
          <cell r="E106">
            <v>0</v>
          </cell>
          <cell r="F106">
            <v>0</v>
          </cell>
        </row>
        <row r="107">
          <cell r="A107">
            <v>0</v>
          </cell>
          <cell r="B107" t="str">
            <v/>
          </cell>
          <cell r="C107">
            <v>0</v>
          </cell>
          <cell r="D107">
            <v>0</v>
          </cell>
          <cell r="E107">
            <v>0</v>
          </cell>
          <cell r="F107">
            <v>0</v>
          </cell>
        </row>
        <row r="108">
          <cell r="A108">
            <v>0</v>
          </cell>
          <cell r="B108" t="str">
            <v/>
          </cell>
          <cell r="C108">
            <v>0</v>
          </cell>
          <cell r="D108">
            <v>0</v>
          </cell>
          <cell r="E108">
            <v>0</v>
          </cell>
          <cell r="F108">
            <v>0</v>
          </cell>
        </row>
        <row r="109">
          <cell r="A109">
            <v>0</v>
          </cell>
          <cell r="B109" t="str">
            <v/>
          </cell>
          <cell r="C109">
            <v>0</v>
          </cell>
          <cell r="D109">
            <v>0</v>
          </cell>
          <cell r="E109">
            <v>0</v>
          </cell>
          <cell r="F109">
            <v>0</v>
          </cell>
        </row>
        <row r="110">
          <cell r="A110">
            <v>0</v>
          </cell>
          <cell r="B110" t="str">
            <v/>
          </cell>
          <cell r="C110">
            <v>0</v>
          </cell>
          <cell r="D110">
            <v>0</v>
          </cell>
          <cell r="E110">
            <v>0</v>
          </cell>
          <cell r="F110">
            <v>0</v>
          </cell>
        </row>
        <row r="111">
          <cell r="A111">
            <v>0</v>
          </cell>
          <cell r="B111" t="str">
            <v/>
          </cell>
          <cell r="C111">
            <v>0</v>
          </cell>
          <cell r="D111">
            <v>0</v>
          </cell>
          <cell r="E111">
            <v>0</v>
          </cell>
          <cell r="F111">
            <v>0</v>
          </cell>
        </row>
        <row r="112">
          <cell r="A112">
            <v>0</v>
          </cell>
          <cell r="B112" t="str">
            <v/>
          </cell>
          <cell r="C112">
            <v>0</v>
          </cell>
          <cell r="D112">
            <v>0</v>
          </cell>
          <cell r="E112">
            <v>0</v>
          </cell>
          <cell r="F112">
            <v>0</v>
          </cell>
        </row>
        <row r="113">
          <cell r="A113">
            <v>0</v>
          </cell>
          <cell r="B113" t="str">
            <v/>
          </cell>
          <cell r="C113">
            <v>0</v>
          </cell>
          <cell r="D113">
            <v>0</v>
          </cell>
          <cell r="E113">
            <v>0</v>
          </cell>
          <cell r="F113">
            <v>0</v>
          </cell>
        </row>
        <row r="114">
          <cell r="A114">
            <v>0</v>
          </cell>
          <cell r="B114" t="str">
            <v/>
          </cell>
          <cell r="C114">
            <v>0</v>
          </cell>
          <cell r="D114">
            <v>0</v>
          </cell>
          <cell r="E114">
            <v>0</v>
          </cell>
          <cell r="F114">
            <v>0</v>
          </cell>
        </row>
        <row r="115">
          <cell r="A115">
            <v>0</v>
          </cell>
          <cell r="B115" t="str">
            <v/>
          </cell>
          <cell r="C115">
            <v>0</v>
          </cell>
          <cell r="D115">
            <v>0</v>
          </cell>
          <cell r="E115">
            <v>0</v>
          </cell>
          <cell r="F115">
            <v>0</v>
          </cell>
        </row>
        <row r="116">
          <cell r="A116">
            <v>0</v>
          </cell>
          <cell r="B116" t="str">
            <v/>
          </cell>
          <cell r="C116">
            <v>0</v>
          </cell>
          <cell r="D116">
            <v>0</v>
          </cell>
          <cell r="E116">
            <v>0</v>
          </cell>
          <cell r="F116">
            <v>0</v>
          </cell>
        </row>
        <row r="117">
          <cell r="A117">
            <v>0</v>
          </cell>
          <cell r="B117" t="str">
            <v/>
          </cell>
          <cell r="C117">
            <v>0</v>
          </cell>
          <cell r="D117">
            <v>0</v>
          </cell>
          <cell r="E117">
            <v>0</v>
          </cell>
          <cell r="F117">
            <v>0</v>
          </cell>
        </row>
        <row r="118">
          <cell r="A118">
            <v>0</v>
          </cell>
          <cell r="B118" t="str">
            <v/>
          </cell>
          <cell r="C118">
            <v>0</v>
          </cell>
          <cell r="D118">
            <v>0</v>
          </cell>
          <cell r="E118">
            <v>0</v>
          </cell>
          <cell r="F118">
            <v>0</v>
          </cell>
        </row>
        <row r="119">
          <cell r="A119">
            <v>0</v>
          </cell>
          <cell r="B119" t="str">
            <v/>
          </cell>
          <cell r="C119">
            <v>0</v>
          </cell>
          <cell r="D119">
            <v>0</v>
          </cell>
          <cell r="E119">
            <v>0</v>
          </cell>
          <cell r="F119">
            <v>0</v>
          </cell>
        </row>
        <row r="120">
          <cell r="A120">
            <v>0</v>
          </cell>
          <cell r="B120" t="str">
            <v/>
          </cell>
          <cell r="C120">
            <v>0</v>
          </cell>
          <cell r="D120">
            <v>0</v>
          </cell>
          <cell r="E120">
            <v>0</v>
          </cell>
          <cell r="F120">
            <v>0</v>
          </cell>
        </row>
        <row r="121">
          <cell r="A121">
            <v>0</v>
          </cell>
          <cell r="B121" t="str">
            <v/>
          </cell>
          <cell r="C121">
            <v>0</v>
          </cell>
          <cell r="D121">
            <v>0</v>
          </cell>
          <cell r="E121">
            <v>0</v>
          </cell>
          <cell r="F121">
            <v>0</v>
          </cell>
        </row>
        <row r="122">
          <cell r="A122">
            <v>0</v>
          </cell>
          <cell r="B122" t="str">
            <v/>
          </cell>
          <cell r="C122">
            <v>0</v>
          </cell>
          <cell r="D122">
            <v>0</v>
          </cell>
          <cell r="E122">
            <v>0</v>
          </cell>
          <cell r="F122">
            <v>0</v>
          </cell>
        </row>
        <row r="123">
          <cell r="A123">
            <v>0</v>
          </cell>
          <cell r="B123" t="str">
            <v/>
          </cell>
          <cell r="C123">
            <v>0</v>
          </cell>
          <cell r="D123">
            <v>0</v>
          </cell>
          <cell r="E123">
            <v>0</v>
          </cell>
          <cell r="F123">
            <v>0</v>
          </cell>
        </row>
        <row r="124">
          <cell r="A124">
            <v>0</v>
          </cell>
          <cell r="B124" t="str">
            <v/>
          </cell>
          <cell r="C124">
            <v>0</v>
          </cell>
          <cell r="D124">
            <v>0</v>
          </cell>
          <cell r="E124">
            <v>0</v>
          </cell>
          <cell r="F124">
            <v>0</v>
          </cell>
        </row>
        <row r="125">
          <cell r="A125">
            <v>0</v>
          </cell>
          <cell r="B125" t="str">
            <v/>
          </cell>
          <cell r="C125">
            <v>0</v>
          </cell>
          <cell r="D125">
            <v>0</v>
          </cell>
          <cell r="E125">
            <v>0</v>
          </cell>
          <cell r="F125">
            <v>0</v>
          </cell>
        </row>
        <row r="126">
          <cell r="A126">
            <v>0</v>
          </cell>
          <cell r="B126" t="str">
            <v/>
          </cell>
          <cell r="C126">
            <v>0</v>
          </cell>
          <cell r="D126">
            <v>0</v>
          </cell>
          <cell r="E126">
            <v>0</v>
          </cell>
          <cell r="F126">
            <v>0</v>
          </cell>
        </row>
        <row r="127">
          <cell r="A127">
            <v>0</v>
          </cell>
          <cell r="B127" t="str">
            <v/>
          </cell>
          <cell r="C127">
            <v>0</v>
          </cell>
          <cell r="D127">
            <v>0</v>
          </cell>
          <cell r="E127">
            <v>0</v>
          </cell>
          <cell r="F127">
            <v>0</v>
          </cell>
        </row>
        <row r="128">
          <cell r="A128">
            <v>0</v>
          </cell>
          <cell r="B128" t="str">
            <v/>
          </cell>
          <cell r="C128">
            <v>0</v>
          </cell>
          <cell r="D128">
            <v>0</v>
          </cell>
          <cell r="E128">
            <v>0</v>
          </cell>
          <cell r="F128">
            <v>0</v>
          </cell>
        </row>
        <row r="129">
          <cell r="A129">
            <v>0</v>
          </cell>
          <cell r="B129" t="str">
            <v/>
          </cell>
          <cell r="C129">
            <v>0</v>
          </cell>
          <cell r="D129">
            <v>0</v>
          </cell>
          <cell r="E129">
            <v>0</v>
          </cell>
          <cell r="F129">
            <v>0</v>
          </cell>
        </row>
        <row r="130">
          <cell r="A130">
            <v>0</v>
          </cell>
          <cell r="B130" t="str">
            <v/>
          </cell>
          <cell r="C130">
            <v>0</v>
          </cell>
          <cell r="D130">
            <v>0</v>
          </cell>
          <cell r="E130">
            <v>0</v>
          </cell>
          <cell r="F130">
            <v>0</v>
          </cell>
        </row>
        <row r="131">
          <cell r="A131">
            <v>0</v>
          </cell>
          <cell r="B131" t="str">
            <v/>
          </cell>
          <cell r="C131">
            <v>0</v>
          </cell>
          <cell r="D131">
            <v>0</v>
          </cell>
          <cell r="E131">
            <v>0</v>
          </cell>
          <cell r="F131">
            <v>0</v>
          </cell>
        </row>
        <row r="132">
          <cell r="A132">
            <v>0</v>
          </cell>
          <cell r="B132" t="str">
            <v/>
          </cell>
          <cell r="C132">
            <v>0</v>
          </cell>
          <cell r="D132">
            <v>0</v>
          </cell>
          <cell r="E132">
            <v>0</v>
          </cell>
          <cell r="F132">
            <v>0</v>
          </cell>
        </row>
        <row r="133">
          <cell r="A133">
            <v>0</v>
          </cell>
          <cell r="B133" t="str">
            <v/>
          </cell>
          <cell r="C133">
            <v>0</v>
          </cell>
          <cell r="D133">
            <v>0</v>
          </cell>
          <cell r="E133">
            <v>0</v>
          </cell>
          <cell r="F133">
            <v>0</v>
          </cell>
        </row>
        <row r="134">
          <cell r="A134">
            <v>0</v>
          </cell>
          <cell r="B134" t="str">
            <v/>
          </cell>
          <cell r="C134">
            <v>0</v>
          </cell>
          <cell r="D134">
            <v>0</v>
          </cell>
          <cell r="E134">
            <v>0</v>
          </cell>
          <cell r="F134">
            <v>0</v>
          </cell>
        </row>
        <row r="135">
          <cell r="A135">
            <v>0</v>
          </cell>
          <cell r="B135" t="str">
            <v/>
          </cell>
          <cell r="C135">
            <v>0</v>
          </cell>
          <cell r="D135">
            <v>0</v>
          </cell>
          <cell r="E135">
            <v>0</v>
          </cell>
          <cell r="F135">
            <v>0</v>
          </cell>
        </row>
        <row r="136">
          <cell r="A136">
            <v>0</v>
          </cell>
          <cell r="B136" t="str">
            <v/>
          </cell>
          <cell r="C136">
            <v>0</v>
          </cell>
          <cell r="D136">
            <v>0</v>
          </cell>
          <cell r="E136">
            <v>0</v>
          </cell>
          <cell r="F136">
            <v>0</v>
          </cell>
        </row>
        <row r="137">
          <cell r="A137">
            <v>0</v>
          </cell>
          <cell r="B137" t="str">
            <v/>
          </cell>
          <cell r="C137">
            <v>0</v>
          </cell>
          <cell r="D137">
            <v>0</v>
          </cell>
          <cell r="E137">
            <v>0</v>
          </cell>
          <cell r="F137">
            <v>0</v>
          </cell>
        </row>
        <row r="138">
          <cell r="A138">
            <v>0</v>
          </cell>
          <cell r="B138" t="str">
            <v/>
          </cell>
          <cell r="C138">
            <v>0</v>
          </cell>
          <cell r="D138">
            <v>0</v>
          </cell>
          <cell r="E138">
            <v>0</v>
          </cell>
          <cell r="F138">
            <v>0</v>
          </cell>
        </row>
        <row r="139">
          <cell r="A139">
            <v>0</v>
          </cell>
          <cell r="B139" t="str">
            <v/>
          </cell>
          <cell r="C139">
            <v>0</v>
          </cell>
          <cell r="D139">
            <v>0</v>
          </cell>
          <cell r="E139">
            <v>0</v>
          </cell>
          <cell r="F139">
            <v>0</v>
          </cell>
        </row>
        <row r="140">
          <cell r="A140">
            <v>0</v>
          </cell>
          <cell r="B140" t="str">
            <v/>
          </cell>
          <cell r="C140">
            <v>0</v>
          </cell>
          <cell r="D140">
            <v>0</v>
          </cell>
          <cell r="E140">
            <v>0</v>
          </cell>
          <cell r="F140">
            <v>0</v>
          </cell>
        </row>
        <row r="141">
          <cell r="A141">
            <v>0</v>
          </cell>
          <cell r="B141" t="str">
            <v/>
          </cell>
          <cell r="C141">
            <v>0</v>
          </cell>
          <cell r="D141">
            <v>0</v>
          </cell>
          <cell r="E141">
            <v>0</v>
          </cell>
          <cell r="F141">
            <v>0</v>
          </cell>
        </row>
        <row r="142">
          <cell r="A142">
            <v>0</v>
          </cell>
          <cell r="B142" t="str">
            <v/>
          </cell>
          <cell r="C142">
            <v>0</v>
          </cell>
          <cell r="D142">
            <v>0</v>
          </cell>
          <cell r="E142">
            <v>0</v>
          </cell>
          <cell r="F142">
            <v>0</v>
          </cell>
        </row>
        <row r="143">
          <cell r="A143">
            <v>0</v>
          </cell>
          <cell r="B143" t="str">
            <v/>
          </cell>
          <cell r="C143">
            <v>0</v>
          </cell>
          <cell r="D143">
            <v>0</v>
          </cell>
          <cell r="E143">
            <v>0</v>
          </cell>
          <cell r="F143">
            <v>0</v>
          </cell>
        </row>
        <row r="144">
          <cell r="A144">
            <v>0</v>
          </cell>
          <cell r="B144" t="str">
            <v/>
          </cell>
          <cell r="C144">
            <v>0</v>
          </cell>
          <cell r="D144">
            <v>0</v>
          </cell>
          <cell r="E144">
            <v>0</v>
          </cell>
          <cell r="F144">
            <v>0</v>
          </cell>
        </row>
        <row r="145">
          <cell r="A145">
            <v>0</v>
          </cell>
          <cell r="B145" t="str">
            <v/>
          </cell>
          <cell r="C145">
            <v>0</v>
          </cell>
          <cell r="D145">
            <v>0</v>
          </cell>
          <cell r="E145">
            <v>0</v>
          </cell>
          <cell r="F145">
            <v>0</v>
          </cell>
        </row>
        <row r="146">
          <cell r="A146">
            <v>0</v>
          </cell>
          <cell r="B146" t="str">
            <v/>
          </cell>
          <cell r="C146">
            <v>0</v>
          </cell>
          <cell r="D146">
            <v>0</v>
          </cell>
          <cell r="E146">
            <v>0</v>
          </cell>
          <cell r="F146">
            <v>0</v>
          </cell>
        </row>
      </sheetData>
      <sheetData sheetId="2"/>
      <sheetData sheetId="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0.xml"/><Relationship Id="rId1" Type="http://schemas.openxmlformats.org/officeDocument/2006/relationships/printerSettings" Target="../printerSettings/printerSettings9.bin"/><Relationship Id="rId4"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1.xml"/><Relationship Id="rId1" Type="http://schemas.openxmlformats.org/officeDocument/2006/relationships/printerSettings" Target="../printerSettings/printerSettings10.bin"/><Relationship Id="rId4" Type="http://schemas.openxmlformats.org/officeDocument/2006/relationships/comments" Target="../comments7.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8.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C00000"/>
    <pageSetUpPr autoPageBreaks="0" fitToPage="1"/>
  </sheetPr>
  <dimension ref="A1:AR130"/>
  <sheetViews>
    <sheetView showGridLines="0" showRowColHeaders="0" zoomScale="70" zoomScaleNormal="70" workbookViewId="0">
      <selection activeCell="L13" sqref="L13"/>
    </sheetView>
  </sheetViews>
  <sheetFormatPr baseColWidth="10" defaultColWidth="11.42578125" defaultRowHeight="12.75" x14ac:dyDescent="0.2"/>
  <cols>
    <col min="1" max="2" width="11.42578125" style="1"/>
    <col min="3" max="3" width="11.7109375" style="1" customWidth="1"/>
    <col min="4" max="4" width="2.7109375" style="1" customWidth="1"/>
    <col min="5" max="5" width="12.85546875" style="1" customWidth="1"/>
    <col min="6" max="10" width="11.42578125" style="1"/>
    <col min="11" max="11" width="11" style="1" customWidth="1"/>
    <col min="12" max="12" width="11.42578125" style="1"/>
    <col min="13" max="13" width="11.42578125" style="1" customWidth="1"/>
    <col min="14" max="14" width="11.7109375" style="1" customWidth="1"/>
    <col min="15" max="15" width="0.5703125" style="1" customWidth="1"/>
    <col min="16" max="16384" width="11.42578125" style="1"/>
  </cols>
  <sheetData>
    <row r="1" spans="1:44" ht="24" customHeight="1" x14ac:dyDescent="0.2">
      <c r="A1" s="386"/>
      <c r="B1" s="386"/>
      <c r="C1" s="386"/>
      <c r="D1" s="386"/>
      <c r="E1" s="386"/>
      <c r="F1" s="386"/>
      <c r="G1" s="386"/>
      <c r="H1" s="386"/>
      <c r="I1" s="386"/>
      <c r="J1" s="386"/>
      <c r="K1" s="386"/>
      <c r="L1" s="386"/>
      <c r="M1" s="386"/>
      <c r="N1" s="386"/>
      <c r="O1" s="386"/>
      <c r="P1" s="386"/>
      <c r="Q1" s="386"/>
      <c r="R1" s="386"/>
      <c r="S1" s="386"/>
      <c r="T1" s="386"/>
      <c r="U1" s="386"/>
      <c r="V1" s="386"/>
      <c r="W1" s="386"/>
      <c r="X1" s="386"/>
      <c r="Y1" s="386"/>
      <c r="Z1" s="386"/>
      <c r="AA1" s="386"/>
      <c r="AB1" s="386"/>
      <c r="AC1" s="386"/>
      <c r="AD1" s="386"/>
      <c r="AE1" s="386"/>
      <c r="AF1" s="386"/>
      <c r="AG1" s="386"/>
      <c r="AH1" s="386"/>
      <c r="AI1" s="386"/>
      <c r="AJ1" s="386"/>
      <c r="AK1" s="386"/>
      <c r="AL1" s="386"/>
      <c r="AM1" s="386"/>
      <c r="AN1" s="386"/>
      <c r="AO1" s="386"/>
      <c r="AP1" s="386"/>
      <c r="AQ1" s="386"/>
      <c r="AR1" s="386"/>
    </row>
    <row r="2" spans="1:44" ht="10.5" customHeight="1" x14ac:dyDescent="0.2">
      <c r="A2" s="386"/>
      <c r="B2" s="386"/>
      <c r="C2" s="386"/>
      <c r="D2" s="386"/>
      <c r="E2" s="386"/>
      <c r="F2" s="386"/>
      <c r="G2" s="386"/>
      <c r="H2" s="386"/>
      <c r="I2" s="386"/>
      <c r="J2" s="386"/>
      <c r="K2" s="386"/>
      <c r="L2" s="386"/>
      <c r="M2" s="386"/>
      <c r="N2" s="386"/>
      <c r="O2" s="386"/>
      <c r="P2" s="386"/>
      <c r="Q2" s="386"/>
      <c r="R2" s="386"/>
      <c r="S2" s="386"/>
      <c r="T2" s="386"/>
      <c r="U2" s="386"/>
      <c r="V2" s="386"/>
      <c r="W2" s="386"/>
      <c r="X2" s="386"/>
      <c r="Y2" s="386"/>
      <c r="Z2" s="386"/>
      <c r="AA2" s="386"/>
      <c r="AB2" s="386"/>
      <c r="AC2" s="386"/>
      <c r="AD2" s="386"/>
      <c r="AE2" s="386"/>
      <c r="AF2" s="386"/>
      <c r="AG2" s="386"/>
      <c r="AH2" s="386"/>
      <c r="AI2" s="386"/>
      <c r="AJ2" s="386"/>
      <c r="AK2" s="386"/>
      <c r="AL2" s="386"/>
      <c r="AM2" s="386"/>
      <c r="AN2" s="386"/>
      <c r="AO2" s="386"/>
      <c r="AP2" s="386"/>
      <c r="AQ2" s="386"/>
      <c r="AR2" s="386"/>
    </row>
    <row r="3" spans="1:44" x14ac:dyDescent="0.2">
      <c r="A3" s="386"/>
      <c r="B3" s="386"/>
      <c r="C3" s="386"/>
      <c r="D3" s="386"/>
      <c r="E3" s="386"/>
      <c r="F3" s="386"/>
      <c r="G3" s="386"/>
      <c r="H3" s="386"/>
      <c r="I3" s="386"/>
      <c r="J3" s="386"/>
      <c r="K3" s="386"/>
      <c r="L3" s="386"/>
      <c r="M3" s="386"/>
      <c r="N3" s="386"/>
      <c r="O3" s="386"/>
      <c r="P3" s="386"/>
      <c r="Q3" s="386"/>
      <c r="R3" s="386"/>
      <c r="S3" s="386"/>
      <c r="T3" s="386"/>
      <c r="U3" s="386"/>
      <c r="V3" s="386"/>
      <c r="W3" s="386"/>
      <c r="X3" s="386"/>
      <c r="Y3" s="386"/>
      <c r="Z3" s="386"/>
      <c r="AA3" s="386"/>
      <c r="AB3" s="386"/>
      <c r="AC3" s="386"/>
      <c r="AD3" s="386"/>
      <c r="AE3" s="386"/>
      <c r="AF3" s="386"/>
      <c r="AG3" s="386"/>
      <c r="AH3" s="386"/>
      <c r="AI3" s="386"/>
      <c r="AJ3" s="386"/>
      <c r="AK3" s="386"/>
      <c r="AL3" s="386"/>
      <c r="AM3" s="386"/>
      <c r="AN3" s="386"/>
      <c r="AO3" s="386"/>
      <c r="AP3" s="386"/>
      <c r="AQ3" s="386"/>
      <c r="AR3" s="386"/>
    </row>
    <row r="4" spans="1:44" x14ac:dyDescent="0.2">
      <c r="A4" s="386"/>
      <c r="B4" s="386"/>
      <c r="C4" s="386"/>
      <c r="D4" s="386"/>
      <c r="E4" s="386"/>
      <c r="F4" s="386"/>
      <c r="G4" s="386"/>
      <c r="H4" s="386"/>
      <c r="I4" s="386"/>
      <c r="J4" s="386"/>
      <c r="K4" s="386"/>
      <c r="L4" s="386"/>
      <c r="M4" s="386"/>
      <c r="N4" s="386"/>
      <c r="O4" s="386"/>
      <c r="P4" s="386"/>
      <c r="Q4" s="386"/>
      <c r="R4" s="386"/>
      <c r="S4" s="386"/>
      <c r="T4" s="386"/>
      <c r="U4" s="386"/>
      <c r="V4" s="386"/>
      <c r="W4" s="386"/>
      <c r="X4" s="386"/>
      <c r="Y4" s="386"/>
      <c r="Z4" s="386"/>
      <c r="AA4" s="386"/>
      <c r="AB4" s="386"/>
      <c r="AC4" s="386"/>
      <c r="AD4" s="386"/>
      <c r="AE4" s="386"/>
      <c r="AF4" s="386"/>
      <c r="AG4" s="386"/>
      <c r="AH4" s="386"/>
      <c r="AI4" s="386"/>
      <c r="AJ4" s="386"/>
      <c r="AK4" s="386"/>
      <c r="AL4" s="386"/>
      <c r="AM4" s="386"/>
      <c r="AN4" s="386"/>
      <c r="AO4" s="386"/>
      <c r="AP4" s="386"/>
      <c r="AQ4" s="386"/>
      <c r="AR4" s="386"/>
    </row>
    <row r="5" spans="1:44" x14ac:dyDescent="0.2">
      <c r="A5" s="386"/>
      <c r="B5" s="386"/>
      <c r="C5" s="386"/>
      <c r="D5" s="386"/>
      <c r="E5" s="386"/>
      <c r="F5" s="386"/>
      <c r="G5" s="386"/>
      <c r="H5" s="386"/>
      <c r="I5" s="386"/>
      <c r="J5" s="386"/>
      <c r="K5" s="386"/>
      <c r="L5" s="386"/>
      <c r="M5" s="386"/>
      <c r="N5" s="386"/>
      <c r="O5" s="386"/>
      <c r="P5" s="386"/>
      <c r="Q5" s="386"/>
      <c r="R5" s="386"/>
      <c r="S5" s="386"/>
      <c r="T5" s="386"/>
      <c r="U5" s="386"/>
      <c r="V5" s="386"/>
      <c r="W5" s="386"/>
      <c r="X5" s="386"/>
      <c r="Y5" s="386"/>
      <c r="Z5" s="386"/>
      <c r="AA5" s="386"/>
      <c r="AB5" s="386"/>
      <c r="AC5" s="386"/>
      <c r="AD5" s="386"/>
      <c r="AE5" s="386"/>
      <c r="AF5" s="386"/>
      <c r="AG5" s="386"/>
      <c r="AH5" s="386"/>
      <c r="AI5" s="386"/>
      <c r="AJ5" s="386"/>
      <c r="AK5" s="386"/>
      <c r="AL5" s="386"/>
      <c r="AM5" s="386"/>
      <c r="AN5" s="386"/>
      <c r="AO5" s="386"/>
      <c r="AP5" s="386"/>
      <c r="AQ5" s="386"/>
      <c r="AR5" s="386"/>
    </row>
    <row r="6" spans="1:44" x14ac:dyDescent="0.2">
      <c r="A6" s="386"/>
      <c r="B6" s="386"/>
      <c r="C6" s="386"/>
      <c r="D6" s="386"/>
      <c r="E6" s="386"/>
      <c r="F6" s="386"/>
      <c r="G6" s="386"/>
      <c r="H6" s="386"/>
      <c r="I6" s="386"/>
      <c r="J6" s="386"/>
      <c r="K6" s="386"/>
      <c r="L6" s="386"/>
      <c r="M6" s="386"/>
      <c r="N6" s="386"/>
      <c r="O6" s="386"/>
      <c r="P6" s="386"/>
      <c r="Q6" s="386"/>
      <c r="R6" s="386"/>
      <c r="S6" s="386"/>
      <c r="T6" s="386"/>
      <c r="U6" s="386"/>
      <c r="V6" s="386"/>
      <c r="W6" s="386"/>
      <c r="X6" s="386"/>
      <c r="Y6" s="386"/>
      <c r="Z6" s="386"/>
      <c r="AA6" s="386"/>
      <c r="AB6" s="386"/>
      <c r="AC6" s="386"/>
      <c r="AD6" s="386"/>
      <c r="AE6" s="386"/>
      <c r="AF6" s="386"/>
      <c r="AG6" s="386"/>
      <c r="AH6" s="386"/>
      <c r="AI6" s="386"/>
      <c r="AJ6" s="386"/>
      <c r="AK6" s="386"/>
      <c r="AL6" s="386"/>
      <c r="AM6" s="386"/>
      <c r="AN6" s="386"/>
      <c r="AO6" s="386"/>
      <c r="AP6" s="386"/>
      <c r="AQ6" s="386"/>
      <c r="AR6" s="386"/>
    </row>
    <row r="7" spans="1:44" ht="18.75" customHeight="1" x14ac:dyDescent="0.2">
      <c r="A7" s="386"/>
      <c r="B7" s="388"/>
      <c r="C7" s="386"/>
      <c r="D7" s="386"/>
      <c r="E7" s="386"/>
      <c r="F7" s="386"/>
      <c r="G7" s="386"/>
      <c r="H7" s="386"/>
      <c r="I7" s="386"/>
      <c r="J7" s="386"/>
      <c r="K7" s="386"/>
      <c r="L7" s="386"/>
      <c r="M7" s="386"/>
      <c r="N7" s="386"/>
      <c r="O7" s="386"/>
      <c r="P7" s="386"/>
      <c r="Q7" s="386"/>
      <c r="R7" s="386"/>
      <c r="S7" s="386"/>
      <c r="T7" s="386"/>
      <c r="U7" s="386"/>
      <c r="V7" s="386"/>
      <c r="W7" s="386"/>
      <c r="X7" s="386"/>
      <c r="Y7" s="386"/>
      <c r="Z7" s="386"/>
      <c r="AA7" s="386"/>
      <c r="AB7" s="386"/>
      <c r="AC7" s="386"/>
      <c r="AD7" s="386"/>
      <c r="AE7" s="386"/>
      <c r="AF7" s="386"/>
      <c r="AG7" s="386"/>
      <c r="AH7" s="386"/>
      <c r="AI7" s="386"/>
      <c r="AJ7" s="386"/>
      <c r="AK7" s="386"/>
      <c r="AL7" s="386"/>
      <c r="AM7" s="386"/>
      <c r="AN7" s="386"/>
      <c r="AO7" s="386"/>
      <c r="AP7" s="386"/>
      <c r="AQ7" s="386"/>
      <c r="AR7" s="386"/>
    </row>
    <row r="8" spans="1:44" x14ac:dyDescent="0.2">
      <c r="A8" s="386"/>
      <c r="B8" s="386"/>
      <c r="C8" s="386"/>
      <c r="D8" s="386"/>
      <c r="E8" s="386"/>
      <c r="F8" s="386"/>
      <c r="G8" s="386"/>
      <c r="H8" s="386"/>
      <c r="I8" s="386"/>
      <c r="J8" s="386"/>
      <c r="K8" s="386"/>
      <c r="L8" s="386"/>
      <c r="M8" s="386"/>
      <c r="N8" s="386"/>
      <c r="O8" s="386"/>
      <c r="P8" s="386"/>
      <c r="Q8" s="386"/>
      <c r="R8" s="386"/>
      <c r="S8" s="386"/>
      <c r="T8" s="386"/>
      <c r="U8" s="386"/>
      <c r="V8" s="386"/>
      <c r="W8" s="386"/>
      <c r="X8" s="386"/>
      <c r="Y8" s="386"/>
      <c r="Z8" s="386"/>
      <c r="AA8" s="386"/>
      <c r="AB8" s="386"/>
      <c r="AC8" s="386"/>
      <c r="AD8" s="386"/>
      <c r="AE8" s="386"/>
      <c r="AF8" s="386"/>
      <c r="AG8" s="386"/>
      <c r="AH8" s="386"/>
      <c r="AI8" s="386"/>
      <c r="AJ8" s="386"/>
      <c r="AK8" s="386"/>
      <c r="AL8" s="386"/>
      <c r="AM8" s="386"/>
      <c r="AN8" s="386"/>
      <c r="AO8" s="386"/>
      <c r="AP8" s="386"/>
      <c r="AQ8" s="386"/>
      <c r="AR8" s="386"/>
    </row>
    <row r="9" spans="1:44" x14ac:dyDescent="0.2">
      <c r="A9" s="386"/>
      <c r="B9" s="388"/>
      <c r="C9" s="386"/>
      <c r="D9" s="386"/>
      <c r="E9" s="386"/>
      <c r="F9" s="386"/>
      <c r="G9" s="386"/>
      <c r="H9" s="386"/>
      <c r="I9" s="386"/>
      <c r="J9" s="386"/>
      <c r="K9" s="386"/>
      <c r="L9" s="386"/>
      <c r="M9" s="386"/>
      <c r="N9" s="386"/>
      <c r="O9" s="386"/>
      <c r="P9" s="386"/>
      <c r="Q9" s="386"/>
      <c r="R9" s="386"/>
      <c r="S9" s="386"/>
      <c r="T9" s="386"/>
      <c r="U9" s="386"/>
      <c r="V9" s="386"/>
      <c r="W9" s="386"/>
      <c r="X9" s="386"/>
      <c r="Y9" s="386"/>
      <c r="Z9" s="386"/>
      <c r="AA9" s="386"/>
      <c r="AB9" s="386"/>
      <c r="AC9" s="386"/>
      <c r="AD9" s="386"/>
      <c r="AE9" s="386"/>
      <c r="AF9" s="386"/>
      <c r="AG9" s="386"/>
      <c r="AH9" s="386"/>
      <c r="AI9" s="386"/>
      <c r="AJ9" s="386"/>
      <c r="AK9" s="386"/>
      <c r="AL9" s="386"/>
      <c r="AM9" s="386"/>
      <c r="AN9" s="386"/>
      <c r="AO9" s="386"/>
      <c r="AP9" s="386"/>
      <c r="AQ9" s="386"/>
      <c r="AR9" s="386"/>
    </row>
    <row r="10" spans="1:44" ht="24.75" customHeight="1" x14ac:dyDescent="0.2">
      <c r="A10" s="386"/>
      <c r="B10" s="386"/>
      <c r="C10" s="386"/>
      <c r="D10" s="386"/>
      <c r="E10" s="386"/>
      <c r="F10" s="386"/>
      <c r="G10" s="386"/>
      <c r="H10" s="386"/>
      <c r="I10" s="386"/>
      <c r="J10" s="386"/>
      <c r="K10" s="386"/>
      <c r="L10" s="386"/>
      <c r="M10" s="386"/>
      <c r="N10" s="386"/>
      <c r="O10" s="386"/>
      <c r="P10" s="386"/>
      <c r="Q10" s="386"/>
      <c r="R10" s="386"/>
      <c r="S10" s="386"/>
      <c r="T10" s="386"/>
      <c r="U10" s="386"/>
      <c r="V10" s="386"/>
      <c r="W10" s="386"/>
      <c r="X10" s="386"/>
      <c r="Y10" s="386"/>
      <c r="Z10" s="386"/>
      <c r="AA10" s="386"/>
      <c r="AB10" s="386"/>
      <c r="AC10" s="386"/>
      <c r="AD10" s="386"/>
      <c r="AE10" s="386"/>
      <c r="AF10" s="386"/>
      <c r="AG10" s="386"/>
      <c r="AH10" s="386"/>
      <c r="AI10" s="386"/>
      <c r="AJ10" s="386"/>
      <c r="AK10" s="386"/>
      <c r="AL10" s="386"/>
      <c r="AM10" s="386"/>
      <c r="AN10" s="386"/>
      <c r="AO10" s="386"/>
      <c r="AP10" s="386"/>
      <c r="AQ10" s="386"/>
      <c r="AR10" s="386"/>
    </row>
    <row r="11" spans="1:44" x14ac:dyDescent="0.2">
      <c r="A11" s="386"/>
      <c r="B11" s="388"/>
      <c r="C11" s="386"/>
      <c r="D11" s="386"/>
      <c r="E11" s="386"/>
      <c r="F11" s="386"/>
      <c r="G11" s="386"/>
      <c r="H11" s="386"/>
      <c r="I11" s="386"/>
      <c r="J11" s="386"/>
      <c r="K11" s="386"/>
      <c r="L11" s="386"/>
      <c r="M11" s="386"/>
      <c r="N11" s="386"/>
      <c r="O11" s="386"/>
      <c r="P11" s="386"/>
      <c r="Q11" s="386"/>
      <c r="R11" s="386"/>
      <c r="S11" s="386"/>
      <c r="T11" s="386"/>
      <c r="U11" s="386"/>
      <c r="V11" s="386"/>
      <c r="W11" s="386"/>
      <c r="X11" s="386"/>
      <c r="Y11" s="386"/>
      <c r="Z11" s="386"/>
      <c r="AA11" s="386"/>
      <c r="AB11" s="386"/>
      <c r="AC11" s="386"/>
      <c r="AD11" s="386"/>
      <c r="AE11" s="386"/>
      <c r="AF11" s="386"/>
      <c r="AG11" s="386"/>
      <c r="AH11" s="386"/>
      <c r="AI11" s="386"/>
      <c r="AJ11" s="386"/>
      <c r="AK11" s="386"/>
      <c r="AL11" s="386"/>
      <c r="AM11" s="386"/>
      <c r="AN11" s="386"/>
      <c r="AO11" s="386"/>
      <c r="AP11" s="386"/>
      <c r="AQ11" s="386"/>
      <c r="AR11" s="386"/>
    </row>
    <row r="12" spans="1:44" x14ac:dyDescent="0.2">
      <c r="A12" s="386"/>
      <c r="B12" s="386"/>
      <c r="C12" s="386"/>
      <c r="D12" s="386"/>
      <c r="E12" s="386"/>
      <c r="F12" s="386"/>
      <c r="G12" s="386"/>
      <c r="H12" s="386"/>
      <c r="I12" s="386"/>
      <c r="J12" s="386"/>
      <c r="K12" s="386"/>
      <c r="L12" s="386"/>
      <c r="M12" s="386"/>
      <c r="N12" s="386"/>
      <c r="O12" s="386"/>
      <c r="P12" s="386"/>
      <c r="Q12" s="386"/>
      <c r="R12" s="386"/>
      <c r="S12" s="386"/>
      <c r="T12" s="386"/>
      <c r="U12" s="386"/>
      <c r="V12" s="386"/>
      <c r="W12" s="386"/>
      <c r="X12" s="386"/>
      <c r="Y12" s="386"/>
      <c r="Z12" s="386"/>
      <c r="AA12" s="386"/>
      <c r="AB12" s="386"/>
      <c r="AC12" s="386"/>
      <c r="AD12" s="386"/>
      <c r="AE12" s="386"/>
      <c r="AF12" s="386"/>
      <c r="AG12" s="386"/>
      <c r="AH12" s="386"/>
      <c r="AI12" s="386"/>
      <c r="AJ12" s="386"/>
      <c r="AK12" s="386"/>
      <c r="AL12" s="386"/>
      <c r="AM12" s="386"/>
      <c r="AN12" s="386"/>
      <c r="AO12" s="386"/>
      <c r="AP12" s="386"/>
      <c r="AQ12" s="386"/>
      <c r="AR12" s="386"/>
    </row>
    <row r="13" spans="1:44" ht="25.5" customHeight="1" x14ac:dyDescent="0.2">
      <c r="A13" s="386"/>
      <c r="B13" s="388"/>
      <c r="C13" s="386"/>
      <c r="D13" s="386"/>
      <c r="E13" s="386"/>
      <c r="F13" s="386"/>
      <c r="G13" s="386"/>
      <c r="H13" s="386"/>
      <c r="I13" s="386"/>
      <c r="J13" s="386"/>
      <c r="K13" s="386"/>
      <c r="L13" s="386"/>
      <c r="M13" s="386"/>
      <c r="N13" s="386"/>
      <c r="O13" s="386"/>
      <c r="P13" s="386"/>
      <c r="Q13" s="386"/>
      <c r="R13" s="386"/>
      <c r="S13" s="386"/>
      <c r="T13" s="386"/>
      <c r="U13" s="386"/>
      <c r="V13" s="386"/>
      <c r="W13" s="386"/>
      <c r="X13" s="386"/>
      <c r="Y13" s="386"/>
      <c r="Z13" s="386"/>
      <c r="AA13" s="386"/>
      <c r="AB13" s="386"/>
      <c r="AC13" s="386"/>
      <c r="AD13" s="386"/>
      <c r="AE13" s="386"/>
      <c r="AF13" s="386"/>
      <c r="AG13" s="386"/>
      <c r="AH13" s="386"/>
      <c r="AI13" s="386"/>
      <c r="AJ13" s="386"/>
      <c r="AK13" s="386"/>
      <c r="AL13" s="386"/>
      <c r="AM13" s="386"/>
      <c r="AN13" s="386"/>
      <c r="AO13" s="386"/>
      <c r="AP13" s="386"/>
      <c r="AQ13" s="386"/>
      <c r="AR13" s="386"/>
    </row>
    <row r="14" spans="1:44" x14ac:dyDescent="0.2">
      <c r="A14" s="386"/>
      <c r="B14" s="386"/>
      <c r="C14" s="386"/>
      <c r="D14" s="386"/>
      <c r="E14" s="386"/>
      <c r="F14" s="386"/>
      <c r="G14" s="386"/>
      <c r="H14" s="386"/>
      <c r="I14" s="386"/>
      <c r="J14" s="386"/>
      <c r="K14" s="386"/>
      <c r="L14" s="386"/>
      <c r="M14" s="386"/>
      <c r="N14" s="386"/>
      <c r="O14" s="386"/>
      <c r="P14" s="386"/>
      <c r="Q14" s="386"/>
      <c r="R14" s="386"/>
      <c r="S14" s="386"/>
      <c r="T14" s="386"/>
      <c r="U14" s="386"/>
      <c r="V14" s="386"/>
      <c r="W14" s="386"/>
      <c r="X14" s="386"/>
      <c r="Y14" s="386"/>
      <c r="Z14" s="386"/>
      <c r="AA14" s="386"/>
      <c r="AB14" s="386"/>
      <c r="AC14" s="386"/>
      <c r="AD14" s="386"/>
      <c r="AE14" s="386"/>
      <c r="AF14" s="386"/>
      <c r="AG14" s="386"/>
      <c r="AH14" s="386"/>
      <c r="AI14" s="386"/>
      <c r="AJ14" s="386"/>
      <c r="AK14" s="386"/>
      <c r="AL14" s="386"/>
      <c r="AM14" s="386"/>
      <c r="AN14" s="386"/>
      <c r="AO14" s="386"/>
      <c r="AP14" s="386"/>
      <c r="AQ14" s="386"/>
      <c r="AR14" s="386"/>
    </row>
    <row r="15" spans="1:44" ht="24.75" customHeight="1" x14ac:dyDescent="0.2">
      <c r="A15" s="386"/>
      <c r="B15" s="388"/>
      <c r="C15" s="386"/>
      <c r="D15" s="386"/>
      <c r="E15" s="386"/>
      <c r="F15" s="386"/>
      <c r="G15" s="386"/>
      <c r="H15" s="386"/>
      <c r="I15" s="386"/>
      <c r="J15" s="386"/>
      <c r="K15" s="386"/>
      <c r="L15" s="386"/>
      <c r="M15" s="386"/>
      <c r="N15" s="386"/>
      <c r="O15" s="386"/>
      <c r="P15" s="386"/>
      <c r="Q15" s="386"/>
      <c r="R15" s="386"/>
      <c r="S15" s="386"/>
      <c r="T15" s="386"/>
      <c r="U15" s="386"/>
      <c r="V15" s="386"/>
      <c r="W15" s="386"/>
      <c r="X15" s="386"/>
      <c r="Y15" s="386"/>
      <c r="Z15" s="386"/>
      <c r="AA15" s="386"/>
      <c r="AB15" s="386"/>
      <c r="AC15" s="386"/>
      <c r="AD15" s="386"/>
      <c r="AE15" s="386"/>
      <c r="AF15" s="386"/>
      <c r="AG15" s="386"/>
      <c r="AH15" s="386"/>
      <c r="AI15" s="386"/>
      <c r="AJ15" s="386"/>
      <c r="AK15" s="386"/>
      <c r="AL15" s="386"/>
      <c r="AM15" s="386"/>
      <c r="AN15" s="386"/>
      <c r="AO15" s="386"/>
      <c r="AP15" s="386"/>
      <c r="AQ15" s="386"/>
      <c r="AR15" s="386"/>
    </row>
    <row r="16" spans="1:44" x14ac:dyDescent="0.2">
      <c r="A16" s="386"/>
      <c r="B16" s="386"/>
      <c r="C16" s="386"/>
      <c r="D16" s="386"/>
      <c r="E16" s="386"/>
      <c r="F16" s="386"/>
      <c r="G16" s="386"/>
      <c r="H16" s="386"/>
      <c r="I16" s="386"/>
      <c r="J16" s="386"/>
      <c r="K16" s="386"/>
      <c r="L16" s="386"/>
      <c r="M16" s="386"/>
      <c r="N16" s="386"/>
      <c r="O16" s="386"/>
      <c r="P16" s="386"/>
      <c r="Q16" s="386"/>
      <c r="R16" s="386"/>
      <c r="S16" s="386"/>
      <c r="T16" s="386"/>
      <c r="U16" s="386"/>
      <c r="V16" s="386"/>
      <c r="W16" s="386"/>
      <c r="X16" s="386"/>
      <c r="Y16" s="386"/>
      <c r="Z16" s="386"/>
      <c r="AA16" s="386"/>
      <c r="AB16" s="386"/>
      <c r="AC16" s="386"/>
      <c r="AD16" s="386"/>
      <c r="AE16" s="386"/>
      <c r="AF16" s="386"/>
      <c r="AG16" s="386"/>
      <c r="AH16" s="386"/>
      <c r="AI16" s="386"/>
      <c r="AJ16" s="386"/>
      <c r="AK16" s="386"/>
      <c r="AL16" s="386"/>
      <c r="AM16" s="386"/>
      <c r="AN16" s="386"/>
      <c r="AO16" s="386"/>
      <c r="AP16" s="386"/>
      <c r="AQ16" s="386"/>
      <c r="AR16" s="386"/>
    </row>
    <row r="17" spans="1:44" ht="28.5" customHeight="1" x14ac:dyDescent="0.2">
      <c r="A17" s="386"/>
      <c r="B17" s="386"/>
      <c r="C17" s="386"/>
      <c r="D17" s="386"/>
      <c r="E17" s="386"/>
      <c r="F17" s="386"/>
      <c r="G17" s="386"/>
      <c r="H17" s="386"/>
      <c r="I17" s="386"/>
      <c r="J17" s="386"/>
      <c r="K17" s="386"/>
      <c r="L17" s="386"/>
      <c r="M17" s="386"/>
      <c r="N17" s="386"/>
      <c r="O17" s="386"/>
      <c r="P17" s="386"/>
      <c r="Q17" s="386"/>
      <c r="R17" s="386"/>
      <c r="S17" s="386"/>
      <c r="T17" s="386"/>
      <c r="U17" s="386"/>
      <c r="V17" s="386"/>
      <c r="W17" s="386"/>
      <c r="X17" s="386"/>
      <c r="Y17" s="386"/>
      <c r="Z17" s="386"/>
      <c r="AA17" s="386"/>
      <c r="AB17" s="386"/>
      <c r="AC17" s="386"/>
      <c r="AD17" s="386"/>
      <c r="AE17" s="386"/>
      <c r="AF17" s="386"/>
      <c r="AG17" s="386"/>
      <c r="AH17" s="386"/>
      <c r="AI17" s="386"/>
      <c r="AJ17" s="386"/>
      <c r="AK17" s="386"/>
      <c r="AL17" s="386"/>
      <c r="AM17" s="386"/>
      <c r="AN17" s="386"/>
      <c r="AO17" s="386"/>
      <c r="AP17" s="386"/>
      <c r="AQ17" s="386"/>
      <c r="AR17" s="386"/>
    </row>
    <row r="18" spans="1:44" x14ac:dyDescent="0.2">
      <c r="A18" s="386"/>
      <c r="B18" s="386"/>
      <c r="C18" s="386"/>
      <c r="D18" s="386"/>
      <c r="E18" s="386"/>
      <c r="F18" s="386"/>
      <c r="G18" s="386"/>
      <c r="H18" s="386"/>
      <c r="I18" s="386"/>
      <c r="J18" s="386"/>
      <c r="K18" s="386"/>
      <c r="L18" s="386"/>
      <c r="M18" s="386"/>
      <c r="N18" s="386"/>
      <c r="O18" s="386"/>
      <c r="P18" s="386"/>
      <c r="Q18" s="386"/>
      <c r="R18" s="386"/>
      <c r="S18" s="386"/>
      <c r="T18" s="386"/>
      <c r="U18" s="386"/>
      <c r="V18" s="386"/>
      <c r="W18" s="386"/>
      <c r="X18" s="386"/>
      <c r="Y18" s="386"/>
      <c r="Z18" s="386"/>
      <c r="AA18" s="386"/>
      <c r="AB18" s="386"/>
      <c r="AC18" s="386"/>
      <c r="AD18" s="386"/>
      <c r="AE18" s="386"/>
      <c r="AF18" s="386"/>
      <c r="AG18" s="386"/>
      <c r="AH18" s="386"/>
      <c r="AI18" s="386"/>
      <c r="AJ18" s="386"/>
      <c r="AK18" s="386"/>
      <c r="AL18" s="386"/>
      <c r="AM18" s="386"/>
      <c r="AN18" s="386"/>
      <c r="AO18" s="386"/>
      <c r="AP18" s="386"/>
      <c r="AQ18" s="386"/>
      <c r="AR18" s="386"/>
    </row>
    <row r="19" spans="1:44" x14ac:dyDescent="0.2">
      <c r="A19" s="386"/>
      <c r="B19" s="386"/>
      <c r="C19" s="386"/>
      <c r="D19" s="386"/>
      <c r="E19" s="386"/>
      <c r="F19" s="386"/>
      <c r="G19" s="386"/>
      <c r="H19" s="386"/>
      <c r="I19" s="386"/>
      <c r="J19" s="386"/>
      <c r="K19" s="386"/>
      <c r="L19" s="386"/>
      <c r="M19" s="386"/>
      <c r="N19" s="386"/>
      <c r="O19" s="386"/>
      <c r="P19" s="386"/>
      <c r="Q19" s="386"/>
      <c r="R19" s="386"/>
      <c r="S19" s="386"/>
      <c r="T19" s="386"/>
      <c r="U19" s="386"/>
      <c r="V19" s="386"/>
      <c r="W19" s="386"/>
      <c r="X19" s="386"/>
      <c r="Y19" s="386"/>
      <c r="Z19" s="386"/>
      <c r="AA19" s="386"/>
      <c r="AB19" s="386"/>
      <c r="AC19" s="386"/>
      <c r="AD19" s="386"/>
      <c r="AE19" s="386"/>
      <c r="AF19" s="386"/>
      <c r="AG19" s="386"/>
      <c r="AH19" s="386"/>
      <c r="AI19" s="386"/>
      <c r="AJ19" s="386"/>
      <c r="AK19" s="386"/>
      <c r="AL19" s="386"/>
      <c r="AM19" s="386"/>
      <c r="AN19" s="386"/>
      <c r="AO19" s="386"/>
      <c r="AP19" s="386"/>
      <c r="AQ19" s="386"/>
      <c r="AR19" s="386"/>
    </row>
    <row r="20" spans="1:44" x14ac:dyDescent="0.2">
      <c r="A20" s="386"/>
      <c r="B20" s="386"/>
      <c r="C20" s="386"/>
      <c r="D20" s="386"/>
      <c r="E20" s="386"/>
      <c r="F20" s="386"/>
      <c r="G20" s="386"/>
      <c r="H20" s="386"/>
      <c r="I20" s="386"/>
      <c r="J20" s="386"/>
      <c r="K20" s="386"/>
      <c r="L20" s="386"/>
      <c r="M20" s="386"/>
      <c r="N20" s="386"/>
      <c r="O20" s="386"/>
      <c r="P20" s="386"/>
      <c r="Q20" s="386"/>
      <c r="R20" s="386"/>
      <c r="S20" s="386"/>
      <c r="T20" s="386"/>
      <c r="U20" s="386"/>
      <c r="V20" s="386"/>
      <c r="W20" s="386"/>
      <c r="X20" s="386"/>
      <c r="Y20" s="386"/>
      <c r="Z20" s="386"/>
      <c r="AA20" s="386"/>
      <c r="AB20" s="386"/>
      <c r="AC20" s="386"/>
      <c r="AD20" s="386"/>
      <c r="AE20" s="386"/>
      <c r="AF20" s="386"/>
      <c r="AG20" s="386"/>
      <c r="AH20" s="386"/>
      <c r="AI20" s="386"/>
      <c r="AJ20" s="386"/>
      <c r="AK20" s="386"/>
      <c r="AL20" s="386"/>
      <c r="AM20" s="386"/>
      <c r="AN20" s="386"/>
      <c r="AO20" s="386"/>
      <c r="AP20" s="386"/>
      <c r="AQ20" s="386"/>
      <c r="AR20" s="386"/>
    </row>
    <row r="21" spans="1:44" x14ac:dyDescent="0.2">
      <c r="A21" s="386"/>
      <c r="B21" s="386"/>
      <c r="C21" s="386"/>
      <c r="D21" s="386"/>
      <c r="E21" s="386"/>
      <c r="F21" s="386"/>
      <c r="G21" s="386"/>
      <c r="H21" s="386"/>
      <c r="I21" s="386"/>
      <c r="J21" s="386"/>
      <c r="K21" s="386"/>
      <c r="L21" s="386"/>
      <c r="M21" s="386"/>
      <c r="N21" s="386"/>
      <c r="O21" s="386"/>
      <c r="P21" s="386"/>
      <c r="Q21" s="386"/>
      <c r="R21" s="386"/>
      <c r="S21" s="386"/>
      <c r="T21" s="386"/>
      <c r="U21" s="386"/>
      <c r="V21" s="386"/>
      <c r="W21" s="386"/>
      <c r="X21" s="386"/>
      <c r="Y21" s="386"/>
      <c r="Z21" s="386"/>
      <c r="AA21" s="386"/>
      <c r="AB21" s="386"/>
      <c r="AC21" s="386"/>
      <c r="AD21" s="386"/>
      <c r="AE21" s="386"/>
      <c r="AF21" s="386"/>
      <c r="AG21" s="386"/>
      <c r="AH21" s="386"/>
      <c r="AI21" s="386"/>
      <c r="AJ21" s="386"/>
      <c r="AK21" s="386"/>
      <c r="AL21" s="386"/>
      <c r="AM21" s="386"/>
      <c r="AN21" s="386"/>
      <c r="AO21" s="386"/>
      <c r="AP21" s="386"/>
      <c r="AQ21" s="386"/>
      <c r="AR21" s="386"/>
    </row>
    <row r="22" spans="1:44" x14ac:dyDescent="0.2">
      <c r="A22" s="386"/>
      <c r="B22" s="386"/>
      <c r="C22" s="386"/>
      <c r="D22" s="386"/>
      <c r="E22" s="386"/>
      <c r="F22" s="386"/>
      <c r="G22" s="386"/>
      <c r="H22" s="386"/>
      <c r="I22" s="386"/>
      <c r="J22" s="386"/>
      <c r="K22" s="386"/>
      <c r="L22" s="386"/>
      <c r="M22" s="386"/>
      <c r="N22" s="386"/>
      <c r="O22" s="386"/>
      <c r="P22" s="386"/>
      <c r="Q22" s="386"/>
      <c r="R22" s="386"/>
      <c r="S22" s="386"/>
      <c r="T22" s="386"/>
      <c r="U22" s="386"/>
      <c r="V22" s="386"/>
      <c r="W22" s="386"/>
      <c r="X22" s="386"/>
      <c r="Y22" s="386"/>
      <c r="Z22" s="386"/>
      <c r="AA22" s="386"/>
      <c r="AB22" s="386"/>
      <c r="AC22" s="386"/>
      <c r="AD22" s="386"/>
      <c r="AE22" s="386"/>
      <c r="AF22" s="386"/>
      <c r="AG22" s="386"/>
      <c r="AH22" s="386"/>
      <c r="AI22" s="386"/>
      <c r="AJ22" s="386"/>
      <c r="AK22" s="386"/>
      <c r="AL22" s="386"/>
      <c r="AM22" s="386"/>
      <c r="AN22" s="386"/>
      <c r="AO22" s="386"/>
      <c r="AP22" s="386"/>
      <c r="AQ22" s="386"/>
      <c r="AR22" s="386"/>
    </row>
    <row r="23" spans="1:44" x14ac:dyDescent="0.2">
      <c r="A23" s="386"/>
      <c r="B23" s="386"/>
      <c r="C23" s="386"/>
      <c r="D23" s="386"/>
      <c r="E23" s="386"/>
      <c r="F23" s="386"/>
      <c r="G23" s="386"/>
      <c r="H23" s="386"/>
      <c r="I23" s="386"/>
      <c r="J23" s="386"/>
      <c r="K23" s="386"/>
      <c r="L23" s="386"/>
      <c r="M23" s="386"/>
      <c r="N23" s="386"/>
      <c r="O23" s="386"/>
      <c r="P23" s="386"/>
      <c r="Q23" s="386"/>
      <c r="R23" s="386"/>
      <c r="S23" s="386"/>
      <c r="T23" s="386"/>
      <c r="U23" s="386"/>
      <c r="V23" s="386"/>
      <c r="W23" s="386"/>
      <c r="X23" s="386"/>
      <c r="Y23" s="386"/>
      <c r="Z23" s="386"/>
      <c r="AA23" s="386"/>
      <c r="AB23" s="386"/>
      <c r="AC23" s="386"/>
      <c r="AD23" s="386"/>
      <c r="AE23" s="386"/>
      <c r="AF23" s="386"/>
      <c r="AG23" s="386"/>
      <c r="AH23" s="386"/>
      <c r="AI23" s="386"/>
      <c r="AJ23" s="386"/>
      <c r="AK23" s="386"/>
      <c r="AL23" s="386"/>
      <c r="AM23" s="386"/>
      <c r="AN23" s="386"/>
      <c r="AO23" s="386"/>
      <c r="AP23" s="386"/>
      <c r="AQ23" s="386"/>
      <c r="AR23" s="386"/>
    </row>
    <row r="24" spans="1:44" x14ac:dyDescent="0.2">
      <c r="A24" s="386"/>
      <c r="B24" s="386"/>
      <c r="C24" s="386"/>
      <c r="D24" s="386"/>
      <c r="E24" s="386"/>
      <c r="F24" s="386"/>
      <c r="G24" s="386"/>
      <c r="H24" s="386"/>
      <c r="I24" s="386"/>
      <c r="J24" s="386"/>
      <c r="K24" s="386"/>
      <c r="L24" s="386"/>
      <c r="M24" s="386"/>
      <c r="N24" s="386"/>
      <c r="O24" s="386"/>
      <c r="P24" s="386"/>
      <c r="Q24" s="386"/>
      <c r="R24" s="386"/>
      <c r="S24" s="386"/>
      <c r="T24" s="386"/>
      <c r="U24" s="386"/>
      <c r="V24" s="386"/>
      <c r="W24" s="386"/>
      <c r="X24" s="386"/>
      <c r="Y24" s="386"/>
      <c r="Z24" s="386"/>
      <c r="AA24" s="386"/>
      <c r="AB24" s="386"/>
      <c r="AC24" s="386"/>
      <c r="AD24" s="386"/>
      <c r="AE24" s="386"/>
      <c r="AF24" s="386"/>
      <c r="AG24" s="386"/>
      <c r="AH24" s="386"/>
      <c r="AI24" s="386"/>
      <c r="AJ24" s="386"/>
      <c r="AK24" s="386"/>
      <c r="AL24" s="386"/>
      <c r="AM24" s="386"/>
      <c r="AN24" s="386"/>
      <c r="AO24" s="386"/>
      <c r="AP24" s="386"/>
      <c r="AQ24" s="386"/>
      <c r="AR24" s="386"/>
    </row>
    <row r="25" spans="1:44" x14ac:dyDescent="0.2">
      <c r="A25" s="386"/>
      <c r="B25" s="386"/>
      <c r="C25" s="386"/>
      <c r="D25" s="386"/>
      <c r="E25" s="386"/>
      <c r="F25" s="386"/>
      <c r="G25" s="386"/>
      <c r="H25" s="386"/>
      <c r="I25" s="386"/>
      <c r="J25" s="386"/>
      <c r="K25" s="386"/>
      <c r="L25" s="386"/>
      <c r="M25" s="386"/>
      <c r="N25" s="386"/>
      <c r="O25" s="386"/>
      <c r="P25" s="386"/>
      <c r="Q25" s="386"/>
      <c r="R25" s="386"/>
      <c r="S25" s="386"/>
      <c r="T25" s="386"/>
      <c r="U25" s="386"/>
      <c r="V25" s="386"/>
      <c r="W25" s="386"/>
      <c r="X25" s="386"/>
      <c r="Y25" s="386"/>
      <c r="Z25" s="386"/>
      <c r="AA25" s="386"/>
      <c r="AB25" s="386"/>
      <c r="AC25" s="386"/>
      <c r="AD25" s="386"/>
      <c r="AE25" s="386"/>
      <c r="AF25" s="386"/>
      <c r="AG25" s="386"/>
      <c r="AH25" s="386"/>
      <c r="AI25" s="386"/>
      <c r="AJ25" s="386"/>
      <c r="AK25" s="386"/>
      <c r="AL25" s="386"/>
      <c r="AM25" s="386"/>
      <c r="AN25" s="386"/>
      <c r="AO25" s="386"/>
      <c r="AP25" s="386"/>
      <c r="AQ25" s="386"/>
      <c r="AR25" s="386"/>
    </row>
    <row r="26" spans="1:44" ht="18.75" customHeight="1" x14ac:dyDescent="0.2">
      <c r="A26" s="386"/>
      <c r="B26" s="386"/>
      <c r="C26" s="386"/>
      <c r="D26" s="386"/>
      <c r="E26" s="386"/>
      <c r="F26" s="386"/>
      <c r="G26" s="386"/>
      <c r="H26" s="386"/>
      <c r="I26" s="386"/>
      <c r="J26" s="386"/>
      <c r="K26" s="386"/>
      <c r="L26" s="386"/>
      <c r="M26" s="386"/>
      <c r="N26" s="386"/>
      <c r="O26" s="386"/>
      <c r="P26" s="386"/>
      <c r="Q26" s="386"/>
      <c r="R26" s="386"/>
      <c r="S26" s="386"/>
      <c r="T26" s="386"/>
      <c r="U26" s="386"/>
      <c r="V26" s="386"/>
      <c r="W26" s="386"/>
      <c r="X26" s="386"/>
      <c r="Y26" s="386"/>
      <c r="Z26" s="386"/>
      <c r="AA26" s="386"/>
      <c r="AB26" s="386"/>
      <c r="AC26" s="386"/>
      <c r="AD26" s="386"/>
      <c r="AE26" s="386"/>
      <c r="AF26" s="386"/>
      <c r="AG26" s="386"/>
      <c r="AH26" s="386"/>
      <c r="AI26" s="386"/>
      <c r="AJ26" s="386"/>
      <c r="AK26" s="386"/>
      <c r="AL26" s="386"/>
      <c r="AM26" s="386"/>
      <c r="AN26" s="386"/>
      <c r="AO26" s="386"/>
      <c r="AP26" s="386"/>
      <c r="AQ26" s="386"/>
      <c r="AR26" s="386"/>
    </row>
    <row r="27" spans="1:44" ht="15.75" customHeight="1" x14ac:dyDescent="0.2">
      <c r="A27" s="386"/>
      <c r="B27" s="386"/>
      <c r="C27" s="386"/>
      <c r="D27" s="386"/>
      <c r="E27" s="386"/>
      <c r="F27" s="386"/>
      <c r="G27" s="386"/>
      <c r="H27" s="386"/>
      <c r="I27" s="386"/>
      <c r="J27" s="386"/>
      <c r="K27" s="386"/>
      <c r="L27" s="386"/>
      <c r="M27" s="386"/>
      <c r="N27" s="386"/>
      <c r="O27" s="386"/>
      <c r="P27" s="386"/>
      <c r="Q27" s="386"/>
      <c r="R27" s="386"/>
      <c r="S27" s="386"/>
      <c r="T27" s="386"/>
      <c r="U27" s="386"/>
      <c r="V27" s="386"/>
      <c r="W27" s="386"/>
      <c r="X27" s="386"/>
      <c r="Y27" s="386"/>
      <c r="Z27" s="386"/>
      <c r="AA27" s="386"/>
      <c r="AB27" s="386"/>
      <c r="AC27" s="386"/>
      <c r="AD27" s="386"/>
      <c r="AE27" s="386"/>
      <c r="AF27" s="386"/>
      <c r="AG27" s="386"/>
      <c r="AH27" s="386"/>
      <c r="AI27" s="386"/>
      <c r="AJ27" s="386"/>
      <c r="AK27" s="386"/>
      <c r="AL27" s="386"/>
      <c r="AM27" s="386"/>
      <c r="AN27" s="386"/>
      <c r="AO27" s="386"/>
      <c r="AP27" s="386"/>
      <c r="AQ27" s="386"/>
      <c r="AR27" s="386"/>
    </row>
    <row r="28" spans="1:44" x14ac:dyDescent="0.2">
      <c r="A28" s="386"/>
      <c r="B28" s="386"/>
      <c r="C28" s="386"/>
      <c r="D28" s="386"/>
      <c r="E28" s="386"/>
      <c r="F28" s="386"/>
      <c r="G28" s="386"/>
      <c r="H28" s="386"/>
      <c r="I28" s="386"/>
      <c r="J28" s="386"/>
      <c r="K28" s="386"/>
      <c r="L28" s="386"/>
      <c r="M28" s="386"/>
      <c r="N28" s="386"/>
      <c r="O28" s="386"/>
      <c r="P28" s="386"/>
      <c r="Q28" s="386"/>
      <c r="R28" s="386"/>
      <c r="S28" s="386"/>
      <c r="T28" s="386"/>
      <c r="U28" s="386"/>
      <c r="V28" s="386"/>
      <c r="W28" s="386"/>
      <c r="X28" s="386"/>
      <c r="Y28" s="386"/>
      <c r="Z28" s="386"/>
      <c r="AA28" s="386"/>
      <c r="AB28" s="386"/>
      <c r="AC28" s="386"/>
      <c r="AD28" s="386"/>
      <c r="AE28" s="386"/>
      <c r="AF28" s="386"/>
      <c r="AG28" s="386"/>
      <c r="AH28" s="386"/>
      <c r="AI28" s="386"/>
      <c r="AJ28" s="386"/>
      <c r="AK28" s="386"/>
      <c r="AL28" s="386"/>
      <c r="AM28" s="386"/>
      <c r="AN28" s="386"/>
      <c r="AO28" s="386"/>
      <c r="AP28" s="386"/>
      <c r="AQ28" s="386"/>
      <c r="AR28" s="386"/>
    </row>
    <row r="29" spans="1:44" x14ac:dyDescent="0.2">
      <c r="A29" s="386"/>
      <c r="B29" s="386"/>
      <c r="C29" s="386"/>
      <c r="D29" s="386"/>
      <c r="E29" s="386"/>
      <c r="F29" s="386"/>
      <c r="G29" s="386"/>
      <c r="H29" s="386"/>
      <c r="I29" s="386"/>
      <c r="J29" s="386"/>
      <c r="K29" s="386"/>
      <c r="L29" s="386"/>
      <c r="M29" s="386"/>
      <c r="N29" s="386"/>
      <c r="O29" s="386"/>
      <c r="P29" s="386"/>
      <c r="Q29" s="386"/>
      <c r="R29" s="386"/>
      <c r="S29" s="386"/>
      <c r="T29" s="386"/>
      <c r="U29" s="386"/>
      <c r="V29" s="386"/>
      <c r="W29" s="386"/>
      <c r="X29" s="386"/>
      <c r="Y29" s="386"/>
      <c r="Z29" s="386"/>
      <c r="AA29" s="386"/>
      <c r="AB29" s="386"/>
      <c r="AC29" s="386"/>
      <c r="AD29" s="386"/>
      <c r="AE29" s="386"/>
      <c r="AF29" s="386"/>
      <c r="AG29" s="386"/>
      <c r="AH29" s="386"/>
      <c r="AI29" s="386"/>
      <c r="AJ29" s="386"/>
      <c r="AK29" s="386"/>
      <c r="AL29" s="386"/>
      <c r="AM29" s="386"/>
      <c r="AN29" s="386"/>
      <c r="AO29" s="386"/>
      <c r="AP29" s="386"/>
      <c r="AQ29" s="386"/>
      <c r="AR29" s="386"/>
    </row>
    <row r="30" spans="1:44" x14ac:dyDescent="0.2">
      <c r="A30" s="386"/>
      <c r="B30" s="386"/>
      <c r="C30" s="386"/>
      <c r="D30" s="386"/>
      <c r="E30" s="386"/>
      <c r="F30" s="386"/>
      <c r="G30" s="386"/>
      <c r="H30" s="386"/>
      <c r="I30" s="386"/>
      <c r="J30" s="386"/>
      <c r="K30" s="386"/>
      <c r="L30" s="386"/>
      <c r="M30" s="386"/>
      <c r="N30" s="386"/>
      <c r="O30" s="386"/>
      <c r="P30" s="386"/>
      <c r="Q30" s="386"/>
      <c r="R30" s="386"/>
      <c r="S30" s="386"/>
      <c r="T30" s="386"/>
      <c r="U30" s="386"/>
      <c r="V30" s="386"/>
      <c r="W30" s="386"/>
      <c r="X30" s="386"/>
      <c r="Y30" s="386"/>
      <c r="Z30" s="386"/>
      <c r="AA30" s="386"/>
      <c r="AB30" s="386"/>
      <c r="AC30" s="386"/>
      <c r="AD30" s="386"/>
      <c r="AE30" s="386"/>
      <c r="AF30" s="386"/>
      <c r="AG30" s="386"/>
      <c r="AH30" s="386"/>
      <c r="AI30" s="386"/>
      <c r="AJ30" s="386"/>
      <c r="AK30" s="386"/>
      <c r="AL30" s="386"/>
      <c r="AM30" s="386"/>
      <c r="AN30" s="386"/>
      <c r="AO30" s="386"/>
      <c r="AP30" s="386"/>
      <c r="AQ30" s="386"/>
      <c r="AR30" s="386"/>
    </row>
    <row r="31" spans="1:44" x14ac:dyDescent="0.2">
      <c r="A31" s="386"/>
      <c r="B31" s="386"/>
      <c r="C31" s="386"/>
      <c r="D31" s="386"/>
      <c r="E31" s="386"/>
      <c r="F31" s="386"/>
      <c r="G31" s="386"/>
      <c r="H31" s="386"/>
      <c r="I31" s="386"/>
      <c r="J31" s="386"/>
      <c r="K31" s="386"/>
      <c r="L31" s="386"/>
      <c r="M31" s="386"/>
      <c r="N31" s="386"/>
      <c r="O31" s="386"/>
      <c r="P31" s="386"/>
      <c r="Q31" s="386"/>
      <c r="R31" s="386"/>
      <c r="S31" s="386"/>
      <c r="T31" s="386"/>
      <c r="U31" s="386"/>
      <c r="V31" s="386"/>
      <c r="W31" s="386"/>
      <c r="X31" s="386"/>
      <c r="Y31" s="386"/>
      <c r="Z31" s="386"/>
      <c r="AA31" s="386"/>
      <c r="AB31" s="386"/>
      <c r="AC31" s="386"/>
      <c r="AD31" s="386"/>
      <c r="AE31" s="386"/>
      <c r="AF31" s="386"/>
      <c r="AG31" s="386"/>
      <c r="AH31" s="386"/>
      <c r="AI31" s="386"/>
      <c r="AJ31" s="386"/>
      <c r="AK31" s="386"/>
      <c r="AL31" s="386"/>
      <c r="AM31" s="386"/>
      <c r="AN31" s="386"/>
      <c r="AO31" s="386"/>
      <c r="AP31" s="386"/>
      <c r="AQ31" s="386"/>
      <c r="AR31" s="386"/>
    </row>
    <row r="32" spans="1:44" x14ac:dyDescent="0.2">
      <c r="A32" s="386"/>
      <c r="B32" s="386"/>
      <c r="C32" s="386"/>
      <c r="D32" s="386"/>
      <c r="E32" s="386"/>
      <c r="F32" s="386"/>
      <c r="G32" s="386"/>
      <c r="H32" s="386"/>
      <c r="I32" s="386"/>
      <c r="J32" s="386"/>
      <c r="K32" s="386"/>
      <c r="L32" s="386"/>
      <c r="M32" s="386"/>
      <c r="N32" s="386"/>
      <c r="O32" s="386"/>
      <c r="P32" s="386"/>
      <c r="Q32" s="386"/>
      <c r="R32" s="386"/>
      <c r="S32" s="386"/>
      <c r="T32" s="386"/>
      <c r="U32" s="386"/>
      <c r="V32" s="386"/>
      <c r="W32" s="386"/>
      <c r="X32" s="386"/>
      <c r="Y32" s="386"/>
      <c r="Z32" s="386"/>
      <c r="AA32" s="386"/>
      <c r="AB32" s="386"/>
      <c r="AC32" s="386"/>
      <c r="AD32" s="386"/>
      <c r="AE32" s="386"/>
      <c r="AF32" s="386"/>
      <c r="AG32" s="386"/>
      <c r="AH32" s="386"/>
      <c r="AI32" s="386"/>
      <c r="AJ32" s="386"/>
      <c r="AK32" s="386"/>
      <c r="AL32" s="386"/>
      <c r="AM32" s="386"/>
      <c r="AN32" s="386"/>
      <c r="AO32" s="386"/>
      <c r="AP32" s="386"/>
      <c r="AQ32" s="386"/>
      <c r="AR32" s="386"/>
    </row>
    <row r="33" spans="1:44" x14ac:dyDescent="0.2">
      <c r="A33" s="386"/>
      <c r="B33" s="386"/>
      <c r="C33" s="386"/>
      <c r="D33" s="386"/>
      <c r="E33" s="386"/>
      <c r="F33" s="386"/>
      <c r="G33" s="386"/>
      <c r="H33" s="386"/>
      <c r="I33" s="386"/>
      <c r="J33" s="386"/>
      <c r="K33" s="386"/>
      <c r="L33" s="386"/>
      <c r="M33" s="386"/>
      <c r="N33" s="386"/>
      <c r="O33" s="386"/>
      <c r="P33" s="386"/>
      <c r="Q33" s="386"/>
      <c r="R33" s="386"/>
      <c r="S33" s="386"/>
      <c r="T33" s="386"/>
      <c r="U33" s="386"/>
      <c r="V33" s="386"/>
      <c r="W33" s="386"/>
      <c r="X33" s="386"/>
      <c r="Y33" s="386"/>
      <c r="Z33" s="386"/>
      <c r="AA33" s="386"/>
      <c r="AB33" s="386"/>
      <c r="AC33" s="386"/>
      <c r="AD33" s="386"/>
      <c r="AE33" s="386"/>
      <c r="AF33" s="386"/>
      <c r="AG33" s="386"/>
      <c r="AH33" s="386"/>
      <c r="AI33" s="386"/>
      <c r="AJ33" s="386"/>
      <c r="AK33" s="386"/>
      <c r="AL33" s="386"/>
      <c r="AM33" s="386"/>
      <c r="AN33" s="386"/>
      <c r="AO33" s="386"/>
      <c r="AP33" s="386"/>
      <c r="AQ33" s="386"/>
      <c r="AR33" s="386"/>
    </row>
    <row r="34" spans="1:44" x14ac:dyDescent="0.2">
      <c r="A34" s="386"/>
      <c r="B34" s="386"/>
      <c r="C34" s="386"/>
      <c r="D34" s="386"/>
      <c r="E34" s="386"/>
      <c r="F34" s="386"/>
      <c r="G34" s="386"/>
      <c r="H34" s="386"/>
      <c r="I34" s="386"/>
      <c r="J34" s="386"/>
      <c r="K34" s="386"/>
      <c r="L34" s="386"/>
      <c r="M34" s="386"/>
      <c r="N34" s="386"/>
      <c r="O34" s="386"/>
      <c r="P34" s="386"/>
      <c r="Q34" s="386"/>
      <c r="R34" s="386"/>
      <c r="S34" s="386"/>
      <c r="T34" s="386"/>
      <c r="U34" s="386"/>
      <c r="V34" s="386"/>
      <c r="W34" s="386"/>
      <c r="X34" s="386"/>
      <c r="Y34" s="386"/>
      <c r="Z34" s="386"/>
      <c r="AA34" s="386"/>
      <c r="AB34" s="386"/>
      <c r="AC34" s="386"/>
      <c r="AD34" s="386"/>
      <c r="AE34" s="386"/>
      <c r="AF34" s="386"/>
      <c r="AG34" s="386"/>
      <c r="AH34" s="386"/>
      <c r="AI34" s="386"/>
      <c r="AJ34" s="386"/>
      <c r="AK34" s="386"/>
      <c r="AL34" s="386"/>
      <c r="AM34" s="386"/>
      <c r="AN34" s="386"/>
      <c r="AO34" s="386"/>
      <c r="AP34" s="386"/>
      <c r="AQ34" s="386"/>
      <c r="AR34" s="386"/>
    </row>
    <row r="35" spans="1:44" ht="13.15" customHeight="1" x14ac:dyDescent="0.2">
      <c r="A35" s="386"/>
      <c r="B35" s="386"/>
      <c r="C35" s="386"/>
      <c r="D35" s="386"/>
      <c r="E35" s="389"/>
      <c r="F35" s="389"/>
      <c r="G35" s="389"/>
      <c r="H35" s="389"/>
      <c r="I35" s="389"/>
      <c r="J35" s="389"/>
      <c r="K35" s="389"/>
      <c r="L35" s="386"/>
      <c r="M35" s="386"/>
      <c r="N35" s="386"/>
      <c r="O35" s="386"/>
      <c r="P35" s="386"/>
      <c r="Q35" s="386"/>
      <c r="R35" s="386"/>
      <c r="S35" s="386"/>
      <c r="T35" s="386"/>
      <c r="U35" s="386"/>
      <c r="V35" s="386"/>
      <c r="W35" s="386"/>
      <c r="X35" s="386"/>
      <c r="Y35" s="386"/>
      <c r="Z35" s="386"/>
      <c r="AA35" s="386"/>
      <c r="AB35" s="386"/>
      <c r="AC35" s="386"/>
      <c r="AD35" s="386"/>
      <c r="AE35" s="386"/>
      <c r="AF35" s="386"/>
      <c r="AG35" s="386"/>
      <c r="AH35" s="386"/>
      <c r="AI35" s="386"/>
      <c r="AJ35" s="386"/>
      <c r="AK35" s="386"/>
      <c r="AL35" s="386"/>
      <c r="AM35" s="386"/>
      <c r="AN35" s="386"/>
      <c r="AO35" s="386"/>
      <c r="AP35" s="386"/>
      <c r="AQ35" s="386"/>
      <c r="AR35" s="386"/>
    </row>
    <row r="36" spans="1:44" ht="26.45" customHeight="1" x14ac:dyDescent="0.2">
      <c r="A36" s="386"/>
      <c r="B36" s="386"/>
      <c r="C36" s="386"/>
      <c r="D36" s="386"/>
      <c r="E36" s="389"/>
      <c r="F36" s="389"/>
      <c r="G36" s="389"/>
      <c r="H36" s="389"/>
      <c r="I36" s="386"/>
      <c r="J36" s="386"/>
      <c r="K36" s="389"/>
      <c r="L36" s="386"/>
      <c r="M36" s="386"/>
      <c r="N36" s="386"/>
      <c r="O36" s="386"/>
      <c r="P36" s="386"/>
      <c r="Q36" s="386"/>
      <c r="R36" s="386"/>
      <c r="S36" s="386"/>
      <c r="T36" s="386"/>
      <c r="U36" s="386"/>
      <c r="V36" s="386"/>
      <c r="W36" s="386"/>
      <c r="X36" s="386"/>
      <c r="Y36" s="386"/>
      <c r="Z36" s="386"/>
      <c r="AA36" s="386"/>
      <c r="AB36" s="386"/>
      <c r="AC36" s="386"/>
      <c r="AD36" s="386"/>
      <c r="AE36" s="386"/>
      <c r="AF36" s="386"/>
      <c r="AG36" s="386"/>
      <c r="AH36" s="386"/>
      <c r="AI36" s="386"/>
      <c r="AJ36" s="386"/>
      <c r="AK36" s="386"/>
      <c r="AL36" s="386"/>
      <c r="AM36" s="386"/>
      <c r="AN36" s="386"/>
      <c r="AO36" s="386"/>
      <c r="AP36" s="386"/>
      <c r="AQ36" s="386"/>
      <c r="AR36" s="386"/>
    </row>
    <row r="37" spans="1:44" x14ac:dyDescent="0.2">
      <c r="A37" s="386"/>
      <c r="B37" s="386"/>
      <c r="C37" s="386"/>
      <c r="D37" s="386"/>
      <c r="E37" s="386"/>
      <c r="F37" s="386"/>
      <c r="G37" s="386"/>
      <c r="H37" s="386"/>
      <c r="I37" s="386"/>
      <c r="J37" s="386"/>
      <c r="K37" s="386"/>
      <c r="L37" s="386"/>
      <c r="M37" s="386"/>
      <c r="N37" s="386"/>
      <c r="O37" s="386"/>
      <c r="P37" s="386"/>
      <c r="Q37" s="386"/>
      <c r="R37" s="386"/>
      <c r="S37" s="386"/>
      <c r="T37" s="386"/>
      <c r="U37" s="386"/>
      <c r="V37" s="386"/>
      <c r="W37" s="386"/>
      <c r="X37" s="386"/>
      <c r="Y37" s="386"/>
      <c r="Z37" s="386"/>
      <c r="AA37" s="386"/>
      <c r="AB37" s="386"/>
      <c r="AC37" s="386"/>
      <c r="AD37" s="386"/>
      <c r="AE37" s="386"/>
      <c r="AF37" s="386"/>
      <c r="AG37" s="386"/>
      <c r="AH37" s="386"/>
      <c r="AI37" s="386"/>
      <c r="AJ37" s="386"/>
      <c r="AK37" s="386"/>
      <c r="AL37" s="386"/>
      <c r="AM37" s="386"/>
      <c r="AN37" s="386"/>
      <c r="AO37" s="386"/>
      <c r="AP37" s="386"/>
      <c r="AQ37" s="386"/>
      <c r="AR37" s="386"/>
    </row>
    <row r="38" spans="1:44" x14ac:dyDescent="0.2">
      <c r="A38" s="386"/>
      <c r="B38" s="386"/>
      <c r="C38" s="386"/>
      <c r="D38" s="386"/>
      <c r="E38" s="386"/>
      <c r="F38" s="386"/>
      <c r="G38" s="386"/>
      <c r="H38" s="386"/>
      <c r="I38" s="386"/>
      <c r="J38" s="386"/>
      <c r="K38" s="386"/>
      <c r="L38" s="386"/>
      <c r="M38" s="386"/>
      <c r="N38" s="386"/>
      <c r="O38" s="386"/>
      <c r="P38" s="386"/>
      <c r="Q38" s="386"/>
      <c r="R38" s="386"/>
      <c r="S38" s="386"/>
      <c r="T38" s="386"/>
      <c r="U38" s="386"/>
      <c r="V38" s="386"/>
      <c r="W38" s="386"/>
      <c r="X38" s="386"/>
      <c r="Y38" s="386"/>
      <c r="Z38" s="386"/>
      <c r="AA38" s="386"/>
      <c r="AB38" s="386"/>
      <c r="AC38" s="386"/>
      <c r="AD38" s="386"/>
      <c r="AE38" s="386"/>
      <c r="AF38" s="386"/>
      <c r="AG38" s="386"/>
      <c r="AH38" s="386"/>
      <c r="AI38" s="386"/>
      <c r="AJ38" s="386"/>
      <c r="AK38" s="386"/>
      <c r="AL38" s="386"/>
      <c r="AM38" s="386"/>
      <c r="AN38" s="386"/>
      <c r="AO38" s="386"/>
      <c r="AP38" s="386"/>
      <c r="AQ38" s="386"/>
      <c r="AR38" s="386"/>
    </row>
    <row r="39" spans="1:44" x14ac:dyDescent="0.2">
      <c r="A39" s="386"/>
      <c r="B39" s="386"/>
      <c r="C39" s="386"/>
      <c r="D39" s="386"/>
      <c r="E39" s="386"/>
      <c r="F39" s="386"/>
      <c r="G39" s="386"/>
      <c r="H39" s="386"/>
      <c r="I39" s="386"/>
      <c r="J39" s="386"/>
      <c r="K39" s="386"/>
      <c r="L39" s="386"/>
      <c r="M39" s="386"/>
      <c r="N39" s="386"/>
      <c r="O39" s="386"/>
      <c r="P39" s="386"/>
      <c r="Q39" s="386"/>
      <c r="R39" s="386"/>
      <c r="S39" s="386"/>
      <c r="T39" s="386"/>
      <c r="U39" s="386"/>
      <c r="V39" s="386"/>
      <c r="W39" s="386"/>
      <c r="X39" s="386"/>
      <c r="Y39" s="386"/>
      <c r="Z39" s="386"/>
      <c r="AA39" s="386"/>
      <c r="AB39" s="386"/>
      <c r="AC39" s="386"/>
      <c r="AD39" s="386"/>
      <c r="AE39" s="386"/>
      <c r="AF39" s="386"/>
      <c r="AG39" s="386"/>
      <c r="AH39" s="386"/>
      <c r="AI39" s="386"/>
      <c r="AJ39" s="386"/>
      <c r="AK39" s="386"/>
      <c r="AL39" s="386"/>
      <c r="AM39" s="386"/>
      <c r="AN39" s="386"/>
      <c r="AO39" s="386"/>
      <c r="AP39" s="386"/>
      <c r="AQ39" s="386"/>
      <c r="AR39" s="386"/>
    </row>
    <row r="40" spans="1:44" ht="13.15" customHeight="1" x14ac:dyDescent="0.2">
      <c r="A40" s="386"/>
      <c r="B40" s="386"/>
      <c r="C40" s="386"/>
      <c r="D40" s="386"/>
      <c r="E40" s="386"/>
      <c r="F40" s="386"/>
      <c r="G40" s="389"/>
      <c r="H40" s="389"/>
      <c r="I40" s="389"/>
      <c r="J40" s="389"/>
      <c r="K40" s="389"/>
      <c r="L40" s="389"/>
      <c r="M40" s="386"/>
      <c r="N40" s="386"/>
      <c r="O40" s="386"/>
      <c r="P40" s="386"/>
      <c r="Q40" s="386"/>
      <c r="R40" s="386"/>
      <c r="S40" s="386"/>
      <c r="T40" s="386"/>
      <c r="U40" s="386"/>
      <c r="V40" s="386"/>
      <c r="W40" s="386"/>
      <c r="X40" s="386"/>
      <c r="Y40" s="386"/>
      <c r="Z40" s="386"/>
      <c r="AA40" s="386"/>
      <c r="AB40" s="386"/>
      <c r="AC40" s="386"/>
      <c r="AD40" s="386"/>
      <c r="AE40" s="386"/>
      <c r="AF40" s="386"/>
      <c r="AG40" s="386"/>
      <c r="AH40" s="386"/>
      <c r="AI40" s="386"/>
      <c r="AJ40" s="386"/>
      <c r="AK40" s="386"/>
      <c r="AL40" s="386"/>
      <c r="AM40" s="386"/>
      <c r="AN40" s="386"/>
      <c r="AO40" s="386"/>
      <c r="AP40" s="386"/>
      <c r="AQ40" s="386"/>
      <c r="AR40" s="386"/>
    </row>
    <row r="41" spans="1:44" x14ac:dyDescent="0.2">
      <c r="A41" s="386"/>
      <c r="B41" s="386"/>
      <c r="C41" s="386"/>
      <c r="D41" s="386"/>
      <c r="E41" s="386"/>
      <c r="F41" s="386"/>
      <c r="G41" s="386"/>
      <c r="H41" s="386"/>
      <c r="I41" s="386"/>
      <c r="J41" s="386"/>
      <c r="K41" s="386"/>
      <c r="L41" s="386"/>
      <c r="M41" s="386"/>
      <c r="N41" s="386"/>
      <c r="O41" s="386"/>
      <c r="P41" s="386"/>
      <c r="Q41" s="386"/>
      <c r="R41" s="386"/>
      <c r="S41" s="386"/>
      <c r="T41" s="386"/>
      <c r="U41" s="386"/>
      <c r="V41" s="386"/>
      <c r="W41" s="386"/>
      <c r="X41" s="386"/>
      <c r="Y41" s="386"/>
      <c r="Z41" s="386"/>
      <c r="AA41" s="386"/>
      <c r="AB41" s="386"/>
      <c r="AC41" s="386"/>
      <c r="AD41" s="386"/>
      <c r="AE41" s="386"/>
      <c r="AF41" s="386"/>
      <c r="AG41" s="386"/>
      <c r="AH41" s="386"/>
      <c r="AI41" s="386"/>
      <c r="AJ41" s="386"/>
      <c r="AK41" s="386"/>
      <c r="AL41" s="386"/>
      <c r="AM41" s="386"/>
      <c r="AN41" s="386"/>
      <c r="AO41" s="386"/>
      <c r="AP41" s="386"/>
      <c r="AQ41" s="386"/>
      <c r="AR41" s="386"/>
    </row>
    <row r="42" spans="1:44" x14ac:dyDescent="0.2">
      <c r="A42" s="386"/>
      <c r="B42" s="386"/>
      <c r="C42" s="386"/>
      <c r="D42" s="386"/>
      <c r="E42" s="386"/>
      <c r="F42" s="386"/>
      <c r="G42" s="386"/>
      <c r="H42" s="386"/>
      <c r="I42" s="386"/>
      <c r="J42" s="386"/>
      <c r="K42" s="386"/>
      <c r="L42" s="386"/>
      <c r="M42" s="386"/>
      <c r="N42" s="386"/>
      <c r="O42" s="386"/>
      <c r="P42" s="386"/>
      <c r="Q42" s="386"/>
      <c r="R42" s="386"/>
      <c r="S42" s="386"/>
      <c r="T42" s="386"/>
      <c r="U42" s="386"/>
      <c r="V42" s="386"/>
      <c r="W42" s="386"/>
      <c r="X42" s="386"/>
      <c r="Y42" s="386"/>
      <c r="Z42" s="386"/>
      <c r="AA42" s="386"/>
      <c r="AB42" s="386"/>
      <c r="AC42" s="386"/>
      <c r="AD42" s="386"/>
      <c r="AE42" s="386"/>
      <c r="AF42" s="386"/>
      <c r="AG42" s="386"/>
      <c r="AH42" s="386"/>
      <c r="AI42" s="386"/>
      <c r="AJ42" s="386"/>
      <c r="AK42" s="386"/>
      <c r="AL42" s="386"/>
      <c r="AM42" s="386"/>
      <c r="AN42" s="386"/>
      <c r="AO42" s="386"/>
      <c r="AP42" s="386"/>
      <c r="AQ42" s="386"/>
      <c r="AR42" s="386"/>
    </row>
    <row r="43" spans="1:44" x14ac:dyDescent="0.2">
      <c r="A43" s="386"/>
      <c r="B43" s="386"/>
      <c r="C43" s="386"/>
      <c r="D43" s="386"/>
      <c r="E43" s="386"/>
      <c r="F43" s="386"/>
      <c r="G43" s="386"/>
      <c r="H43" s="386"/>
      <c r="I43" s="386"/>
      <c r="J43" s="386"/>
      <c r="K43" s="386"/>
      <c r="L43" s="386"/>
      <c r="M43" s="386"/>
      <c r="N43" s="386"/>
      <c r="O43" s="386"/>
      <c r="P43" s="386"/>
      <c r="Q43" s="386"/>
      <c r="R43" s="386"/>
      <c r="S43" s="386"/>
      <c r="T43" s="386"/>
      <c r="U43" s="386"/>
      <c r="V43" s="386"/>
      <c r="W43" s="386"/>
      <c r="X43" s="386"/>
      <c r="Y43" s="386"/>
      <c r="Z43" s="386"/>
      <c r="AA43" s="386"/>
      <c r="AB43" s="386"/>
      <c r="AC43" s="386"/>
      <c r="AD43" s="386"/>
      <c r="AE43" s="386"/>
      <c r="AF43" s="386"/>
      <c r="AG43" s="386"/>
      <c r="AH43" s="386"/>
      <c r="AI43" s="386"/>
      <c r="AJ43" s="386"/>
      <c r="AK43" s="386"/>
      <c r="AL43" s="386"/>
      <c r="AM43" s="386"/>
      <c r="AN43" s="386"/>
      <c r="AO43" s="386"/>
      <c r="AP43" s="386"/>
      <c r="AQ43" s="386"/>
      <c r="AR43" s="386"/>
    </row>
    <row r="44" spans="1:44" x14ac:dyDescent="0.2">
      <c r="A44" s="386"/>
      <c r="B44" s="386"/>
      <c r="C44" s="386"/>
      <c r="D44" s="386"/>
      <c r="E44" s="386"/>
      <c r="F44" s="386"/>
      <c r="G44" s="386"/>
      <c r="H44" s="505"/>
      <c r="I44" s="505"/>
      <c r="J44" s="505"/>
      <c r="K44" s="505"/>
      <c r="L44" s="386"/>
      <c r="M44" s="386"/>
      <c r="N44" s="386"/>
      <c r="O44" s="386"/>
      <c r="P44" s="386"/>
      <c r="Q44" s="386"/>
      <c r="R44" s="386"/>
      <c r="S44" s="386"/>
      <c r="T44" s="386"/>
      <c r="U44" s="386"/>
      <c r="V44" s="386"/>
      <c r="W44" s="386"/>
      <c r="X44" s="386"/>
      <c r="Y44" s="386"/>
      <c r="Z44" s="386"/>
      <c r="AA44" s="386"/>
      <c r="AB44" s="386"/>
      <c r="AC44" s="386"/>
      <c r="AD44" s="386"/>
      <c r="AE44" s="386"/>
      <c r="AF44" s="386"/>
      <c r="AG44" s="386"/>
      <c r="AH44" s="386"/>
      <c r="AI44" s="386"/>
      <c r="AJ44" s="386"/>
      <c r="AK44" s="386"/>
      <c r="AL44" s="386"/>
      <c r="AM44" s="386"/>
      <c r="AN44" s="386"/>
      <c r="AO44" s="386"/>
      <c r="AP44" s="386"/>
      <c r="AQ44" s="386"/>
      <c r="AR44" s="386"/>
    </row>
    <row r="45" spans="1:44" x14ac:dyDescent="0.2">
      <c r="A45" s="386"/>
      <c r="B45" s="386"/>
      <c r="C45" s="386"/>
      <c r="D45" s="386"/>
      <c r="E45" s="386"/>
      <c r="F45" s="386"/>
      <c r="G45" s="386"/>
      <c r="H45" s="386"/>
      <c r="I45" s="386"/>
      <c r="J45" s="386"/>
      <c r="K45" s="386"/>
      <c r="L45" s="386"/>
      <c r="M45" s="386"/>
      <c r="N45" s="386"/>
      <c r="O45" s="386"/>
      <c r="P45" s="386"/>
      <c r="Q45" s="386"/>
      <c r="R45" s="386"/>
      <c r="S45" s="386"/>
      <c r="T45" s="386"/>
      <c r="U45" s="386"/>
      <c r="V45" s="386"/>
      <c r="W45" s="386"/>
      <c r="X45" s="386"/>
      <c r="Y45" s="386"/>
      <c r="Z45" s="386"/>
      <c r="AA45" s="386"/>
      <c r="AB45" s="386"/>
      <c r="AC45" s="386"/>
      <c r="AD45" s="386"/>
      <c r="AE45" s="386"/>
      <c r="AF45" s="386"/>
      <c r="AG45" s="386"/>
      <c r="AH45" s="386"/>
      <c r="AI45" s="386"/>
      <c r="AJ45" s="386"/>
      <c r="AK45" s="386"/>
      <c r="AL45" s="386"/>
      <c r="AM45" s="386"/>
      <c r="AN45" s="386"/>
      <c r="AO45" s="386"/>
      <c r="AP45" s="386"/>
      <c r="AQ45" s="386"/>
      <c r="AR45" s="386"/>
    </row>
    <row r="46" spans="1:44" x14ac:dyDescent="0.2">
      <c r="A46" s="386"/>
      <c r="B46" s="386"/>
      <c r="C46" s="386"/>
      <c r="D46" s="386"/>
      <c r="E46" s="386"/>
      <c r="F46" s="386"/>
      <c r="G46" s="386"/>
      <c r="H46" s="386"/>
      <c r="I46" s="386"/>
      <c r="J46" s="386"/>
      <c r="K46" s="386"/>
      <c r="L46" s="386"/>
      <c r="M46" s="386"/>
      <c r="N46" s="386"/>
      <c r="O46" s="386"/>
      <c r="P46" s="386"/>
      <c r="Q46" s="386"/>
      <c r="R46" s="386"/>
      <c r="S46" s="386"/>
      <c r="T46" s="386"/>
      <c r="U46" s="386"/>
      <c r="V46" s="386"/>
      <c r="W46" s="386"/>
      <c r="X46" s="386"/>
      <c r="Y46" s="386"/>
      <c r="Z46" s="386"/>
      <c r="AA46" s="386"/>
      <c r="AB46" s="386"/>
      <c r="AC46" s="386"/>
      <c r="AD46" s="386"/>
      <c r="AE46" s="386"/>
      <c r="AF46" s="386"/>
      <c r="AG46" s="386"/>
      <c r="AH46" s="386"/>
      <c r="AI46" s="386"/>
      <c r="AJ46" s="386"/>
      <c r="AK46" s="386"/>
      <c r="AL46" s="386"/>
      <c r="AM46" s="386"/>
      <c r="AN46" s="386"/>
      <c r="AO46" s="386"/>
      <c r="AP46" s="386"/>
      <c r="AQ46" s="386"/>
      <c r="AR46" s="386"/>
    </row>
    <row r="47" spans="1:44" x14ac:dyDescent="0.2">
      <c r="A47" s="386"/>
      <c r="B47" s="386"/>
      <c r="C47" s="386"/>
      <c r="D47" s="386"/>
      <c r="E47" s="386"/>
      <c r="F47" s="386"/>
      <c r="G47" s="386"/>
      <c r="H47" s="386"/>
      <c r="I47" s="386"/>
      <c r="J47" s="386"/>
      <c r="K47" s="386"/>
      <c r="L47" s="386"/>
      <c r="M47" s="386"/>
      <c r="N47" s="386"/>
      <c r="O47" s="386"/>
      <c r="P47" s="386"/>
      <c r="Q47" s="386"/>
      <c r="R47" s="386"/>
      <c r="S47" s="386"/>
      <c r="T47" s="386"/>
      <c r="U47" s="386"/>
      <c r="V47" s="386"/>
      <c r="W47" s="386"/>
      <c r="X47" s="386"/>
      <c r="Y47" s="386"/>
      <c r="Z47" s="386"/>
      <c r="AA47" s="386"/>
      <c r="AB47" s="386"/>
      <c r="AC47" s="386"/>
      <c r="AD47" s="386"/>
      <c r="AE47" s="386"/>
      <c r="AF47" s="386"/>
      <c r="AG47" s="386"/>
      <c r="AH47" s="386"/>
      <c r="AI47" s="386"/>
      <c r="AJ47" s="386"/>
      <c r="AK47" s="386"/>
      <c r="AL47" s="386"/>
      <c r="AM47" s="386"/>
      <c r="AN47" s="386"/>
      <c r="AO47" s="386"/>
      <c r="AP47" s="386"/>
      <c r="AQ47" s="386"/>
      <c r="AR47" s="386"/>
    </row>
    <row r="48" spans="1:44" x14ac:dyDescent="0.2">
      <c r="A48" s="386"/>
      <c r="B48" s="386"/>
      <c r="C48" s="386"/>
      <c r="D48" s="386"/>
      <c r="E48" s="386"/>
      <c r="F48" s="386"/>
      <c r="G48" s="386"/>
      <c r="H48" s="386"/>
      <c r="I48" s="386"/>
      <c r="J48" s="386"/>
      <c r="K48" s="386"/>
      <c r="L48" s="386"/>
      <c r="M48" s="386"/>
      <c r="N48" s="386"/>
      <c r="O48" s="386"/>
      <c r="P48" s="386"/>
      <c r="Q48" s="386"/>
      <c r="R48" s="386"/>
      <c r="S48" s="386"/>
      <c r="T48" s="386"/>
      <c r="U48" s="386"/>
      <c r="V48" s="386"/>
      <c r="W48" s="386"/>
      <c r="X48" s="386"/>
      <c r="Y48" s="386"/>
      <c r="Z48" s="386"/>
      <c r="AA48" s="386"/>
      <c r="AB48" s="386"/>
      <c r="AC48" s="386"/>
      <c r="AD48" s="386"/>
      <c r="AE48" s="386"/>
      <c r="AF48" s="386"/>
      <c r="AG48" s="386"/>
      <c r="AH48" s="386"/>
      <c r="AI48" s="386"/>
      <c r="AJ48" s="386"/>
      <c r="AK48" s="386"/>
      <c r="AL48" s="386"/>
      <c r="AM48" s="386"/>
      <c r="AN48" s="386"/>
      <c r="AO48" s="386"/>
      <c r="AP48" s="386"/>
      <c r="AQ48" s="386"/>
      <c r="AR48" s="386"/>
    </row>
    <row r="49" spans="1:44" x14ac:dyDescent="0.2">
      <c r="A49" s="386"/>
      <c r="B49" s="386"/>
      <c r="C49" s="386"/>
      <c r="D49" s="386"/>
      <c r="E49" s="386"/>
      <c r="F49" s="386"/>
      <c r="G49" s="386"/>
      <c r="H49" s="386"/>
      <c r="I49" s="386"/>
      <c r="J49" s="386"/>
      <c r="K49" s="386"/>
      <c r="L49" s="386"/>
      <c r="M49" s="386"/>
      <c r="N49" s="386"/>
      <c r="O49" s="386"/>
      <c r="P49" s="386"/>
      <c r="Q49" s="386"/>
      <c r="R49" s="386"/>
      <c r="S49" s="386"/>
      <c r="T49" s="386"/>
      <c r="U49" s="386"/>
      <c r="V49" s="386"/>
      <c r="W49" s="386"/>
      <c r="X49" s="386"/>
      <c r="Y49" s="386"/>
      <c r="Z49" s="386"/>
      <c r="AA49" s="386"/>
      <c r="AB49" s="386"/>
      <c r="AC49" s="386"/>
      <c r="AD49" s="386"/>
      <c r="AE49" s="386"/>
      <c r="AF49" s="386"/>
      <c r="AG49" s="386"/>
      <c r="AH49" s="386"/>
      <c r="AI49" s="386"/>
      <c r="AJ49" s="386"/>
      <c r="AK49" s="386"/>
      <c r="AL49" s="386"/>
      <c r="AM49" s="386"/>
      <c r="AN49" s="386"/>
      <c r="AO49" s="386"/>
      <c r="AP49" s="386"/>
      <c r="AQ49" s="386"/>
      <c r="AR49" s="386"/>
    </row>
    <row r="50" spans="1:44" x14ac:dyDescent="0.2">
      <c r="A50" s="386"/>
      <c r="B50" s="386"/>
      <c r="C50" s="386"/>
      <c r="D50" s="386"/>
      <c r="E50" s="386"/>
      <c r="F50" s="386"/>
      <c r="G50" s="386"/>
      <c r="H50" s="386"/>
      <c r="I50" s="386"/>
      <c r="J50" s="386"/>
      <c r="K50" s="386"/>
      <c r="L50" s="386"/>
      <c r="M50" s="386"/>
      <c r="N50" s="386"/>
      <c r="O50" s="386"/>
      <c r="P50" s="386"/>
      <c r="Q50" s="386"/>
      <c r="R50" s="386"/>
      <c r="S50" s="386"/>
      <c r="T50" s="386"/>
      <c r="U50" s="386"/>
      <c r="V50" s="386"/>
      <c r="W50" s="386"/>
      <c r="X50" s="386"/>
      <c r="Y50" s="386"/>
      <c r="Z50" s="386"/>
      <c r="AA50" s="386"/>
      <c r="AB50" s="386"/>
      <c r="AC50" s="386"/>
      <c r="AD50" s="386"/>
      <c r="AE50" s="386"/>
      <c r="AF50" s="386"/>
      <c r="AG50" s="386"/>
      <c r="AH50" s="386"/>
      <c r="AI50" s="386"/>
      <c r="AJ50" s="386"/>
      <c r="AK50" s="386"/>
      <c r="AL50" s="386"/>
      <c r="AM50" s="386"/>
      <c r="AN50" s="386"/>
      <c r="AO50" s="386"/>
      <c r="AP50" s="386"/>
      <c r="AQ50" s="386"/>
      <c r="AR50" s="386"/>
    </row>
    <row r="51" spans="1:44" x14ac:dyDescent="0.2">
      <c r="A51" s="386"/>
      <c r="B51" s="386"/>
      <c r="C51" s="386"/>
      <c r="D51" s="386"/>
      <c r="E51" s="386"/>
      <c r="F51" s="386"/>
      <c r="G51" s="386"/>
      <c r="H51" s="386"/>
      <c r="I51" s="386"/>
      <c r="J51" s="386"/>
      <c r="K51" s="386"/>
      <c r="L51" s="386"/>
      <c r="M51" s="386"/>
      <c r="N51" s="386"/>
      <c r="O51" s="386"/>
      <c r="P51" s="386"/>
      <c r="Q51" s="386"/>
      <c r="R51" s="386"/>
      <c r="S51" s="386"/>
      <c r="T51" s="386"/>
      <c r="U51" s="386"/>
      <c r="V51" s="386"/>
      <c r="W51" s="386"/>
      <c r="X51" s="386"/>
      <c r="Y51" s="386"/>
      <c r="Z51" s="386"/>
      <c r="AA51" s="386"/>
      <c r="AB51" s="386"/>
      <c r="AC51" s="386"/>
      <c r="AD51" s="386"/>
      <c r="AE51" s="386"/>
      <c r="AF51" s="386"/>
      <c r="AG51" s="386"/>
      <c r="AH51" s="386"/>
      <c r="AI51" s="386"/>
      <c r="AJ51" s="386"/>
      <c r="AK51" s="386"/>
      <c r="AL51" s="386"/>
      <c r="AM51" s="386"/>
      <c r="AN51" s="386"/>
      <c r="AO51" s="386"/>
      <c r="AP51" s="386"/>
      <c r="AQ51" s="386"/>
      <c r="AR51" s="386"/>
    </row>
    <row r="52" spans="1:44" x14ac:dyDescent="0.2">
      <c r="A52" s="386"/>
      <c r="B52" s="386"/>
      <c r="C52" s="386"/>
      <c r="D52" s="386"/>
      <c r="E52" s="386"/>
      <c r="F52" s="386"/>
      <c r="G52" s="386"/>
      <c r="H52" s="386"/>
      <c r="I52" s="386"/>
      <c r="J52" s="386"/>
      <c r="K52" s="386"/>
      <c r="L52" s="386"/>
      <c r="M52" s="386"/>
      <c r="N52" s="386"/>
      <c r="O52" s="386"/>
      <c r="P52" s="386"/>
      <c r="Q52" s="386"/>
      <c r="R52" s="386"/>
      <c r="S52" s="386"/>
      <c r="T52" s="386"/>
      <c r="U52" s="386"/>
      <c r="V52" s="386"/>
      <c r="W52" s="386"/>
      <c r="X52" s="386"/>
      <c r="Y52" s="386"/>
      <c r="Z52" s="386"/>
      <c r="AA52" s="386"/>
      <c r="AB52" s="386"/>
      <c r="AC52" s="386"/>
      <c r="AD52" s="386"/>
      <c r="AE52" s="386"/>
      <c r="AF52" s="386"/>
      <c r="AG52" s="386"/>
      <c r="AH52" s="386"/>
      <c r="AI52" s="386"/>
      <c r="AJ52" s="386"/>
      <c r="AK52" s="386"/>
      <c r="AL52" s="386"/>
      <c r="AM52" s="386"/>
      <c r="AN52" s="386"/>
      <c r="AO52" s="386"/>
      <c r="AP52" s="386"/>
      <c r="AQ52" s="386"/>
      <c r="AR52" s="386"/>
    </row>
    <row r="53" spans="1:44" x14ac:dyDescent="0.2">
      <c r="A53" s="386"/>
      <c r="B53" s="386"/>
      <c r="C53" s="386"/>
      <c r="D53" s="386"/>
      <c r="E53" s="386"/>
      <c r="F53" s="386"/>
      <c r="G53" s="386"/>
      <c r="H53" s="386"/>
      <c r="I53" s="386"/>
      <c r="J53" s="386"/>
      <c r="K53" s="386"/>
      <c r="L53" s="386"/>
      <c r="M53" s="386"/>
      <c r="N53" s="386"/>
      <c r="O53" s="386"/>
      <c r="P53" s="386"/>
      <c r="Q53" s="386"/>
      <c r="R53" s="386"/>
      <c r="S53" s="386"/>
      <c r="T53" s="386"/>
      <c r="U53" s="386"/>
      <c r="V53" s="386"/>
      <c r="W53" s="386"/>
      <c r="X53" s="386"/>
      <c r="Y53" s="386"/>
      <c r="Z53" s="386"/>
      <c r="AA53" s="386"/>
      <c r="AB53" s="386"/>
      <c r="AC53" s="386"/>
      <c r="AD53" s="386"/>
      <c r="AE53" s="386"/>
      <c r="AF53" s="386"/>
      <c r="AG53" s="386"/>
      <c r="AH53" s="386"/>
      <c r="AI53" s="386"/>
      <c r="AJ53" s="386"/>
      <c r="AK53" s="386"/>
      <c r="AL53" s="386"/>
      <c r="AM53" s="386"/>
      <c r="AN53" s="386"/>
      <c r="AO53" s="386"/>
      <c r="AP53" s="386"/>
      <c r="AQ53" s="386"/>
      <c r="AR53" s="386"/>
    </row>
    <row r="54" spans="1:44" x14ac:dyDescent="0.2">
      <c r="A54" s="386"/>
      <c r="B54" s="386"/>
      <c r="C54" s="386"/>
      <c r="D54" s="386"/>
      <c r="E54" s="386"/>
      <c r="F54" s="386"/>
      <c r="G54" s="386"/>
      <c r="H54" s="386"/>
      <c r="I54" s="386"/>
      <c r="J54" s="386"/>
      <c r="K54" s="386"/>
      <c r="L54" s="386"/>
      <c r="M54" s="386"/>
      <c r="N54" s="386"/>
      <c r="O54" s="386"/>
      <c r="P54" s="386"/>
      <c r="Q54" s="386"/>
      <c r="R54" s="386"/>
      <c r="S54" s="386"/>
      <c r="T54" s="386"/>
      <c r="U54" s="386"/>
      <c r="V54" s="386"/>
      <c r="W54" s="386"/>
      <c r="X54" s="386"/>
      <c r="Y54" s="386"/>
      <c r="Z54" s="386"/>
      <c r="AA54" s="386"/>
      <c r="AB54" s="386"/>
      <c r="AC54" s="386"/>
      <c r="AD54" s="386"/>
      <c r="AE54" s="386"/>
      <c r="AF54" s="386"/>
      <c r="AG54" s="386"/>
      <c r="AH54" s="386"/>
      <c r="AI54" s="386"/>
      <c r="AJ54" s="386"/>
      <c r="AK54" s="386"/>
      <c r="AL54" s="386"/>
      <c r="AM54" s="386"/>
      <c r="AN54" s="386"/>
      <c r="AO54" s="386"/>
      <c r="AP54" s="386"/>
      <c r="AQ54" s="386"/>
      <c r="AR54" s="386"/>
    </row>
    <row r="55" spans="1:44" x14ac:dyDescent="0.2">
      <c r="A55" s="386"/>
      <c r="B55" s="386"/>
      <c r="C55" s="386"/>
      <c r="D55" s="386"/>
      <c r="E55" s="386"/>
      <c r="F55" s="386"/>
      <c r="G55" s="386"/>
      <c r="H55" s="386"/>
      <c r="I55" s="386"/>
      <c r="J55" s="386"/>
      <c r="K55" s="386"/>
      <c r="L55" s="386"/>
      <c r="M55" s="386"/>
      <c r="N55" s="386"/>
      <c r="O55" s="386"/>
      <c r="P55" s="386"/>
      <c r="Q55" s="386"/>
      <c r="R55" s="386"/>
      <c r="S55" s="386"/>
      <c r="T55" s="386"/>
      <c r="U55" s="386"/>
      <c r="V55" s="386"/>
      <c r="W55" s="386"/>
      <c r="X55" s="386"/>
      <c r="Y55" s="386"/>
      <c r="Z55" s="386"/>
      <c r="AA55" s="386"/>
      <c r="AB55" s="386"/>
      <c r="AC55" s="386"/>
      <c r="AD55" s="386"/>
      <c r="AE55" s="386"/>
      <c r="AF55" s="386"/>
      <c r="AG55" s="386"/>
      <c r="AH55" s="386"/>
      <c r="AI55" s="386"/>
      <c r="AJ55" s="386"/>
      <c r="AK55" s="386"/>
      <c r="AL55" s="386"/>
      <c r="AM55" s="386"/>
      <c r="AN55" s="386"/>
      <c r="AO55" s="386"/>
      <c r="AP55" s="386"/>
      <c r="AQ55" s="386"/>
      <c r="AR55" s="386"/>
    </row>
    <row r="56" spans="1:44" x14ac:dyDescent="0.2">
      <c r="A56" s="386"/>
      <c r="B56" s="386"/>
      <c r="C56" s="386"/>
      <c r="D56" s="386"/>
      <c r="E56" s="386"/>
      <c r="F56" s="386"/>
      <c r="G56" s="386"/>
      <c r="H56" s="386"/>
      <c r="I56" s="386"/>
      <c r="J56" s="386"/>
      <c r="K56" s="386"/>
      <c r="L56" s="386"/>
      <c r="M56" s="386"/>
      <c r="N56" s="386"/>
      <c r="O56" s="386"/>
      <c r="P56" s="386"/>
      <c r="Q56" s="386"/>
      <c r="R56" s="386"/>
      <c r="S56" s="386"/>
      <c r="T56" s="386"/>
      <c r="U56" s="386"/>
      <c r="V56" s="386"/>
      <c r="W56" s="386"/>
      <c r="X56" s="386"/>
      <c r="Y56" s="386"/>
      <c r="Z56" s="386"/>
      <c r="AA56" s="386"/>
      <c r="AB56" s="386"/>
      <c r="AC56" s="386"/>
      <c r="AD56" s="386"/>
      <c r="AE56" s="386"/>
      <c r="AF56" s="386"/>
      <c r="AG56" s="386"/>
      <c r="AH56" s="386"/>
      <c r="AI56" s="386"/>
      <c r="AJ56" s="386"/>
      <c r="AK56" s="386"/>
      <c r="AL56" s="386"/>
      <c r="AM56" s="386"/>
      <c r="AN56" s="386"/>
      <c r="AO56" s="386"/>
      <c r="AP56" s="386"/>
      <c r="AQ56" s="386"/>
      <c r="AR56" s="386"/>
    </row>
    <row r="57" spans="1:44" x14ac:dyDescent="0.2">
      <c r="A57" s="386"/>
      <c r="B57" s="386"/>
      <c r="C57" s="386"/>
      <c r="D57" s="386"/>
      <c r="E57" s="386"/>
      <c r="F57" s="386"/>
      <c r="G57" s="386"/>
      <c r="H57" s="386"/>
      <c r="I57" s="386"/>
      <c r="J57" s="386"/>
      <c r="K57" s="386"/>
      <c r="L57" s="386"/>
      <c r="M57" s="386"/>
      <c r="N57" s="386"/>
      <c r="O57" s="386"/>
      <c r="P57" s="386"/>
      <c r="Q57" s="386"/>
      <c r="R57" s="386"/>
      <c r="S57" s="386"/>
      <c r="T57" s="386"/>
      <c r="U57" s="386"/>
      <c r="V57" s="386"/>
      <c r="W57" s="386"/>
      <c r="X57" s="386"/>
      <c r="Y57" s="386"/>
      <c r="Z57" s="386"/>
      <c r="AA57" s="386"/>
      <c r="AB57" s="386"/>
      <c r="AC57" s="386"/>
      <c r="AD57" s="386"/>
      <c r="AE57" s="386"/>
      <c r="AF57" s="386"/>
      <c r="AG57" s="386"/>
      <c r="AH57" s="386"/>
      <c r="AI57" s="386"/>
      <c r="AJ57" s="386"/>
      <c r="AK57" s="386"/>
      <c r="AL57" s="386"/>
      <c r="AM57" s="386"/>
      <c r="AN57" s="386"/>
      <c r="AO57" s="386"/>
      <c r="AP57" s="386"/>
      <c r="AQ57" s="386"/>
      <c r="AR57" s="386"/>
    </row>
    <row r="58" spans="1:44" x14ac:dyDescent="0.2">
      <c r="A58" s="386"/>
      <c r="B58" s="386"/>
      <c r="C58" s="386"/>
      <c r="D58" s="386"/>
      <c r="E58" s="386"/>
      <c r="F58" s="386"/>
      <c r="G58" s="386"/>
      <c r="H58" s="386"/>
      <c r="I58" s="386"/>
      <c r="J58" s="386"/>
      <c r="K58" s="386"/>
      <c r="L58" s="386"/>
      <c r="M58" s="386"/>
      <c r="N58" s="386"/>
      <c r="O58" s="386"/>
      <c r="P58" s="386"/>
      <c r="Q58" s="386"/>
      <c r="R58" s="386"/>
      <c r="S58" s="386"/>
      <c r="T58" s="386"/>
      <c r="U58" s="386"/>
      <c r="V58" s="386"/>
      <c r="W58" s="386"/>
      <c r="X58" s="386"/>
      <c r="Y58" s="386"/>
      <c r="Z58" s="386"/>
      <c r="AA58" s="386"/>
      <c r="AB58" s="386"/>
      <c r="AC58" s="386"/>
      <c r="AD58" s="386"/>
      <c r="AE58" s="386"/>
      <c r="AF58" s="386"/>
      <c r="AG58" s="386"/>
      <c r="AH58" s="386"/>
      <c r="AI58" s="386"/>
      <c r="AJ58" s="386"/>
      <c r="AK58" s="386"/>
      <c r="AL58" s="386"/>
      <c r="AM58" s="386"/>
      <c r="AN58" s="386"/>
      <c r="AO58" s="386"/>
      <c r="AP58" s="386"/>
      <c r="AQ58" s="386"/>
      <c r="AR58" s="386"/>
    </row>
    <row r="59" spans="1:44" x14ac:dyDescent="0.2">
      <c r="A59" s="386"/>
      <c r="B59" s="386"/>
      <c r="C59" s="386"/>
      <c r="D59" s="386"/>
      <c r="E59" s="386"/>
      <c r="F59" s="386"/>
      <c r="G59" s="386"/>
      <c r="H59" s="386"/>
      <c r="I59" s="386"/>
      <c r="J59" s="386"/>
      <c r="K59" s="386"/>
      <c r="L59" s="386"/>
      <c r="M59" s="386"/>
      <c r="N59" s="386"/>
      <c r="O59" s="386"/>
      <c r="P59" s="386"/>
      <c r="Q59" s="386"/>
      <c r="R59" s="386"/>
      <c r="S59" s="386"/>
      <c r="T59" s="386"/>
      <c r="U59" s="386"/>
      <c r="V59" s="386"/>
      <c r="W59" s="386"/>
      <c r="X59" s="386"/>
      <c r="Y59" s="386"/>
      <c r="Z59" s="386"/>
      <c r="AA59" s="386"/>
      <c r="AB59" s="386"/>
      <c r="AC59" s="386"/>
      <c r="AD59" s="386"/>
      <c r="AE59" s="386"/>
      <c r="AF59" s="386"/>
      <c r="AG59" s="386"/>
      <c r="AH59" s="386"/>
      <c r="AI59" s="386"/>
      <c r="AJ59" s="386"/>
      <c r="AK59" s="386"/>
      <c r="AL59" s="386"/>
      <c r="AM59" s="386"/>
      <c r="AN59" s="386"/>
      <c r="AO59" s="386"/>
      <c r="AP59" s="386"/>
      <c r="AQ59" s="386"/>
      <c r="AR59" s="386"/>
    </row>
    <row r="60" spans="1:44" x14ac:dyDescent="0.2">
      <c r="A60" s="386"/>
      <c r="B60" s="386"/>
      <c r="C60" s="386"/>
      <c r="D60" s="386"/>
      <c r="E60" s="386"/>
      <c r="F60" s="386"/>
      <c r="G60" s="386"/>
      <c r="H60" s="386"/>
      <c r="I60" s="386"/>
      <c r="J60" s="386"/>
      <c r="K60" s="386"/>
      <c r="L60" s="386"/>
      <c r="M60" s="386"/>
      <c r="N60" s="386"/>
      <c r="O60" s="386"/>
      <c r="P60" s="386"/>
      <c r="Q60" s="386"/>
      <c r="R60" s="386"/>
      <c r="S60" s="386"/>
      <c r="T60" s="386"/>
      <c r="U60" s="386"/>
      <c r="V60" s="386"/>
      <c r="W60" s="386"/>
      <c r="X60" s="386"/>
      <c r="Y60" s="386"/>
      <c r="Z60" s="386"/>
      <c r="AA60" s="386"/>
      <c r="AB60" s="386"/>
      <c r="AC60" s="386"/>
      <c r="AD60" s="386"/>
      <c r="AE60" s="386"/>
      <c r="AF60" s="386"/>
      <c r="AG60" s="386"/>
      <c r="AH60" s="386"/>
      <c r="AI60" s="386"/>
      <c r="AJ60" s="386"/>
      <c r="AK60" s="386"/>
      <c r="AL60" s="386"/>
      <c r="AM60" s="386"/>
      <c r="AN60" s="386"/>
      <c r="AO60" s="386"/>
      <c r="AP60" s="386"/>
      <c r="AQ60" s="386"/>
      <c r="AR60" s="386"/>
    </row>
    <row r="61" spans="1:44" x14ac:dyDescent="0.2">
      <c r="A61" s="386"/>
      <c r="B61" s="386"/>
      <c r="C61" s="386"/>
      <c r="D61" s="386"/>
      <c r="E61" s="386"/>
      <c r="F61" s="386"/>
      <c r="G61" s="386"/>
      <c r="H61" s="386"/>
      <c r="I61" s="386"/>
      <c r="J61" s="386"/>
      <c r="K61" s="386"/>
      <c r="L61" s="386"/>
      <c r="M61" s="386"/>
      <c r="N61" s="386"/>
      <c r="O61" s="386"/>
      <c r="P61" s="386"/>
      <c r="Q61" s="386"/>
      <c r="R61" s="386"/>
      <c r="S61" s="386"/>
      <c r="T61" s="386"/>
      <c r="U61" s="386"/>
      <c r="V61" s="386"/>
      <c r="W61" s="386"/>
      <c r="X61" s="386"/>
      <c r="Y61" s="386"/>
      <c r="Z61" s="386"/>
      <c r="AA61" s="386"/>
      <c r="AB61" s="386"/>
      <c r="AC61" s="386"/>
      <c r="AD61" s="386"/>
      <c r="AE61" s="386"/>
      <c r="AF61" s="386"/>
      <c r="AG61" s="386"/>
      <c r="AH61" s="386"/>
      <c r="AI61" s="386"/>
      <c r="AJ61" s="386"/>
      <c r="AK61" s="386"/>
      <c r="AL61" s="386"/>
      <c r="AM61" s="386"/>
      <c r="AN61" s="386"/>
      <c r="AO61" s="386"/>
      <c r="AP61" s="386"/>
      <c r="AQ61" s="386"/>
      <c r="AR61" s="386"/>
    </row>
    <row r="62" spans="1:44" x14ac:dyDescent="0.2">
      <c r="A62" s="386"/>
      <c r="B62" s="386"/>
      <c r="C62" s="386"/>
      <c r="D62" s="386"/>
      <c r="E62" s="386"/>
      <c r="F62" s="386"/>
      <c r="G62" s="386"/>
      <c r="H62" s="386"/>
      <c r="I62" s="386"/>
      <c r="J62" s="386"/>
      <c r="K62" s="386"/>
      <c r="L62" s="386"/>
      <c r="M62" s="386"/>
      <c r="N62" s="386"/>
      <c r="O62" s="386"/>
      <c r="P62" s="386"/>
      <c r="Q62" s="386"/>
      <c r="R62" s="386"/>
      <c r="S62" s="386"/>
      <c r="T62" s="386"/>
      <c r="U62" s="386"/>
      <c r="V62" s="386"/>
      <c r="W62" s="386"/>
      <c r="X62" s="386"/>
      <c r="Y62" s="386"/>
      <c r="Z62" s="386"/>
      <c r="AA62" s="386"/>
      <c r="AB62" s="386"/>
      <c r="AC62" s="386"/>
      <c r="AD62" s="386"/>
      <c r="AE62" s="386"/>
      <c r="AF62" s="386"/>
      <c r="AG62" s="386"/>
      <c r="AH62" s="386"/>
      <c r="AI62" s="386"/>
      <c r="AJ62" s="386"/>
      <c r="AK62" s="386"/>
      <c r="AL62" s="386"/>
      <c r="AM62" s="386"/>
      <c r="AN62" s="386"/>
      <c r="AO62" s="386"/>
      <c r="AP62" s="386"/>
      <c r="AQ62" s="386"/>
      <c r="AR62" s="386"/>
    </row>
    <row r="63" spans="1:44" x14ac:dyDescent="0.2">
      <c r="A63" s="386"/>
      <c r="B63" s="386"/>
      <c r="C63" s="386"/>
      <c r="D63" s="386"/>
      <c r="E63" s="386"/>
      <c r="F63" s="386"/>
      <c r="G63" s="386"/>
      <c r="H63" s="386"/>
      <c r="I63" s="386"/>
      <c r="J63" s="386"/>
      <c r="K63" s="386"/>
      <c r="L63" s="386"/>
      <c r="M63" s="386"/>
      <c r="N63" s="386"/>
      <c r="O63" s="386"/>
      <c r="P63" s="386"/>
      <c r="Q63" s="386"/>
      <c r="R63" s="386"/>
      <c r="S63" s="386"/>
      <c r="T63" s="386"/>
      <c r="U63" s="386"/>
      <c r="V63" s="386"/>
      <c r="W63" s="386"/>
      <c r="X63" s="386"/>
      <c r="Y63" s="386"/>
      <c r="Z63" s="386"/>
      <c r="AA63" s="386"/>
      <c r="AB63" s="386"/>
      <c r="AC63" s="386"/>
      <c r="AD63" s="386"/>
      <c r="AE63" s="386"/>
      <c r="AF63" s="386"/>
      <c r="AG63" s="386"/>
      <c r="AH63" s="386"/>
      <c r="AI63" s="386"/>
      <c r="AJ63" s="386"/>
      <c r="AK63" s="386"/>
      <c r="AL63" s="386"/>
      <c r="AM63" s="386"/>
      <c r="AN63" s="386"/>
      <c r="AO63" s="386"/>
      <c r="AP63" s="386"/>
      <c r="AQ63" s="386"/>
      <c r="AR63" s="386"/>
    </row>
    <row r="64" spans="1:44" x14ac:dyDescent="0.2">
      <c r="A64" s="386"/>
      <c r="B64" s="386"/>
      <c r="C64" s="386"/>
      <c r="D64" s="386"/>
      <c r="E64" s="386"/>
      <c r="F64" s="386"/>
      <c r="G64" s="386"/>
      <c r="H64" s="386"/>
      <c r="I64" s="386"/>
      <c r="J64" s="386"/>
      <c r="K64" s="386"/>
      <c r="L64" s="386"/>
      <c r="M64" s="386"/>
      <c r="N64" s="386"/>
      <c r="O64" s="386"/>
      <c r="P64" s="386"/>
      <c r="Q64" s="386"/>
      <c r="R64" s="386"/>
      <c r="S64" s="386"/>
      <c r="T64" s="386"/>
      <c r="U64" s="386"/>
      <c r="V64" s="386"/>
      <c r="W64" s="386"/>
      <c r="X64" s="386"/>
      <c r="Y64" s="386"/>
      <c r="Z64" s="386"/>
      <c r="AA64" s="386"/>
      <c r="AB64" s="386"/>
      <c r="AC64" s="386"/>
      <c r="AD64" s="386"/>
      <c r="AE64" s="386"/>
      <c r="AF64" s="386"/>
      <c r="AG64" s="386"/>
      <c r="AH64" s="386"/>
      <c r="AI64" s="386"/>
      <c r="AJ64" s="386"/>
      <c r="AK64" s="386"/>
      <c r="AL64" s="386"/>
      <c r="AM64" s="386"/>
      <c r="AN64" s="386"/>
      <c r="AO64" s="386"/>
      <c r="AP64" s="386"/>
      <c r="AQ64" s="386"/>
      <c r="AR64" s="386"/>
    </row>
    <row r="65" spans="1:44" x14ac:dyDescent="0.2">
      <c r="A65" s="386"/>
      <c r="B65" s="386"/>
      <c r="C65" s="386"/>
      <c r="D65" s="386"/>
      <c r="E65" s="386"/>
      <c r="F65" s="386"/>
      <c r="G65" s="386"/>
      <c r="H65" s="386"/>
      <c r="I65" s="386"/>
      <c r="J65" s="386"/>
      <c r="K65" s="386"/>
      <c r="L65" s="386"/>
      <c r="M65" s="386"/>
      <c r="N65" s="386"/>
      <c r="O65" s="386"/>
      <c r="P65" s="386"/>
      <c r="Q65" s="386"/>
      <c r="R65" s="386"/>
      <c r="S65" s="386"/>
      <c r="T65" s="386"/>
      <c r="U65" s="386"/>
      <c r="V65" s="386"/>
      <c r="W65" s="386"/>
      <c r="X65" s="386"/>
      <c r="Y65" s="386"/>
      <c r="Z65" s="386"/>
      <c r="AA65" s="386"/>
      <c r="AB65" s="386"/>
      <c r="AC65" s="386"/>
      <c r="AD65" s="386"/>
      <c r="AE65" s="386"/>
      <c r="AF65" s="386"/>
      <c r="AG65" s="386"/>
      <c r="AH65" s="386"/>
      <c r="AI65" s="386"/>
      <c r="AJ65" s="386"/>
      <c r="AK65" s="386"/>
      <c r="AL65" s="386"/>
      <c r="AM65" s="386"/>
      <c r="AN65" s="386"/>
      <c r="AO65" s="386"/>
      <c r="AP65" s="386"/>
      <c r="AQ65" s="386"/>
      <c r="AR65" s="386"/>
    </row>
    <row r="66" spans="1:44" x14ac:dyDescent="0.2">
      <c r="A66" s="386"/>
      <c r="B66" s="386"/>
      <c r="C66" s="386"/>
      <c r="D66" s="386"/>
      <c r="E66" s="386"/>
      <c r="F66" s="386"/>
      <c r="G66" s="386"/>
      <c r="H66" s="386"/>
      <c r="I66" s="386"/>
      <c r="J66" s="386"/>
      <c r="K66" s="386"/>
      <c r="L66" s="386"/>
      <c r="M66" s="386"/>
      <c r="N66" s="386"/>
      <c r="O66" s="386"/>
      <c r="P66" s="386"/>
      <c r="Q66" s="386"/>
      <c r="R66" s="386"/>
      <c r="S66" s="386"/>
      <c r="T66" s="386"/>
      <c r="U66" s="386"/>
      <c r="V66" s="386"/>
      <c r="W66" s="386"/>
      <c r="X66" s="386"/>
      <c r="Y66" s="386"/>
      <c r="Z66" s="386"/>
      <c r="AA66" s="386"/>
      <c r="AB66" s="386"/>
      <c r="AC66" s="386"/>
      <c r="AD66" s="386"/>
      <c r="AE66" s="386"/>
      <c r="AF66" s="386"/>
      <c r="AG66" s="386"/>
      <c r="AH66" s="386"/>
      <c r="AI66" s="386"/>
      <c r="AJ66" s="386"/>
      <c r="AK66" s="386"/>
      <c r="AL66" s="386"/>
      <c r="AM66" s="386"/>
      <c r="AN66" s="386"/>
      <c r="AO66" s="386"/>
      <c r="AP66" s="386"/>
      <c r="AQ66" s="386"/>
      <c r="AR66" s="386"/>
    </row>
    <row r="67" spans="1:44" x14ac:dyDescent="0.2">
      <c r="A67" s="386"/>
      <c r="B67" s="386"/>
      <c r="C67" s="386"/>
      <c r="D67" s="386"/>
      <c r="E67" s="386"/>
      <c r="F67" s="386"/>
      <c r="G67" s="386"/>
      <c r="H67" s="386"/>
      <c r="I67" s="386"/>
      <c r="J67" s="386"/>
      <c r="K67" s="386"/>
      <c r="L67" s="386"/>
      <c r="M67" s="386"/>
      <c r="N67" s="386"/>
      <c r="O67" s="386"/>
      <c r="P67" s="386"/>
      <c r="Q67" s="386"/>
      <c r="R67" s="386"/>
      <c r="S67" s="386"/>
      <c r="T67" s="386"/>
      <c r="U67" s="386"/>
      <c r="V67" s="386"/>
      <c r="W67" s="386"/>
      <c r="X67" s="386"/>
      <c r="Y67" s="386"/>
      <c r="Z67" s="386"/>
      <c r="AA67" s="386"/>
      <c r="AB67" s="386"/>
      <c r="AC67" s="386"/>
      <c r="AD67" s="386"/>
      <c r="AE67" s="386"/>
      <c r="AF67" s="386"/>
      <c r="AG67" s="386"/>
      <c r="AH67" s="386"/>
      <c r="AI67" s="386"/>
      <c r="AJ67" s="386"/>
      <c r="AK67" s="386"/>
      <c r="AL67" s="386"/>
      <c r="AM67" s="386"/>
      <c r="AN67" s="386"/>
      <c r="AO67" s="386"/>
      <c r="AP67" s="386"/>
      <c r="AQ67" s="386"/>
      <c r="AR67" s="386"/>
    </row>
    <row r="68" spans="1:44" x14ac:dyDescent="0.2">
      <c r="A68" s="386"/>
      <c r="B68" s="386"/>
      <c r="C68" s="386"/>
      <c r="D68" s="386"/>
      <c r="E68" s="386"/>
      <c r="F68" s="386"/>
      <c r="G68" s="386"/>
      <c r="H68" s="386"/>
      <c r="I68" s="386"/>
      <c r="J68" s="386"/>
      <c r="K68" s="386"/>
      <c r="L68" s="386"/>
      <c r="M68" s="386"/>
      <c r="N68" s="386"/>
      <c r="O68" s="386"/>
      <c r="P68" s="386"/>
      <c r="Q68" s="386"/>
      <c r="R68" s="386"/>
      <c r="S68" s="386"/>
      <c r="T68" s="386"/>
      <c r="U68" s="386"/>
      <c r="V68" s="386"/>
      <c r="W68" s="386"/>
      <c r="X68" s="386"/>
      <c r="Y68" s="386"/>
      <c r="Z68" s="386"/>
      <c r="AA68" s="386"/>
      <c r="AB68" s="386"/>
      <c r="AC68" s="386"/>
      <c r="AD68" s="386"/>
      <c r="AE68" s="386"/>
      <c r="AF68" s="386"/>
      <c r="AG68" s="386"/>
      <c r="AH68" s="386"/>
      <c r="AI68" s="386"/>
      <c r="AJ68" s="386"/>
      <c r="AK68" s="386"/>
      <c r="AL68" s="386"/>
      <c r="AM68" s="386"/>
      <c r="AN68" s="386"/>
      <c r="AO68" s="386"/>
      <c r="AP68" s="386"/>
      <c r="AQ68" s="386"/>
      <c r="AR68" s="386"/>
    </row>
    <row r="69" spans="1:44" x14ac:dyDescent="0.2">
      <c r="A69" s="386"/>
      <c r="B69" s="386"/>
      <c r="C69" s="386"/>
      <c r="D69" s="386"/>
      <c r="E69" s="386"/>
      <c r="F69" s="386"/>
      <c r="G69" s="386"/>
      <c r="H69" s="386"/>
      <c r="I69" s="386"/>
      <c r="J69" s="386"/>
      <c r="K69" s="386"/>
      <c r="L69" s="386"/>
      <c r="M69" s="386"/>
      <c r="N69" s="386"/>
      <c r="O69" s="386"/>
      <c r="P69" s="386"/>
      <c r="Q69" s="386"/>
      <c r="R69" s="386"/>
      <c r="S69" s="386"/>
      <c r="T69" s="386"/>
      <c r="U69" s="386"/>
      <c r="V69" s="386"/>
      <c r="W69" s="386"/>
      <c r="X69" s="386"/>
      <c r="Y69" s="386"/>
      <c r="Z69" s="386"/>
      <c r="AA69" s="386"/>
      <c r="AB69" s="386"/>
      <c r="AC69" s="386"/>
      <c r="AD69" s="386"/>
      <c r="AE69" s="386"/>
      <c r="AF69" s="386"/>
      <c r="AG69" s="386"/>
      <c r="AH69" s="386"/>
      <c r="AI69" s="386"/>
      <c r="AJ69" s="386"/>
      <c r="AK69" s="386"/>
      <c r="AL69" s="386"/>
      <c r="AM69" s="386"/>
      <c r="AN69" s="386"/>
      <c r="AO69" s="386"/>
      <c r="AP69" s="386"/>
      <c r="AQ69" s="386"/>
      <c r="AR69" s="386"/>
    </row>
    <row r="70" spans="1:44" x14ac:dyDescent="0.2">
      <c r="A70" s="386"/>
      <c r="B70" s="386"/>
      <c r="C70" s="386"/>
      <c r="D70" s="386"/>
      <c r="E70" s="386"/>
      <c r="F70" s="386"/>
      <c r="G70" s="386"/>
      <c r="H70" s="386"/>
      <c r="I70" s="386"/>
      <c r="J70" s="386"/>
      <c r="K70" s="386"/>
      <c r="L70" s="386"/>
      <c r="M70" s="386"/>
      <c r="N70" s="386"/>
      <c r="O70" s="386"/>
      <c r="P70" s="386"/>
      <c r="Q70" s="386"/>
      <c r="R70" s="386"/>
      <c r="S70" s="386"/>
      <c r="T70" s="386"/>
      <c r="U70" s="386"/>
      <c r="V70" s="386"/>
      <c r="W70" s="386"/>
      <c r="X70" s="386"/>
      <c r="Y70" s="386"/>
      <c r="Z70" s="386"/>
      <c r="AA70" s="386"/>
      <c r="AB70" s="386"/>
      <c r="AC70" s="386"/>
      <c r="AD70" s="386"/>
      <c r="AE70" s="386"/>
      <c r="AF70" s="386"/>
      <c r="AG70" s="386"/>
      <c r="AH70" s="386"/>
      <c r="AI70" s="386"/>
      <c r="AJ70" s="386"/>
      <c r="AK70" s="386"/>
      <c r="AL70" s="386"/>
      <c r="AM70" s="386"/>
      <c r="AN70" s="386"/>
      <c r="AO70" s="386"/>
      <c r="AP70" s="386"/>
      <c r="AQ70" s="386"/>
      <c r="AR70" s="386"/>
    </row>
    <row r="71" spans="1:44" x14ac:dyDescent="0.2">
      <c r="A71" s="386"/>
      <c r="B71" s="386"/>
      <c r="C71" s="386"/>
      <c r="D71" s="386"/>
      <c r="E71" s="386"/>
      <c r="F71" s="386"/>
      <c r="G71" s="386"/>
      <c r="H71" s="386"/>
      <c r="I71" s="386"/>
      <c r="J71" s="386"/>
      <c r="K71" s="386"/>
      <c r="L71" s="386"/>
      <c r="M71" s="386"/>
      <c r="N71" s="386"/>
      <c r="O71" s="386"/>
      <c r="P71" s="386"/>
      <c r="Q71" s="386"/>
      <c r="R71" s="386"/>
      <c r="S71" s="386"/>
      <c r="T71" s="386"/>
      <c r="U71" s="386"/>
      <c r="V71" s="386"/>
      <c r="W71" s="386"/>
      <c r="X71" s="386"/>
      <c r="Y71" s="386"/>
      <c r="Z71" s="386"/>
      <c r="AA71" s="386"/>
      <c r="AB71" s="386"/>
      <c r="AC71" s="386"/>
      <c r="AD71" s="386"/>
      <c r="AE71" s="386"/>
      <c r="AF71" s="386"/>
      <c r="AG71" s="386"/>
      <c r="AH71" s="386"/>
      <c r="AI71" s="386"/>
      <c r="AJ71" s="386"/>
      <c r="AK71" s="386"/>
      <c r="AL71" s="386"/>
      <c r="AM71" s="386"/>
      <c r="AN71" s="386"/>
      <c r="AO71" s="386"/>
      <c r="AP71" s="386"/>
      <c r="AQ71" s="386"/>
      <c r="AR71" s="386"/>
    </row>
    <row r="72" spans="1:44" x14ac:dyDescent="0.2">
      <c r="A72" s="386"/>
      <c r="B72" s="386"/>
      <c r="C72" s="386"/>
      <c r="D72" s="386"/>
      <c r="E72" s="386"/>
      <c r="F72" s="386"/>
      <c r="G72" s="386"/>
      <c r="H72" s="386"/>
      <c r="I72" s="386"/>
      <c r="J72" s="386"/>
      <c r="K72" s="386"/>
      <c r="L72" s="386"/>
      <c r="M72" s="386"/>
      <c r="N72" s="386"/>
      <c r="O72" s="386"/>
      <c r="P72" s="386"/>
      <c r="Q72" s="386"/>
      <c r="R72" s="386"/>
      <c r="S72" s="386"/>
      <c r="T72" s="386"/>
      <c r="U72" s="386"/>
      <c r="V72" s="386"/>
      <c r="W72" s="386"/>
      <c r="X72" s="386"/>
      <c r="Y72" s="386"/>
      <c r="Z72" s="386"/>
      <c r="AA72" s="386"/>
      <c r="AB72" s="386"/>
      <c r="AC72" s="386"/>
      <c r="AD72" s="386"/>
      <c r="AE72" s="386"/>
      <c r="AF72" s="386"/>
      <c r="AG72" s="386"/>
      <c r="AH72" s="386"/>
      <c r="AI72" s="386"/>
      <c r="AJ72" s="386"/>
      <c r="AK72" s="386"/>
      <c r="AL72" s="386"/>
      <c r="AM72" s="386"/>
      <c r="AN72" s="386"/>
      <c r="AO72" s="386"/>
      <c r="AP72" s="386"/>
      <c r="AQ72" s="386"/>
      <c r="AR72" s="386"/>
    </row>
    <row r="73" spans="1:44" x14ac:dyDescent="0.2">
      <c r="A73" s="386"/>
      <c r="B73" s="386"/>
      <c r="C73" s="386"/>
      <c r="D73" s="386"/>
      <c r="E73" s="386"/>
      <c r="F73" s="386"/>
      <c r="G73" s="386"/>
      <c r="H73" s="386"/>
      <c r="I73" s="386"/>
      <c r="J73" s="386"/>
      <c r="K73" s="386"/>
      <c r="L73" s="386"/>
      <c r="M73" s="386"/>
      <c r="N73" s="386"/>
      <c r="O73" s="386"/>
      <c r="P73" s="386"/>
      <c r="Q73" s="386"/>
      <c r="R73" s="386"/>
      <c r="S73" s="386"/>
      <c r="T73" s="386"/>
      <c r="U73" s="386"/>
      <c r="V73" s="386"/>
      <c r="W73" s="386"/>
      <c r="X73" s="386"/>
      <c r="Y73" s="386"/>
      <c r="Z73" s="386"/>
      <c r="AA73" s="386"/>
      <c r="AB73" s="386"/>
      <c r="AC73" s="386"/>
      <c r="AD73" s="386"/>
      <c r="AE73" s="386"/>
      <c r="AF73" s="386"/>
      <c r="AG73" s="386"/>
      <c r="AH73" s="386"/>
      <c r="AI73" s="386"/>
      <c r="AJ73" s="386"/>
      <c r="AK73" s="386"/>
      <c r="AL73" s="386"/>
      <c r="AM73" s="386"/>
      <c r="AN73" s="386"/>
      <c r="AO73" s="386"/>
      <c r="AP73" s="386"/>
      <c r="AQ73" s="386"/>
      <c r="AR73" s="386"/>
    </row>
    <row r="74" spans="1:44" x14ac:dyDescent="0.2">
      <c r="A74" s="386"/>
      <c r="B74" s="386"/>
      <c r="C74" s="386"/>
      <c r="D74" s="386"/>
      <c r="E74" s="386"/>
      <c r="F74" s="386"/>
      <c r="G74" s="386"/>
      <c r="H74" s="386"/>
      <c r="I74" s="386"/>
      <c r="J74" s="386"/>
      <c r="K74" s="386"/>
      <c r="L74" s="386"/>
      <c r="M74" s="386"/>
      <c r="N74" s="386"/>
      <c r="O74" s="386"/>
      <c r="P74" s="386"/>
      <c r="Q74" s="386"/>
      <c r="R74" s="386"/>
      <c r="S74" s="386"/>
      <c r="T74" s="386"/>
      <c r="U74" s="386"/>
      <c r="V74" s="386"/>
      <c r="W74" s="386"/>
      <c r="X74" s="386"/>
      <c r="Y74" s="386"/>
      <c r="Z74" s="386"/>
      <c r="AA74" s="386"/>
      <c r="AB74" s="386"/>
      <c r="AC74" s="386"/>
      <c r="AD74" s="386"/>
      <c r="AE74" s="386"/>
      <c r="AF74" s="386"/>
      <c r="AG74" s="386"/>
      <c r="AH74" s="386"/>
      <c r="AI74" s="386"/>
      <c r="AJ74" s="386"/>
      <c r="AK74" s="386"/>
      <c r="AL74" s="386"/>
      <c r="AM74" s="386"/>
      <c r="AN74" s="386"/>
      <c r="AO74" s="386"/>
      <c r="AP74" s="386"/>
      <c r="AQ74" s="386"/>
      <c r="AR74" s="386"/>
    </row>
    <row r="75" spans="1:44" x14ac:dyDescent="0.2">
      <c r="A75" s="386"/>
      <c r="B75" s="386"/>
      <c r="C75" s="386"/>
      <c r="D75" s="386"/>
      <c r="E75" s="386"/>
      <c r="F75" s="386"/>
      <c r="G75" s="386"/>
      <c r="H75" s="386"/>
      <c r="I75" s="386"/>
      <c r="J75" s="386"/>
      <c r="K75" s="386"/>
      <c r="L75" s="386"/>
      <c r="M75" s="386"/>
      <c r="N75" s="386"/>
      <c r="O75" s="386"/>
      <c r="P75" s="386"/>
      <c r="Q75" s="386"/>
      <c r="R75" s="386"/>
      <c r="S75" s="386"/>
      <c r="T75" s="386"/>
      <c r="U75" s="386"/>
      <c r="V75" s="386"/>
      <c r="W75" s="386"/>
      <c r="X75" s="386"/>
      <c r="Y75" s="386"/>
      <c r="Z75" s="386"/>
      <c r="AA75" s="386"/>
      <c r="AB75" s="386"/>
      <c r="AC75" s="386"/>
      <c r="AD75" s="386"/>
      <c r="AE75" s="386"/>
      <c r="AF75" s="386"/>
      <c r="AG75" s="386"/>
      <c r="AH75" s="386"/>
      <c r="AI75" s="386"/>
      <c r="AJ75" s="386"/>
      <c r="AK75" s="386"/>
      <c r="AL75" s="386"/>
      <c r="AM75" s="386"/>
      <c r="AN75" s="386"/>
      <c r="AO75" s="386"/>
      <c r="AP75" s="386"/>
      <c r="AQ75" s="386"/>
      <c r="AR75" s="386"/>
    </row>
    <row r="76" spans="1:44" x14ac:dyDescent="0.2">
      <c r="A76" s="386"/>
      <c r="B76" s="386"/>
      <c r="C76" s="386"/>
      <c r="D76" s="386"/>
      <c r="E76" s="386"/>
      <c r="F76" s="386"/>
      <c r="G76" s="386"/>
      <c r="H76" s="386"/>
      <c r="I76" s="386"/>
      <c r="J76" s="386"/>
      <c r="K76" s="386"/>
      <c r="L76" s="386"/>
      <c r="M76" s="386"/>
      <c r="N76" s="386"/>
      <c r="O76" s="386"/>
      <c r="P76" s="386"/>
      <c r="Q76" s="386"/>
      <c r="R76" s="386"/>
      <c r="S76" s="386"/>
      <c r="T76" s="386"/>
      <c r="U76" s="386"/>
      <c r="V76" s="386"/>
      <c r="W76" s="386"/>
      <c r="X76" s="386"/>
      <c r="Y76" s="386"/>
      <c r="Z76" s="386"/>
      <c r="AA76" s="386"/>
      <c r="AB76" s="386"/>
      <c r="AC76" s="386"/>
      <c r="AD76" s="386"/>
      <c r="AE76" s="386"/>
      <c r="AF76" s="386"/>
      <c r="AG76" s="386"/>
      <c r="AH76" s="386"/>
      <c r="AI76" s="386"/>
      <c r="AJ76" s="386"/>
      <c r="AK76" s="386"/>
      <c r="AL76" s="386"/>
      <c r="AM76" s="386"/>
      <c r="AN76" s="386"/>
      <c r="AO76" s="386"/>
      <c r="AP76" s="386"/>
      <c r="AQ76" s="386"/>
      <c r="AR76" s="386"/>
    </row>
    <row r="77" spans="1:44" x14ac:dyDescent="0.2">
      <c r="A77" s="386"/>
      <c r="B77" s="386"/>
      <c r="C77" s="386"/>
      <c r="D77" s="386"/>
      <c r="E77" s="386"/>
      <c r="F77" s="386"/>
      <c r="G77" s="386"/>
      <c r="H77" s="386"/>
      <c r="I77" s="386"/>
      <c r="J77" s="386"/>
      <c r="K77" s="386"/>
      <c r="L77" s="386"/>
      <c r="M77" s="386"/>
      <c r="N77" s="386"/>
      <c r="O77" s="386"/>
      <c r="P77" s="386"/>
      <c r="Q77" s="386"/>
      <c r="R77" s="386"/>
      <c r="S77" s="386"/>
      <c r="T77" s="386"/>
      <c r="U77" s="386"/>
      <c r="V77" s="386"/>
      <c r="W77" s="386"/>
      <c r="X77" s="386"/>
      <c r="Y77" s="386"/>
      <c r="Z77" s="386"/>
      <c r="AA77" s="386"/>
      <c r="AB77" s="386"/>
      <c r="AC77" s="386"/>
      <c r="AD77" s="386"/>
      <c r="AE77" s="386"/>
      <c r="AF77" s="386"/>
      <c r="AG77" s="386"/>
      <c r="AH77" s="386"/>
      <c r="AI77" s="386"/>
      <c r="AJ77" s="386"/>
      <c r="AK77" s="386"/>
      <c r="AL77" s="386"/>
      <c r="AM77" s="386"/>
      <c r="AN77" s="386"/>
      <c r="AO77" s="386"/>
      <c r="AP77" s="386"/>
      <c r="AQ77" s="386"/>
      <c r="AR77" s="386"/>
    </row>
    <row r="78" spans="1:44" x14ac:dyDescent="0.2">
      <c r="A78" s="386"/>
      <c r="B78" s="386"/>
      <c r="C78" s="386"/>
      <c r="D78" s="386"/>
      <c r="E78" s="386"/>
      <c r="F78" s="386"/>
      <c r="G78" s="386"/>
      <c r="H78" s="386"/>
      <c r="I78" s="386"/>
      <c r="J78" s="386"/>
      <c r="K78" s="386"/>
      <c r="L78" s="386"/>
      <c r="M78" s="386"/>
      <c r="N78" s="386"/>
      <c r="O78" s="386"/>
      <c r="P78" s="386"/>
      <c r="Q78" s="386"/>
      <c r="R78" s="386"/>
      <c r="S78" s="386"/>
      <c r="T78" s="386"/>
      <c r="U78" s="386"/>
      <c r="V78" s="386"/>
      <c r="W78" s="386"/>
      <c r="X78" s="386"/>
      <c r="Y78" s="386"/>
      <c r="Z78" s="386"/>
      <c r="AA78" s="386"/>
      <c r="AB78" s="386"/>
      <c r="AC78" s="386"/>
      <c r="AD78" s="386"/>
      <c r="AE78" s="386"/>
      <c r="AF78" s="386"/>
      <c r="AG78" s="386"/>
      <c r="AH78" s="386"/>
      <c r="AI78" s="386"/>
      <c r="AJ78" s="386"/>
      <c r="AK78" s="386"/>
      <c r="AL78" s="386"/>
      <c r="AM78" s="386"/>
      <c r="AN78" s="386"/>
      <c r="AO78" s="386"/>
      <c r="AP78" s="386"/>
      <c r="AQ78" s="386"/>
      <c r="AR78" s="386"/>
    </row>
    <row r="79" spans="1:44" x14ac:dyDescent="0.2">
      <c r="A79" s="386"/>
      <c r="B79" s="386"/>
      <c r="C79" s="386"/>
      <c r="D79" s="386"/>
      <c r="E79" s="386"/>
      <c r="F79" s="386"/>
      <c r="G79" s="386"/>
      <c r="H79" s="386"/>
      <c r="I79" s="386"/>
      <c r="J79" s="386"/>
      <c r="K79" s="386"/>
      <c r="L79" s="386"/>
      <c r="M79" s="386"/>
      <c r="N79" s="386"/>
      <c r="O79" s="386"/>
      <c r="P79" s="386"/>
      <c r="Q79" s="386"/>
      <c r="R79" s="386"/>
      <c r="S79" s="386"/>
      <c r="T79" s="386"/>
      <c r="U79" s="386"/>
      <c r="V79" s="386"/>
      <c r="W79" s="386"/>
      <c r="X79" s="386"/>
      <c r="Y79" s="386"/>
      <c r="Z79" s="386"/>
      <c r="AA79" s="386"/>
      <c r="AB79" s="386"/>
      <c r="AC79" s="386"/>
      <c r="AD79" s="386"/>
      <c r="AE79" s="386"/>
      <c r="AF79" s="386"/>
      <c r="AG79" s="386"/>
      <c r="AH79" s="386"/>
      <c r="AI79" s="386"/>
      <c r="AJ79" s="386"/>
      <c r="AK79" s="386"/>
      <c r="AL79" s="386"/>
      <c r="AM79" s="386"/>
      <c r="AN79" s="386"/>
      <c r="AO79" s="386"/>
      <c r="AP79" s="386"/>
      <c r="AQ79" s="386"/>
      <c r="AR79" s="386"/>
    </row>
    <row r="80" spans="1:44" x14ac:dyDescent="0.2">
      <c r="A80" s="386"/>
      <c r="B80" s="386"/>
      <c r="C80" s="386"/>
      <c r="D80" s="386"/>
      <c r="E80" s="386"/>
      <c r="F80" s="386"/>
      <c r="G80" s="386"/>
      <c r="H80" s="386"/>
      <c r="I80" s="386"/>
      <c r="J80" s="386"/>
      <c r="K80" s="386"/>
      <c r="L80" s="386"/>
      <c r="M80" s="386"/>
      <c r="N80" s="386"/>
      <c r="O80" s="386"/>
      <c r="P80" s="386"/>
      <c r="Q80" s="386"/>
      <c r="R80" s="386"/>
      <c r="S80" s="386"/>
      <c r="T80" s="386"/>
      <c r="U80" s="386"/>
      <c r="V80" s="386"/>
      <c r="W80" s="386"/>
      <c r="X80" s="386"/>
      <c r="Y80" s="386"/>
      <c r="Z80" s="386"/>
      <c r="AA80" s="386"/>
      <c r="AB80" s="386"/>
      <c r="AC80" s="386"/>
      <c r="AD80" s="386"/>
      <c r="AE80" s="386"/>
      <c r="AF80" s="386"/>
      <c r="AG80" s="386"/>
      <c r="AH80" s="386"/>
      <c r="AI80" s="386"/>
      <c r="AJ80" s="386"/>
      <c r="AK80" s="386"/>
      <c r="AL80" s="386"/>
      <c r="AM80" s="386"/>
      <c r="AN80" s="386"/>
      <c r="AO80" s="386"/>
      <c r="AP80" s="386"/>
      <c r="AQ80" s="386"/>
      <c r="AR80" s="386"/>
    </row>
    <row r="81" spans="1:44" x14ac:dyDescent="0.2">
      <c r="A81" s="386"/>
      <c r="B81" s="386"/>
      <c r="C81" s="386"/>
      <c r="D81" s="386"/>
      <c r="E81" s="386"/>
      <c r="F81" s="386"/>
      <c r="G81" s="386"/>
      <c r="H81" s="386"/>
      <c r="I81" s="386"/>
      <c r="J81" s="386"/>
      <c r="K81" s="386"/>
      <c r="L81" s="386"/>
      <c r="M81" s="386"/>
      <c r="N81" s="386"/>
      <c r="O81" s="386"/>
      <c r="P81" s="386"/>
      <c r="Q81" s="386"/>
      <c r="R81" s="386"/>
      <c r="S81" s="386"/>
      <c r="T81" s="386"/>
      <c r="U81" s="386"/>
      <c r="V81" s="386"/>
      <c r="W81" s="386"/>
      <c r="X81" s="386"/>
      <c r="Y81" s="386"/>
      <c r="Z81" s="386"/>
      <c r="AA81" s="386"/>
      <c r="AB81" s="386"/>
      <c r="AC81" s="386"/>
      <c r="AD81" s="386"/>
      <c r="AE81" s="386"/>
      <c r="AF81" s="386"/>
      <c r="AG81" s="386"/>
      <c r="AH81" s="386"/>
      <c r="AI81" s="386"/>
      <c r="AJ81" s="386"/>
      <c r="AK81" s="386"/>
      <c r="AL81" s="386"/>
      <c r="AM81" s="386"/>
      <c r="AN81" s="386"/>
      <c r="AO81" s="386"/>
      <c r="AP81" s="386"/>
      <c r="AQ81" s="386"/>
      <c r="AR81" s="386"/>
    </row>
    <row r="82" spans="1:44" x14ac:dyDescent="0.2">
      <c r="A82" s="386"/>
      <c r="B82" s="386"/>
      <c r="C82" s="386"/>
      <c r="D82" s="386"/>
      <c r="E82" s="386"/>
      <c r="F82" s="386"/>
      <c r="G82" s="386"/>
      <c r="H82" s="386"/>
      <c r="I82" s="386"/>
      <c r="J82" s="386"/>
      <c r="K82" s="386"/>
      <c r="L82" s="386"/>
      <c r="M82" s="386"/>
      <c r="N82" s="386"/>
      <c r="O82" s="386"/>
      <c r="P82" s="386"/>
      <c r="Q82" s="386"/>
      <c r="R82" s="386"/>
      <c r="S82" s="386"/>
      <c r="T82" s="386"/>
      <c r="U82" s="386"/>
      <c r="V82" s="386"/>
      <c r="W82" s="386"/>
      <c r="X82" s="386"/>
      <c r="Y82" s="386"/>
      <c r="Z82" s="386"/>
      <c r="AA82" s="386"/>
      <c r="AB82" s="386"/>
      <c r="AC82" s="386"/>
      <c r="AD82" s="386"/>
      <c r="AE82" s="386"/>
      <c r="AF82" s="386"/>
      <c r="AG82" s="386"/>
      <c r="AH82" s="386"/>
      <c r="AI82" s="386"/>
      <c r="AJ82" s="386"/>
      <c r="AK82" s="386"/>
      <c r="AL82" s="386"/>
      <c r="AM82" s="386"/>
      <c r="AN82" s="386"/>
      <c r="AO82" s="386"/>
      <c r="AP82" s="386"/>
      <c r="AQ82" s="386"/>
      <c r="AR82" s="386"/>
    </row>
    <row r="83" spans="1:44" x14ac:dyDescent="0.2">
      <c r="A83" s="386"/>
      <c r="B83" s="386"/>
      <c r="C83" s="386"/>
      <c r="D83" s="386"/>
      <c r="E83" s="386"/>
      <c r="F83" s="386"/>
      <c r="G83" s="386"/>
      <c r="H83" s="386"/>
      <c r="I83" s="386"/>
      <c r="J83" s="386"/>
      <c r="K83" s="386"/>
      <c r="L83" s="386"/>
      <c r="M83" s="386"/>
      <c r="N83" s="386"/>
      <c r="O83" s="386"/>
      <c r="P83" s="386"/>
      <c r="Q83" s="386"/>
      <c r="R83" s="386"/>
      <c r="S83" s="386"/>
      <c r="T83" s="386"/>
      <c r="U83" s="386"/>
      <c r="V83" s="386"/>
      <c r="W83" s="386"/>
      <c r="X83" s="386"/>
      <c r="Y83" s="386"/>
      <c r="Z83" s="386"/>
      <c r="AA83" s="386"/>
      <c r="AB83" s="386"/>
      <c r="AC83" s="386"/>
      <c r="AD83" s="386"/>
      <c r="AE83" s="386"/>
      <c r="AF83" s="386"/>
      <c r="AG83" s="386"/>
      <c r="AH83" s="386"/>
      <c r="AI83" s="386"/>
      <c r="AJ83" s="386"/>
      <c r="AK83" s="386"/>
      <c r="AL83" s="386"/>
      <c r="AM83" s="386"/>
      <c r="AN83" s="386"/>
      <c r="AO83" s="386"/>
      <c r="AP83" s="386"/>
      <c r="AQ83" s="386"/>
      <c r="AR83" s="386"/>
    </row>
    <row r="84" spans="1:44" x14ac:dyDescent="0.2">
      <c r="A84" s="386"/>
      <c r="B84" s="386"/>
      <c r="C84" s="386"/>
      <c r="D84" s="386"/>
      <c r="E84" s="386"/>
      <c r="F84" s="386"/>
      <c r="G84" s="386"/>
      <c r="H84" s="386"/>
      <c r="I84" s="386"/>
      <c r="J84" s="386"/>
      <c r="K84" s="386"/>
      <c r="L84" s="386"/>
      <c r="M84" s="386"/>
      <c r="N84" s="386"/>
      <c r="O84" s="386"/>
      <c r="P84" s="386"/>
      <c r="Q84" s="386"/>
      <c r="R84" s="386"/>
      <c r="S84" s="386"/>
      <c r="T84" s="386"/>
      <c r="U84" s="386"/>
      <c r="V84" s="386"/>
      <c r="W84" s="386"/>
      <c r="X84" s="386"/>
      <c r="Y84" s="386"/>
      <c r="Z84" s="386"/>
      <c r="AA84" s="386"/>
      <c r="AB84" s="386"/>
      <c r="AC84" s="386"/>
      <c r="AD84" s="386"/>
      <c r="AE84" s="386"/>
      <c r="AF84" s="386"/>
      <c r="AG84" s="386"/>
      <c r="AH84" s="386"/>
      <c r="AI84" s="386"/>
      <c r="AJ84" s="386"/>
      <c r="AK84" s="386"/>
      <c r="AL84" s="386"/>
      <c r="AM84" s="386"/>
      <c r="AN84" s="386"/>
      <c r="AO84" s="386"/>
      <c r="AP84" s="386"/>
      <c r="AQ84" s="386"/>
      <c r="AR84" s="386"/>
    </row>
    <row r="85" spans="1:44" x14ac:dyDescent="0.2">
      <c r="A85" s="386"/>
      <c r="B85" s="386"/>
      <c r="C85" s="386"/>
      <c r="D85" s="386"/>
      <c r="E85" s="386"/>
      <c r="F85" s="386"/>
      <c r="G85" s="386"/>
      <c r="H85" s="386"/>
      <c r="I85" s="386"/>
      <c r="J85" s="386"/>
      <c r="K85" s="386"/>
      <c r="L85" s="386"/>
      <c r="M85" s="386"/>
      <c r="N85" s="386"/>
      <c r="O85" s="386"/>
      <c r="P85" s="386"/>
      <c r="Q85" s="386"/>
      <c r="R85" s="386"/>
      <c r="S85" s="386"/>
      <c r="T85" s="386"/>
      <c r="U85" s="386"/>
      <c r="V85" s="386"/>
      <c r="W85" s="386"/>
      <c r="X85" s="386"/>
      <c r="Y85" s="386"/>
      <c r="Z85" s="386"/>
      <c r="AA85" s="386"/>
      <c r="AB85" s="386"/>
      <c r="AC85" s="386"/>
      <c r="AD85" s="386"/>
      <c r="AE85" s="386"/>
      <c r="AF85" s="386"/>
      <c r="AG85" s="386"/>
      <c r="AH85" s="386"/>
      <c r="AI85" s="386"/>
      <c r="AJ85" s="386"/>
      <c r="AK85" s="386"/>
      <c r="AL85" s="386"/>
      <c r="AM85" s="386"/>
      <c r="AN85" s="386"/>
      <c r="AO85" s="386"/>
      <c r="AP85" s="386"/>
      <c r="AQ85" s="386"/>
      <c r="AR85" s="386"/>
    </row>
    <row r="86" spans="1:44" x14ac:dyDescent="0.2">
      <c r="A86" s="386"/>
      <c r="B86" s="386"/>
      <c r="C86" s="386"/>
      <c r="D86" s="386"/>
      <c r="E86" s="386"/>
      <c r="F86" s="386"/>
      <c r="G86" s="386"/>
      <c r="H86" s="386"/>
      <c r="I86" s="386"/>
      <c r="J86" s="386"/>
      <c r="K86" s="386"/>
      <c r="L86" s="386"/>
      <c r="M86" s="386"/>
      <c r="N86" s="386"/>
      <c r="O86" s="386"/>
      <c r="P86" s="386"/>
      <c r="Q86" s="386"/>
      <c r="R86" s="386"/>
      <c r="S86" s="386"/>
      <c r="T86" s="386"/>
      <c r="U86" s="386"/>
      <c r="V86" s="386"/>
      <c r="W86" s="386"/>
      <c r="X86" s="386"/>
      <c r="Y86" s="386"/>
      <c r="Z86" s="386"/>
      <c r="AA86" s="386"/>
      <c r="AB86" s="386"/>
      <c r="AC86" s="386"/>
      <c r="AD86" s="386"/>
      <c r="AE86" s="386"/>
      <c r="AF86" s="386"/>
      <c r="AG86" s="386"/>
      <c r="AH86" s="386"/>
      <c r="AI86" s="386"/>
      <c r="AJ86" s="386"/>
      <c r="AK86" s="386"/>
      <c r="AL86" s="386"/>
      <c r="AM86" s="386"/>
      <c r="AN86" s="386"/>
      <c r="AO86" s="386"/>
      <c r="AP86" s="386"/>
      <c r="AQ86" s="386"/>
      <c r="AR86" s="386"/>
    </row>
    <row r="87" spans="1:44" x14ac:dyDescent="0.2">
      <c r="A87" s="386"/>
      <c r="B87" s="386"/>
      <c r="C87" s="386"/>
      <c r="D87" s="386"/>
      <c r="E87" s="386"/>
      <c r="F87" s="386"/>
      <c r="G87" s="386"/>
      <c r="H87" s="386"/>
      <c r="I87" s="386"/>
      <c r="J87" s="386"/>
      <c r="K87" s="386"/>
      <c r="L87" s="386"/>
      <c r="M87" s="386"/>
      <c r="N87" s="386"/>
      <c r="O87" s="386"/>
      <c r="P87" s="386"/>
      <c r="Q87" s="386"/>
      <c r="R87" s="386"/>
      <c r="S87" s="386"/>
      <c r="T87" s="386"/>
      <c r="U87" s="386"/>
      <c r="V87" s="386"/>
      <c r="W87" s="386"/>
      <c r="X87" s="386"/>
      <c r="Y87" s="386"/>
      <c r="Z87" s="386"/>
      <c r="AA87" s="386"/>
      <c r="AB87" s="386"/>
      <c r="AC87" s="386"/>
      <c r="AD87" s="386"/>
      <c r="AE87" s="386"/>
      <c r="AF87" s="386"/>
      <c r="AG87" s="386"/>
      <c r="AH87" s="386"/>
      <c r="AI87" s="386"/>
      <c r="AJ87" s="386"/>
      <c r="AK87" s="386"/>
      <c r="AL87" s="386"/>
      <c r="AM87" s="386"/>
      <c r="AN87" s="386"/>
      <c r="AO87" s="386"/>
      <c r="AP87" s="386"/>
      <c r="AQ87" s="386"/>
      <c r="AR87" s="386"/>
    </row>
    <row r="88" spans="1:44" x14ac:dyDescent="0.2">
      <c r="A88" s="386"/>
      <c r="B88" s="386"/>
      <c r="C88" s="386"/>
      <c r="D88" s="386"/>
      <c r="E88" s="386"/>
      <c r="F88" s="386"/>
      <c r="G88" s="386"/>
      <c r="H88" s="386"/>
      <c r="I88" s="386"/>
      <c r="J88" s="386"/>
      <c r="K88" s="386"/>
      <c r="L88" s="386"/>
      <c r="M88" s="386"/>
      <c r="N88" s="386"/>
      <c r="O88" s="386"/>
      <c r="P88" s="386"/>
      <c r="Q88" s="386"/>
      <c r="R88" s="386"/>
      <c r="S88" s="386"/>
      <c r="T88" s="386"/>
      <c r="U88" s="386"/>
      <c r="V88" s="386"/>
      <c r="W88" s="386"/>
      <c r="X88" s="386"/>
      <c r="Y88" s="386"/>
      <c r="Z88" s="386"/>
      <c r="AA88" s="386"/>
      <c r="AB88" s="386"/>
      <c r="AC88" s="386"/>
      <c r="AD88" s="386"/>
      <c r="AE88" s="386"/>
      <c r="AF88" s="386"/>
      <c r="AG88" s="386"/>
      <c r="AH88" s="386"/>
      <c r="AI88" s="386"/>
      <c r="AJ88" s="386"/>
      <c r="AK88" s="386"/>
      <c r="AL88" s="386"/>
      <c r="AM88" s="386"/>
      <c r="AN88" s="386"/>
      <c r="AO88" s="386"/>
      <c r="AP88" s="386"/>
      <c r="AQ88" s="386"/>
      <c r="AR88" s="386"/>
    </row>
    <row r="89" spans="1:44" x14ac:dyDescent="0.2">
      <c r="A89" s="386"/>
      <c r="B89" s="386"/>
      <c r="C89" s="386"/>
      <c r="D89" s="386"/>
      <c r="E89" s="386"/>
      <c r="F89" s="386"/>
      <c r="G89" s="386"/>
      <c r="H89" s="386"/>
      <c r="I89" s="386"/>
      <c r="J89" s="386"/>
      <c r="K89" s="386"/>
      <c r="L89" s="386"/>
      <c r="M89" s="386"/>
      <c r="N89" s="386"/>
      <c r="O89" s="386"/>
      <c r="P89" s="386"/>
      <c r="Q89" s="386"/>
      <c r="R89" s="386"/>
      <c r="S89" s="386"/>
      <c r="T89" s="386"/>
      <c r="U89" s="386"/>
      <c r="V89" s="386"/>
      <c r="W89" s="386"/>
      <c r="X89" s="386"/>
      <c r="Y89" s="386"/>
      <c r="Z89" s="386"/>
      <c r="AA89" s="386"/>
      <c r="AB89" s="386"/>
      <c r="AC89" s="386"/>
      <c r="AD89" s="386"/>
      <c r="AE89" s="386"/>
      <c r="AF89" s="386"/>
      <c r="AG89" s="386"/>
      <c r="AH89" s="386"/>
      <c r="AI89" s="386"/>
      <c r="AJ89" s="386"/>
      <c r="AK89" s="386"/>
      <c r="AL89" s="386"/>
      <c r="AM89" s="386"/>
      <c r="AN89" s="386"/>
      <c r="AO89" s="386"/>
      <c r="AP89" s="386"/>
      <c r="AQ89" s="386"/>
      <c r="AR89" s="386"/>
    </row>
    <row r="90" spans="1:44" x14ac:dyDescent="0.2">
      <c r="A90" s="386"/>
      <c r="B90" s="386"/>
      <c r="C90" s="386"/>
      <c r="D90" s="386"/>
      <c r="E90" s="386"/>
      <c r="F90" s="386"/>
      <c r="G90" s="386"/>
      <c r="H90" s="386"/>
      <c r="I90" s="386"/>
      <c r="J90" s="386"/>
      <c r="K90" s="386"/>
      <c r="L90" s="386"/>
      <c r="M90" s="386"/>
      <c r="N90" s="386"/>
      <c r="O90" s="386"/>
      <c r="P90" s="386"/>
      <c r="Q90" s="386"/>
      <c r="R90" s="386"/>
      <c r="S90" s="386"/>
      <c r="T90" s="386"/>
      <c r="U90" s="386"/>
      <c r="V90" s="386"/>
      <c r="W90" s="386"/>
      <c r="X90" s="386"/>
      <c r="Y90" s="386"/>
      <c r="Z90" s="386"/>
      <c r="AA90" s="386"/>
      <c r="AB90" s="386"/>
      <c r="AC90" s="386"/>
      <c r="AD90" s="386"/>
      <c r="AE90" s="386"/>
      <c r="AF90" s="386"/>
      <c r="AG90" s="386"/>
      <c r="AH90" s="386"/>
      <c r="AI90" s="386"/>
      <c r="AJ90" s="386"/>
      <c r="AK90" s="386"/>
      <c r="AL90" s="386"/>
      <c r="AM90" s="386"/>
      <c r="AN90" s="386"/>
      <c r="AO90" s="386"/>
      <c r="AP90" s="386"/>
      <c r="AQ90" s="386"/>
      <c r="AR90" s="386"/>
    </row>
    <row r="91" spans="1:44" x14ac:dyDescent="0.2">
      <c r="A91" s="386"/>
      <c r="B91" s="386"/>
      <c r="C91" s="386"/>
      <c r="D91" s="386"/>
      <c r="E91" s="386"/>
      <c r="F91" s="386"/>
      <c r="G91" s="386"/>
      <c r="H91" s="386"/>
      <c r="I91" s="386"/>
      <c r="J91" s="386"/>
      <c r="K91" s="386"/>
      <c r="L91" s="386"/>
      <c r="M91" s="386"/>
      <c r="N91" s="386"/>
      <c r="O91" s="386"/>
      <c r="P91" s="386"/>
      <c r="Q91" s="386"/>
      <c r="R91" s="386"/>
      <c r="S91" s="386"/>
      <c r="T91" s="386"/>
      <c r="U91" s="386"/>
      <c r="V91" s="386"/>
      <c r="W91" s="386"/>
      <c r="X91" s="386"/>
      <c r="Y91" s="386"/>
      <c r="Z91" s="386"/>
      <c r="AA91" s="386"/>
      <c r="AB91" s="386"/>
      <c r="AC91" s="386"/>
      <c r="AD91" s="386"/>
      <c r="AE91" s="386"/>
      <c r="AF91" s="386"/>
      <c r="AG91" s="386"/>
      <c r="AH91" s="386"/>
      <c r="AI91" s="386"/>
      <c r="AJ91" s="386"/>
      <c r="AK91" s="386"/>
      <c r="AL91" s="386"/>
      <c r="AM91" s="386"/>
      <c r="AN91" s="386"/>
      <c r="AO91" s="386"/>
      <c r="AP91" s="386"/>
      <c r="AQ91" s="386"/>
      <c r="AR91" s="386"/>
    </row>
    <row r="92" spans="1:44" x14ac:dyDescent="0.2">
      <c r="A92" s="386"/>
      <c r="B92" s="386"/>
      <c r="C92" s="386"/>
      <c r="D92" s="386"/>
      <c r="E92" s="386"/>
      <c r="F92" s="386"/>
      <c r="G92" s="386"/>
      <c r="H92" s="386"/>
      <c r="I92" s="386"/>
      <c r="J92" s="386"/>
      <c r="K92" s="386"/>
      <c r="L92" s="386"/>
      <c r="M92" s="386"/>
      <c r="N92" s="386"/>
      <c r="O92" s="386"/>
      <c r="P92" s="386"/>
      <c r="Q92" s="386"/>
      <c r="R92" s="386"/>
      <c r="S92" s="386"/>
      <c r="T92" s="386"/>
      <c r="U92" s="386"/>
      <c r="V92" s="386"/>
      <c r="W92" s="386"/>
      <c r="X92" s="386"/>
      <c r="Y92" s="386"/>
      <c r="Z92" s="386"/>
      <c r="AA92" s="386"/>
      <c r="AB92" s="386"/>
      <c r="AC92" s="386"/>
      <c r="AD92" s="386"/>
      <c r="AE92" s="386"/>
      <c r="AF92" s="386"/>
      <c r="AG92" s="386"/>
      <c r="AH92" s="386"/>
      <c r="AI92" s="386"/>
      <c r="AJ92" s="386"/>
      <c r="AK92" s="386"/>
      <c r="AL92" s="386"/>
      <c r="AM92" s="386"/>
      <c r="AN92" s="386"/>
      <c r="AO92" s="386"/>
      <c r="AP92" s="386"/>
      <c r="AQ92" s="386"/>
      <c r="AR92" s="386"/>
    </row>
    <row r="93" spans="1:44" x14ac:dyDescent="0.2">
      <c r="A93" s="386"/>
      <c r="B93" s="386"/>
      <c r="C93" s="386"/>
      <c r="D93" s="386"/>
      <c r="E93" s="386"/>
      <c r="F93" s="386"/>
      <c r="G93" s="386"/>
      <c r="H93" s="386"/>
      <c r="I93" s="386"/>
      <c r="J93" s="386"/>
      <c r="K93" s="386"/>
      <c r="L93" s="386"/>
      <c r="M93" s="386"/>
      <c r="N93" s="386"/>
      <c r="O93" s="386"/>
      <c r="P93" s="386"/>
      <c r="Q93" s="386"/>
      <c r="R93" s="386"/>
      <c r="S93" s="386"/>
      <c r="T93" s="386"/>
      <c r="U93" s="386"/>
      <c r="V93" s="386"/>
      <c r="W93" s="386"/>
      <c r="X93" s="386"/>
      <c r="Y93" s="386"/>
      <c r="Z93" s="386"/>
      <c r="AA93" s="386"/>
      <c r="AB93" s="386"/>
      <c r="AC93" s="386"/>
      <c r="AD93" s="386"/>
      <c r="AE93" s="386"/>
      <c r="AF93" s="386"/>
      <c r="AG93" s="386"/>
      <c r="AH93" s="386"/>
      <c r="AI93" s="386"/>
      <c r="AJ93" s="386"/>
      <c r="AK93" s="386"/>
      <c r="AL93" s="386"/>
      <c r="AM93" s="386"/>
      <c r="AN93" s="386"/>
      <c r="AO93" s="386"/>
      <c r="AP93" s="386"/>
      <c r="AQ93" s="386"/>
      <c r="AR93" s="386"/>
    </row>
    <row r="94" spans="1:44" x14ac:dyDescent="0.2">
      <c r="A94" s="386"/>
      <c r="B94" s="386"/>
      <c r="C94" s="386"/>
      <c r="D94" s="386"/>
      <c r="E94" s="386"/>
      <c r="F94" s="386"/>
      <c r="G94" s="386"/>
      <c r="H94" s="386"/>
      <c r="I94" s="386"/>
      <c r="J94" s="386"/>
      <c r="K94" s="386"/>
      <c r="L94" s="386"/>
      <c r="M94" s="386"/>
      <c r="N94" s="386"/>
      <c r="O94" s="386"/>
      <c r="P94" s="386"/>
      <c r="Q94" s="386"/>
      <c r="R94" s="386"/>
      <c r="S94" s="386"/>
      <c r="T94" s="386"/>
      <c r="U94" s="386"/>
      <c r="V94" s="386"/>
      <c r="W94" s="386"/>
      <c r="X94" s="386"/>
      <c r="Y94" s="386"/>
      <c r="Z94" s="386"/>
      <c r="AA94" s="386"/>
      <c r="AB94" s="386"/>
      <c r="AC94" s="386"/>
      <c r="AD94" s="386"/>
      <c r="AE94" s="386"/>
      <c r="AF94" s="386"/>
      <c r="AG94" s="386"/>
      <c r="AH94" s="386"/>
      <c r="AI94" s="386"/>
      <c r="AJ94" s="386"/>
      <c r="AK94" s="386"/>
      <c r="AL94" s="386"/>
      <c r="AM94" s="386"/>
      <c r="AN94" s="386"/>
      <c r="AO94" s="386"/>
      <c r="AP94" s="386"/>
      <c r="AQ94" s="386"/>
      <c r="AR94" s="386"/>
    </row>
    <row r="95" spans="1:44" x14ac:dyDescent="0.2">
      <c r="A95" s="386"/>
      <c r="B95" s="386"/>
      <c r="C95" s="386"/>
      <c r="D95" s="386"/>
      <c r="E95" s="386"/>
      <c r="F95" s="386"/>
      <c r="G95" s="386"/>
      <c r="H95" s="386"/>
      <c r="I95" s="386"/>
      <c r="J95" s="386"/>
      <c r="K95" s="386"/>
      <c r="L95" s="386"/>
      <c r="M95" s="386"/>
      <c r="N95" s="386"/>
      <c r="O95" s="386"/>
      <c r="P95" s="386"/>
      <c r="Q95" s="386"/>
      <c r="R95" s="386"/>
      <c r="S95" s="386"/>
      <c r="T95" s="386"/>
      <c r="U95" s="386"/>
      <c r="V95" s="386"/>
      <c r="W95" s="386"/>
      <c r="X95" s="386"/>
      <c r="Y95" s="386"/>
      <c r="Z95" s="386"/>
      <c r="AA95" s="386"/>
      <c r="AB95" s="386"/>
      <c r="AC95" s="386"/>
      <c r="AD95" s="386"/>
      <c r="AE95" s="386"/>
      <c r="AF95" s="386"/>
      <c r="AG95" s="386"/>
      <c r="AH95" s="386"/>
      <c r="AI95" s="386"/>
      <c r="AJ95" s="386"/>
      <c r="AK95" s="386"/>
      <c r="AL95" s="386"/>
      <c r="AM95" s="386"/>
      <c r="AN95" s="386"/>
      <c r="AO95" s="386"/>
      <c r="AP95" s="386"/>
      <c r="AQ95" s="386"/>
      <c r="AR95" s="386"/>
    </row>
    <row r="96" spans="1:44" x14ac:dyDescent="0.2">
      <c r="A96" s="386"/>
      <c r="B96" s="386"/>
      <c r="C96" s="386"/>
      <c r="D96" s="386"/>
      <c r="E96" s="386"/>
      <c r="F96" s="386"/>
      <c r="G96" s="386"/>
      <c r="H96" s="386"/>
      <c r="I96" s="386"/>
      <c r="J96" s="386"/>
      <c r="K96" s="386"/>
      <c r="L96" s="386"/>
      <c r="M96" s="386"/>
      <c r="N96" s="386"/>
      <c r="O96" s="386"/>
      <c r="P96" s="386"/>
      <c r="Q96" s="386"/>
      <c r="R96" s="386"/>
      <c r="S96" s="386"/>
      <c r="T96" s="386"/>
      <c r="U96" s="386"/>
      <c r="V96" s="386"/>
      <c r="W96" s="386"/>
      <c r="X96" s="386"/>
      <c r="Y96" s="386"/>
      <c r="Z96" s="386"/>
      <c r="AA96" s="386"/>
      <c r="AB96" s="386"/>
      <c r="AC96" s="386"/>
      <c r="AD96" s="386"/>
      <c r="AE96" s="386"/>
      <c r="AF96" s="386"/>
      <c r="AG96" s="386"/>
      <c r="AH96" s="386"/>
      <c r="AI96" s="386"/>
      <c r="AJ96" s="386"/>
      <c r="AK96" s="386"/>
      <c r="AL96" s="386"/>
      <c r="AM96" s="386"/>
      <c r="AN96" s="386"/>
      <c r="AO96" s="386"/>
      <c r="AP96" s="386"/>
      <c r="AQ96" s="386"/>
      <c r="AR96" s="386"/>
    </row>
    <row r="97" spans="1:44" x14ac:dyDescent="0.2">
      <c r="A97" s="386"/>
      <c r="B97" s="386"/>
      <c r="C97" s="386"/>
      <c r="D97" s="386"/>
      <c r="E97" s="386"/>
      <c r="F97" s="386"/>
      <c r="G97" s="386"/>
      <c r="H97" s="386"/>
      <c r="I97" s="386"/>
      <c r="J97" s="386"/>
      <c r="K97" s="386"/>
      <c r="L97" s="386"/>
      <c r="M97" s="386"/>
      <c r="N97" s="386"/>
      <c r="O97" s="386"/>
      <c r="P97" s="386"/>
      <c r="Q97" s="386"/>
      <c r="R97" s="386"/>
      <c r="S97" s="386"/>
      <c r="T97" s="386"/>
      <c r="U97" s="386"/>
      <c r="V97" s="386"/>
      <c r="W97" s="386"/>
      <c r="X97" s="386"/>
      <c r="Y97" s="386"/>
      <c r="Z97" s="386"/>
      <c r="AA97" s="386"/>
      <c r="AB97" s="386"/>
      <c r="AC97" s="386"/>
      <c r="AD97" s="386"/>
      <c r="AE97" s="386"/>
      <c r="AF97" s="386"/>
      <c r="AG97" s="386"/>
      <c r="AH97" s="386"/>
      <c r="AI97" s="386"/>
      <c r="AJ97" s="386"/>
      <c r="AK97" s="386"/>
      <c r="AL97" s="386"/>
      <c r="AM97" s="386"/>
      <c r="AN97" s="386"/>
      <c r="AO97" s="386"/>
      <c r="AP97" s="386"/>
      <c r="AQ97" s="386"/>
      <c r="AR97" s="386"/>
    </row>
    <row r="98" spans="1:44" x14ac:dyDescent="0.2">
      <c r="A98" s="386"/>
      <c r="B98" s="386"/>
      <c r="C98" s="386"/>
      <c r="D98" s="386"/>
      <c r="E98" s="386"/>
      <c r="F98" s="386"/>
      <c r="G98" s="386"/>
      <c r="H98" s="386"/>
      <c r="I98" s="386"/>
      <c r="J98" s="386"/>
      <c r="K98" s="386"/>
      <c r="L98" s="386"/>
      <c r="M98" s="386"/>
      <c r="N98" s="386"/>
      <c r="O98" s="386"/>
      <c r="P98" s="386"/>
      <c r="Q98" s="386"/>
      <c r="R98" s="386"/>
      <c r="S98" s="386"/>
      <c r="T98" s="386"/>
      <c r="U98" s="386"/>
      <c r="V98" s="386"/>
      <c r="W98" s="386"/>
      <c r="X98" s="386"/>
      <c r="Y98" s="386"/>
      <c r="Z98" s="386"/>
      <c r="AA98" s="386"/>
      <c r="AB98" s="386"/>
      <c r="AC98" s="386"/>
      <c r="AD98" s="386"/>
      <c r="AE98" s="386"/>
      <c r="AF98" s="386"/>
      <c r="AG98" s="386"/>
      <c r="AH98" s="386"/>
      <c r="AI98" s="386"/>
      <c r="AJ98" s="386"/>
      <c r="AK98" s="386"/>
      <c r="AL98" s="386"/>
      <c r="AM98" s="386"/>
      <c r="AN98" s="386"/>
      <c r="AO98" s="386"/>
      <c r="AP98" s="386"/>
      <c r="AQ98" s="386"/>
      <c r="AR98" s="386"/>
    </row>
    <row r="99" spans="1:44" x14ac:dyDescent="0.2">
      <c r="A99" s="386"/>
      <c r="B99" s="386"/>
      <c r="C99" s="386"/>
      <c r="D99" s="386"/>
      <c r="E99" s="386"/>
      <c r="F99" s="386"/>
      <c r="G99" s="386"/>
      <c r="H99" s="386"/>
      <c r="I99" s="386"/>
      <c r="J99" s="386"/>
      <c r="K99" s="386"/>
      <c r="L99" s="386"/>
      <c r="M99" s="386"/>
      <c r="N99" s="386"/>
      <c r="O99" s="386"/>
      <c r="P99" s="386"/>
      <c r="Q99" s="386"/>
      <c r="R99" s="386"/>
      <c r="S99" s="386"/>
      <c r="T99" s="386"/>
      <c r="U99" s="386"/>
      <c r="V99" s="386"/>
      <c r="W99" s="386"/>
      <c r="X99" s="386"/>
      <c r="Y99" s="386"/>
      <c r="Z99" s="386"/>
      <c r="AA99" s="386"/>
      <c r="AB99" s="386"/>
      <c r="AC99" s="386"/>
      <c r="AD99" s="386"/>
      <c r="AE99" s="386"/>
      <c r="AF99" s="386"/>
      <c r="AG99" s="386"/>
      <c r="AH99" s="386"/>
      <c r="AI99" s="386"/>
      <c r="AJ99" s="386"/>
      <c r="AK99" s="386"/>
      <c r="AL99" s="386"/>
      <c r="AM99" s="386"/>
      <c r="AN99" s="386"/>
      <c r="AO99" s="386"/>
      <c r="AP99" s="386"/>
      <c r="AQ99" s="386"/>
      <c r="AR99" s="386"/>
    </row>
    <row r="100" spans="1:44" x14ac:dyDescent="0.2">
      <c r="A100" s="386"/>
      <c r="B100" s="386"/>
      <c r="C100" s="386"/>
      <c r="D100" s="386"/>
      <c r="E100" s="386"/>
      <c r="F100" s="386"/>
      <c r="G100" s="386"/>
      <c r="H100" s="386"/>
      <c r="I100" s="386"/>
      <c r="J100" s="386"/>
      <c r="K100" s="386"/>
      <c r="L100" s="386"/>
      <c r="M100" s="386"/>
      <c r="N100" s="386"/>
      <c r="O100" s="386"/>
      <c r="P100" s="386"/>
      <c r="Q100" s="386"/>
      <c r="R100" s="386"/>
      <c r="S100" s="386"/>
      <c r="T100" s="386"/>
      <c r="U100" s="386"/>
      <c r="V100" s="386"/>
      <c r="W100" s="386"/>
      <c r="X100" s="386"/>
      <c r="Y100" s="386"/>
      <c r="Z100" s="386"/>
      <c r="AA100" s="386"/>
      <c r="AB100" s="386"/>
      <c r="AC100" s="386"/>
      <c r="AD100" s="386"/>
      <c r="AE100" s="386"/>
      <c r="AF100" s="386"/>
      <c r="AG100" s="386"/>
      <c r="AH100" s="386"/>
      <c r="AI100" s="386"/>
      <c r="AJ100" s="386"/>
      <c r="AK100" s="386"/>
      <c r="AL100" s="386"/>
      <c r="AM100" s="386"/>
      <c r="AN100" s="386"/>
      <c r="AO100" s="386"/>
      <c r="AP100" s="386"/>
      <c r="AQ100" s="386"/>
      <c r="AR100" s="386"/>
    </row>
    <row r="101" spans="1:44" x14ac:dyDescent="0.2">
      <c r="A101" s="386"/>
      <c r="B101" s="386"/>
      <c r="C101" s="386"/>
      <c r="D101" s="386"/>
      <c r="E101" s="386"/>
      <c r="F101" s="386"/>
      <c r="G101" s="386"/>
      <c r="H101" s="386"/>
      <c r="I101" s="386"/>
      <c r="J101" s="386"/>
      <c r="K101" s="386"/>
      <c r="L101" s="386"/>
      <c r="M101" s="386"/>
      <c r="N101" s="386"/>
      <c r="O101" s="386"/>
      <c r="P101" s="386"/>
      <c r="Q101" s="386"/>
      <c r="R101" s="386"/>
      <c r="S101" s="386"/>
      <c r="T101" s="386"/>
      <c r="U101" s="386"/>
      <c r="V101" s="386"/>
      <c r="W101" s="386"/>
      <c r="X101" s="386"/>
      <c r="Y101" s="386"/>
      <c r="Z101" s="386"/>
      <c r="AA101" s="386"/>
      <c r="AB101" s="386"/>
      <c r="AC101" s="386"/>
      <c r="AD101" s="386"/>
      <c r="AE101" s="386"/>
      <c r="AF101" s="386"/>
      <c r="AG101" s="386"/>
      <c r="AH101" s="386"/>
      <c r="AI101" s="386"/>
      <c r="AJ101" s="386"/>
      <c r="AK101" s="386"/>
      <c r="AL101" s="386"/>
      <c r="AM101" s="386"/>
      <c r="AN101" s="386"/>
      <c r="AO101" s="386"/>
      <c r="AP101" s="386"/>
      <c r="AQ101" s="386"/>
      <c r="AR101" s="386"/>
    </row>
    <row r="102" spans="1:44" x14ac:dyDescent="0.2">
      <c r="A102" s="386"/>
      <c r="B102" s="386"/>
      <c r="C102" s="386"/>
      <c r="D102" s="386"/>
      <c r="E102" s="386"/>
      <c r="F102" s="386"/>
      <c r="G102" s="386"/>
      <c r="H102" s="386"/>
      <c r="I102" s="386"/>
      <c r="J102" s="386"/>
      <c r="K102" s="386"/>
      <c r="L102" s="386"/>
      <c r="M102" s="386"/>
      <c r="N102" s="386"/>
      <c r="O102" s="386"/>
      <c r="P102" s="386"/>
      <c r="Q102" s="386"/>
      <c r="R102" s="386"/>
      <c r="S102" s="386"/>
      <c r="T102" s="386"/>
      <c r="U102" s="386"/>
      <c r="V102" s="386"/>
      <c r="W102" s="386"/>
      <c r="X102" s="386"/>
      <c r="Y102" s="386"/>
      <c r="Z102" s="386"/>
      <c r="AA102" s="386"/>
      <c r="AB102" s="386"/>
      <c r="AC102" s="386"/>
      <c r="AD102" s="386"/>
      <c r="AE102" s="386"/>
      <c r="AF102" s="386"/>
      <c r="AG102" s="386"/>
      <c r="AH102" s="386"/>
      <c r="AI102" s="386"/>
      <c r="AJ102" s="386"/>
      <c r="AK102" s="386"/>
      <c r="AL102" s="386"/>
      <c r="AM102" s="386"/>
      <c r="AN102" s="386"/>
      <c r="AO102" s="386"/>
      <c r="AP102" s="386"/>
      <c r="AQ102" s="386"/>
      <c r="AR102" s="386"/>
    </row>
    <row r="103" spans="1:44" x14ac:dyDescent="0.2">
      <c r="A103" s="386"/>
      <c r="B103" s="386"/>
      <c r="C103" s="386"/>
      <c r="D103" s="386"/>
      <c r="E103" s="386"/>
      <c r="F103" s="386"/>
      <c r="G103" s="386"/>
      <c r="H103" s="386"/>
      <c r="I103" s="386"/>
      <c r="J103" s="386"/>
      <c r="K103" s="386"/>
      <c r="L103" s="386"/>
      <c r="M103" s="386"/>
      <c r="N103" s="386"/>
      <c r="O103" s="386"/>
      <c r="P103" s="386"/>
      <c r="Q103" s="386"/>
      <c r="R103" s="386"/>
      <c r="S103" s="386"/>
      <c r="T103" s="386"/>
      <c r="U103" s="386"/>
      <c r="V103" s="386"/>
      <c r="W103" s="386"/>
      <c r="X103" s="386"/>
      <c r="Y103" s="386"/>
      <c r="Z103" s="386"/>
      <c r="AA103" s="386"/>
      <c r="AB103" s="386"/>
      <c r="AC103" s="386"/>
      <c r="AD103" s="386"/>
      <c r="AE103" s="386"/>
      <c r="AF103" s="386"/>
      <c r="AG103" s="386"/>
      <c r="AH103" s="386"/>
      <c r="AI103" s="386"/>
      <c r="AJ103" s="386"/>
      <c r="AK103" s="386"/>
      <c r="AL103" s="386"/>
      <c r="AM103" s="386"/>
      <c r="AN103" s="386"/>
      <c r="AO103" s="386"/>
      <c r="AP103" s="386"/>
      <c r="AQ103" s="386"/>
      <c r="AR103" s="386"/>
    </row>
    <row r="104" spans="1:44" x14ac:dyDescent="0.2">
      <c r="A104" s="386"/>
      <c r="B104" s="386"/>
      <c r="C104" s="386"/>
      <c r="D104" s="386"/>
      <c r="E104" s="386"/>
      <c r="F104" s="386"/>
      <c r="G104" s="386"/>
      <c r="H104" s="386"/>
      <c r="I104" s="386"/>
      <c r="J104" s="386"/>
      <c r="K104" s="386"/>
      <c r="L104" s="386"/>
      <c r="M104" s="386"/>
      <c r="N104" s="386"/>
      <c r="O104" s="386"/>
      <c r="P104" s="386"/>
      <c r="Q104" s="386"/>
      <c r="R104" s="386"/>
      <c r="S104" s="386"/>
      <c r="T104" s="386"/>
      <c r="U104" s="386"/>
      <c r="V104" s="386"/>
      <c r="W104" s="386"/>
      <c r="X104" s="386"/>
      <c r="Y104" s="386"/>
      <c r="Z104" s="386"/>
      <c r="AA104" s="386"/>
      <c r="AB104" s="386"/>
      <c r="AC104" s="386"/>
      <c r="AD104" s="386"/>
      <c r="AE104" s="386"/>
      <c r="AF104" s="386"/>
      <c r="AG104" s="386"/>
      <c r="AH104" s="386"/>
      <c r="AI104" s="386"/>
      <c r="AJ104" s="386"/>
      <c r="AK104" s="386"/>
      <c r="AL104" s="386"/>
      <c r="AM104" s="386"/>
      <c r="AN104" s="386"/>
      <c r="AO104" s="386"/>
      <c r="AP104" s="386"/>
      <c r="AQ104" s="386"/>
      <c r="AR104" s="386"/>
    </row>
    <row r="105" spans="1:44" x14ac:dyDescent="0.2">
      <c r="A105" s="386"/>
      <c r="B105" s="386"/>
      <c r="C105" s="386"/>
      <c r="D105" s="386"/>
      <c r="E105" s="386"/>
      <c r="F105" s="386"/>
      <c r="G105" s="386"/>
      <c r="H105" s="386"/>
      <c r="I105" s="386"/>
      <c r="J105" s="386"/>
      <c r="K105" s="386"/>
      <c r="L105" s="386"/>
      <c r="M105" s="386"/>
      <c r="N105" s="386"/>
      <c r="O105" s="386"/>
      <c r="P105" s="386"/>
      <c r="Q105" s="386"/>
      <c r="R105" s="386"/>
      <c r="S105" s="386"/>
      <c r="T105" s="386"/>
      <c r="U105" s="386"/>
      <c r="V105" s="386"/>
      <c r="W105" s="386"/>
      <c r="X105" s="386"/>
      <c r="Y105" s="386"/>
      <c r="Z105" s="386"/>
      <c r="AA105" s="386"/>
      <c r="AB105" s="386"/>
      <c r="AC105" s="386"/>
      <c r="AD105" s="386"/>
      <c r="AE105" s="386"/>
      <c r="AF105" s="386"/>
      <c r="AG105" s="386"/>
      <c r="AH105" s="386"/>
      <c r="AI105" s="386"/>
      <c r="AJ105" s="386"/>
      <c r="AK105" s="386"/>
      <c r="AL105" s="386"/>
      <c r="AM105" s="386"/>
      <c r="AN105" s="386"/>
      <c r="AO105" s="386"/>
      <c r="AP105" s="386"/>
      <c r="AQ105" s="386"/>
      <c r="AR105" s="386"/>
    </row>
    <row r="106" spans="1:44" x14ac:dyDescent="0.2">
      <c r="A106" s="386"/>
      <c r="B106" s="386"/>
      <c r="C106" s="386"/>
      <c r="D106" s="386"/>
      <c r="E106" s="386"/>
      <c r="F106" s="386"/>
      <c r="G106" s="386"/>
      <c r="H106" s="386"/>
      <c r="I106" s="386"/>
      <c r="J106" s="386"/>
      <c r="K106" s="386"/>
      <c r="L106" s="386"/>
      <c r="M106" s="386"/>
      <c r="N106" s="386"/>
      <c r="O106" s="386"/>
      <c r="P106" s="386"/>
      <c r="Q106" s="386"/>
      <c r="R106" s="386"/>
      <c r="S106" s="386"/>
      <c r="T106" s="386"/>
      <c r="U106" s="386"/>
      <c r="V106" s="386"/>
      <c r="W106" s="386"/>
      <c r="X106" s="386"/>
      <c r="Y106" s="386"/>
      <c r="Z106" s="386"/>
      <c r="AA106" s="386"/>
      <c r="AB106" s="386"/>
      <c r="AC106" s="386"/>
      <c r="AD106" s="386"/>
      <c r="AE106" s="386"/>
      <c r="AF106" s="386"/>
      <c r="AG106" s="386"/>
      <c r="AH106" s="386"/>
      <c r="AI106" s="386"/>
      <c r="AJ106" s="386"/>
      <c r="AK106" s="386"/>
      <c r="AL106" s="386"/>
      <c r="AM106" s="386"/>
      <c r="AN106" s="386"/>
      <c r="AO106" s="386"/>
      <c r="AP106" s="386"/>
      <c r="AQ106" s="386"/>
      <c r="AR106" s="386"/>
    </row>
    <row r="107" spans="1:44" x14ac:dyDescent="0.2">
      <c r="A107" s="386"/>
      <c r="B107" s="386"/>
      <c r="C107" s="386"/>
      <c r="D107" s="386"/>
      <c r="E107" s="386"/>
      <c r="F107" s="386"/>
      <c r="G107" s="386"/>
      <c r="H107" s="386"/>
      <c r="I107" s="386"/>
      <c r="J107" s="386"/>
      <c r="K107" s="386"/>
      <c r="L107" s="386"/>
      <c r="M107" s="386"/>
      <c r="N107" s="386"/>
      <c r="O107" s="386"/>
      <c r="P107" s="386"/>
      <c r="Q107" s="386"/>
      <c r="R107" s="386"/>
      <c r="S107" s="386"/>
      <c r="T107" s="386"/>
      <c r="U107" s="386"/>
      <c r="V107" s="386"/>
      <c r="W107" s="386"/>
      <c r="X107" s="386"/>
      <c r="Y107" s="386"/>
      <c r="Z107" s="386"/>
      <c r="AA107" s="386"/>
      <c r="AB107" s="386"/>
      <c r="AC107" s="386"/>
      <c r="AD107" s="386"/>
      <c r="AE107" s="386"/>
      <c r="AF107" s="386"/>
      <c r="AG107" s="386"/>
      <c r="AH107" s="386"/>
      <c r="AI107" s="386"/>
      <c r="AJ107" s="386"/>
      <c r="AK107" s="386"/>
      <c r="AL107" s="386"/>
      <c r="AM107" s="386"/>
      <c r="AN107" s="386"/>
      <c r="AO107" s="386"/>
      <c r="AP107" s="386"/>
      <c r="AQ107" s="386"/>
      <c r="AR107" s="386"/>
    </row>
    <row r="108" spans="1:44" x14ac:dyDescent="0.2">
      <c r="A108" s="386"/>
      <c r="B108" s="386"/>
      <c r="C108" s="386"/>
      <c r="D108" s="386"/>
      <c r="E108" s="386"/>
      <c r="F108" s="386"/>
      <c r="G108" s="386"/>
      <c r="H108" s="386"/>
      <c r="I108" s="386"/>
      <c r="J108" s="386"/>
      <c r="K108" s="386"/>
      <c r="L108" s="386"/>
      <c r="M108" s="386"/>
      <c r="N108" s="386"/>
      <c r="O108" s="386"/>
      <c r="P108" s="386"/>
      <c r="Q108" s="386"/>
      <c r="R108" s="386"/>
      <c r="S108" s="386"/>
      <c r="T108" s="386"/>
      <c r="U108" s="386"/>
      <c r="V108" s="386"/>
      <c r="W108" s="386"/>
      <c r="X108" s="386"/>
      <c r="Y108" s="386"/>
      <c r="Z108" s="386"/>
      <c r="AA108" s="386"/>
      <c r="AB108" s="386"/>
      <c r="AC108" s="386"/>
      <c r="AD108" s="386"/>
      <c r="AE108" s="386"/>
      <c r="AF108" s="386"/>
      <c r="AG108" s="386"/>
      <c r="AH108" s="386"/>
      <c r="AI108" s="386"/>
      <c r="AJ108" s="386"/>
      <c r="AK108" s="386"/>
      <c r="AL108" s="386"/>
      <c r="AM108" s="386"/>
      <c r="AN108" s="386"/>
      <c r="AO108" s="386"/>
      <c r="AP108" s="386"/>
      <c r="AQ108" s="386"/>
      <c r="AR108" s="386"/>
    </row>
    <row r="109" spans="1:44" x14ac:dyDescent="0.2">
      <c r="A109" s="386"/>
      <c r="B109" s="386"/>
      <c r="C109" s="386"/>
      <c r="D109" s="386"/>
      <c r="E109" s="386"/>
      <c r="F109" s="386"/>
      <c r="G109" s="386"/>
      <c r="H109" s="386"/>
      <c r="I109" s="386"/>
      <c r="J109" s="386"/>
      <c r="K109" s="386"/>
      <c r="L109" s="386"/>
      <c r="M109" s="386"/>
      <c r="N109" s="386"/>
      <c r="O109" s="386"/>
      <c r="P109" s="386"/>
      <c r="Q109" s="386"/>
      <c r="R109" s="386"/>
      <c r="S109" s="386"/>
      <c r="T109" s="386"/>
      <c r="U109" s="386"/>
      <c r="V109" s="386"/>
      <c r="W109" s="386"/>
      <c r="X109" s="386"/>
      <c r="Y109" s="386"/>
      <c r="Z109" s="386"/>
      <c r="AA109" s="386"/>
      <c r="AB109" s="386"/>
      <c r="AC109" s="386"/>
      <c r="AD109" s="386"/>
      <c r="AE109" s="386"/>
      <c r="AF109" s="386"/>
      <c r="AG109" s="386"/>
      <c r="AH109" s="386"/>
      <c r="AI109" s="386"/>
      <c r="AJ109" s="386"/>
      <c r="AK109" s="386"/>
      <c r="AL109" s="386"/>
      <c r="AM109" s="386"/>
      <c r="AN109" s="386"/>
      <c r="AO109" s="386"/>
      <c r="AP109" s="386"/>
      <c r="AQ109" s="386"/>
      <c r="AR109" s="386"/>
    </row>
    <row r="110" spans="1:44" x14ac:dyDescent="0.2">
      <c r="A110" s="386"/>
      <c r="B110" s="386"/>
      <c r="C110" s="386"/>
      <c r="D110" s="386"/>
      <c r="E110" s="386"/>
      <c r="F110" s="386"/>
      <c r="G110" s="386"/>
      <c r="H110" s="386"/>
      <c r="I110" s="386"/>
      <c r="J110" s="386"/>
      <c r="K110" s="386"/>
      <c r="L110" s="386"/>
      <c r="M110" s="386"/>
      <c r="N110" s="386"/>
      <c r="O110" s="386"/>
      <c r="P110" s="386"/>
      <c r="Q110" s="386"/>
      <c r="R110" s="386"/>
      <c r="S110" s="386"/>
      <c r="T110" s="386"/>
      <c r="U110" s="386"/>
      <c r="V110" s="386"/>
      <c r="W110" s="386"/>
      <c r="X110" s="386"/>
      <c r="Y110" s="386"/>
      <c r="Z110" s="386"/>
      <c r="AA110" s="386"/>
      <c r="AB110" s="386"/>
      <c r="AC110" s="386"/>
      <c r="AD110" s="386"/>
      <c r="AE110" s="386"/>
      <c r="AF110" s="386"/>
      <c r="AG110" s="386"/>
      <c r="AH110" s="386"/>
      <c r="AI110" s="386"/>
      <c r="AJ110" s="386"/>
      <c r="AK110" s="386"/>
      <c r="AL110" s="386"/>
      <c r="AM110" s="386"/>
      <c r="AN110" s="386"/>
      <c r="AO110" s="386"/>
      <c r="AP110" s="386"/>
      <c r="AQ110" s="386"/>
      <c r="AR110" s="386"/>
    </row>
    <row r="111" spans="1:44" x14ac:dyDescent="0.2">
      <c r="A111" s="386"/>
      <c r="B111" s="386"/>
      <c r="C111" s="386"/>
      <c r="D111" s="386"/>
      <c r="E111" s="386"/>
      <c r="F111" s="386"/>
      <c r="G111" s="386"/>
      <c r="H111" s="386"/>
      <c r="I111" s="386"/>
      <c r="J111" s="386"/>
      <c r="K111" s="386"/>
      <c r="L111" s="386"/>
      <c r="M111" s="386"/>
      <c r="N111" s="386"/>
      <c r="O111" s="386"/>
      <c r="P111" s="386"/>
      <c r="Q111" s="386"/>
      <c r="R111" s="386"/>
      <c r="S111" s="386"/>
      <c r="T111" s="386"/>
      <c r="U111" s="386"/>
      <c r="V111" s="386"/>
      <c r="W111" s="386"/>
      <c r="X111" s="386"/>
      <c r="Y111" s="386"/>
      <c r="Z111" s="386"/>
      <c r="AA111" s="386"/>
      <c r="AB111" s="386"/>
      <c r="AC111" s="386"/>
      <c r="AD111" s="386"/>
      <c r="AE111" s="386"/>
      <c r="AF111" s="386"/>
      <c r="AG111" s="386"/>
      <c r="AH111" s="386"/>
      <c r="AI111" s="386"/>
      <c r="AJ111" s="386"/>
      <c r="AK111" s="386"/>
      <c r="AL111" s="386"/>
      <c r="AM111" s="386"/>
      <c r="AN111" s="386"/>
      <c r="AO111" s="386"/>
      <c r="AP111" s="386"/>
      <c r="AQ111" s="386"/>
      <c r="AR111" s="386"/>
    </row>
    <row r="112" spans="1:44" x14ac:dyDescent="0.2">
      <c r="A112" s="386"/>
      <c r="B112" s="386"/>
      <c r="C112" s="386"/>
      <c r="D112" s="386"/>
      <c r="E112" s="386"/>
      <c r="F112" s="386"/>
      <c r="G112" s="386"/>
      <c r="H112" s="386"/>
      <c r="I112" s="386"/>
      <c r="J112" s="386"/>
      <c r="K112" s="386"/>
      <c r="L112" s="386"/>
      <c r="M112" s="386"/>
      <c r="N112" s="386"/>
      <c r="O112" s="386"/>
      <c r="P112" s="386"/>
      <c r="Q112" s="386"/>
      <c r="R112" s="386"/>
      <c r="S112" s="386"/>
      <c r="T112" s="386"/>
      <c r="U112" s="386"/>
      <c r="V112" s="386"/>
      <c r="W112" s="386"/>
      <c r="X112" s="386"/>
      <c r="Y112" s="386"/>
      <c r="Z112" s="386"/>
      <c r="AA112" s="386"/>
      <c r="AB112" s="386"/>
      <c r="AC112" s="386"/>
      <c r="AD112" s="386"/>
      <c r="AE112" s="386"/>
      <c r="AF112" s="386"/>
      <c r="AG112" s="386"/>
      <c r="AH112" s="386"/>
      <c r="AI112" s="386"/>
      <c r="AJ112" s="386"/>
      <c r="AK112" s="386"/>
      <c r="AL112" s="386"/>
      <c r="AM112" s="386"/>
      <c r="AN112" s="386"/>
      <c r="AO112" s="386"/>
      <c r="AP112" s="386"/>
      <c r="AQ112" s="386"/>
      <c r="AR112" s="386"/>
    </row>
    <row r="113" spans="1:44" x14ac:dyDescent="0.2">
      <c r="A113" s="386"/>
      <c r="B113" s="386"/>
      <c r="C113" s="386"/>
      <c r="D113" s="386"/>
      <c r="E113" s="386"/>
      <c r="F113" s="386"/>
      <c r="G113" s="386"/>
      <c r="H113" s="386"/>
      <c r="I113" s="386"/>
      <c r="J113" s="386"/>
      <c r="K113" s="386"/>
      <c r="L113" s="386"/>
      <c r="M113" s="386"/>
      <c r="N113" s="386"/>
      <c r="O113" s="386"/>
      <c r="P113" s="386"/>
      <c r="Q113" s="386"/>
      <c r="R113" s="386"/>
      <c r="S113" s="386"/>
      <c r="T113" s="386"/>
      <c r="U113" s="386"/>
      <c r="V113" s="386"/>
      <c r="W113" s="386"/>
      <c r="X113" s="386"/>
      <c r="Y113" s="386"/>
      <c r="Z113" s="386"/>
      <c r="AA113" s="386"/>
      <c r="AB113" s="386"/>
      <c r="AC113" s="386"/>
      <c r="AD113" s="386"/>
      <c r="AE113" s="386"/>
      <c r="AF113" s="386"/>
      <c r="AG113" s="386"/>
      <c r="AH113" s="386"/>
      <c r="AI113" s="386"/>
      <c r="AJ113" s="386"/>
      <c r="AK113" s="386"/>
      <c r="AL113" s="386"/>
      <c r="AM113" s="386"/>
      <c r="AN113" s="386"/>
      <c r="AO113" s="386"/>
      <c r="AP113" s="386"/>
      <c r="AQ113" s="386"/>
      <c r="AR113" s="386"/>
    </row>
    <row r="114" spans="1:44" x14ac:dyDescent="0.2">
      <c r="A114" s="386"/>
      <c r="B114" s="386"/>
      <c r="C114" s="386"/>
      <c r="D114" s="386"/>
      <c r="E114" s="386"/>
      <c r="F114" s="386"/>
      <c r="G114" s="386"/>
      <c r="H114" s="386"/>
      <c r="I114" s="386"/>
      <c r="J114" s="386"/>
      <c r="K114" s="386"/>
      <c r="L114" s="386"/>
      <c r="M114" s="386"/>
      <c r="N114" s="386"/>
      <c r="O114" s="386"/>
      <c r="P114" s="386"/>
      <c r="Q114" s="386"/>
      <c r="R114" s="386"/>
      <c r="S114" s="386"/>
      <c r="T114" s="386"/>
      <c r="U114" s="386"/>
      <c r="V114" s="386"/>
      <c r="W114" s="386"/>
      <c r="X114" s="386"/>
      <c r="Y114" s="386"/>
      <c r="Z114" s="386"/>
      <c r="AA114" s="386"/>
      <c r="AB114" s="386"/>
      <c r="AC114" s="386"/>
      <c r="AD114" s="386"/>
      <c r="AE114" s="386"/>
      <c r="AF114" s="386"/>
      <c r="AG114" s="386"/>
      <c r="AH114" s="386"/>
      <c r="AI114" s="386"/>
      <c r="AJ114" s="386"/>
      <c r="AK114" s="386"/>
      <c r="AL114" s="386"/>
      <c r="AM114" s="386"/>
      <c r="AN114" s="386"/>
      <c r="AO114" s="386"/>
      <c r="AP114" s="386"/>
      <c r="AQ114" s="386"/>
      <c r="AR114" s="386"/>
    </row>
    <row r="115" spans="1:44" x14ac:dyDescent="0.2">
      <c r="A115" s="386"/>
      <c r="B115" s="386"/>
      <c r="C115" s="386"/>
      <c r="D115" s="386"/>
      <c r="E115" s="386"/>
      <c r="F115" s="386"/>
      <c r="G115" s="386"/>
      <c r="H115" s="386"/>
      <c r="I115" s="386"/>
      <c r="J115" s="386"/>
      <c r="K115" s="386"/>
      <c r="L115" s="386"/>
      <c r="M115" s="386"/>
      <c r="N115" s="386"/>
      <c r="O115" s="386"/>
      <c r="P115" s="386"/>
      <c r="Q115" s="386"/>
      <c r="R115" s="386"/>
      <c r="S115" s="386"/>
      <c r="T115" s="386"/>
      <c r="U115" s="386"/>
      <c r="V115" s="386"/>
      <c r="W115" s="386"/>
      <c r="X115" s="386"/>
      <c r="Y115" s="386"/>
      <c r="Z115" s="386"/>
      <c r="AA115" s="386"/>
      <c r="AB115" s="386"/>
      <c r="AC115" s="386"/>
      <c r="AD115" s="386"/>
      <c r="AE115" s="386"/>
      <c r="AF115" s="386"/>
      <c r="AG115" s="386"/>
      <c r="AH115" s="386"/>
      <c r="AI115" s="386"/>
      <c r="AJ115" s="386"/>
      <c r="AK115" s="386"/>
      <c r="AL115" s="386"/>
      <c r="AM115" s="386"/>
      <c r="AN115" s="386"/>
      <c r="AO115" s="386"/>
      <c r="AP115" s="386"/>
      <c r="AQ115" s="386"/>
      <c r="AR115" s="386"/>
    </row>
    <row r="116" spans="1:44" x14ac:dyDescent="0.2">
      <c r="A116" s="386"/>
      <c r="B116" s="386"/>
      <c r="C116" s="386"/>
      <c r="D116" s="386"/>
      <c r="E116" s="386"/>
      <c r="F116" s="386"/>
      <c r="G116" s="386"/>
      <c r="H116" s="386"/>
      <c r="I116" s="386"/>
      <c r="J116" s="386"/>
      <c r="K116" s="386"/>
      <c r="L116" s="386"/>
      <c r="M116" s="386"/>
      <c r="N116" s="386"/>
      <c r="O116" s="386"/>
      <c r="P116" s="386"/>
      <c r="Q116" s="386"/>
      <c r="R116" s="386"/>
      <c r="S116" s="386"/>
      <c r="T116" s="386"/>
      <c r="U116" s="386"/>
      <c r="V116" s="386"/>
      <c r="W116" s="386"/>
      <c r="X116" s="386"/>
      <c r="Y116" s="386"/>
      <c r="Z116" s="386"/>
      <c r="AA116" s="386"/>
      <c r="AB116" s="386"/>
      <c r="AC116" s="386"/>
      <c r="AD116" s="386"/>
      <c r="AE116" s="386"/>
      <c r="AF116" s="386"/>
      <c r="AG116" s="386"/>
      <c r="AH116" s="386"/>
      <c r="AI116" s="386"/>
      <c r="AJ116" s="386"/>
      <c r="AK116" s="386"/>
      <c r="AL116" s="386"/>
      <c r="AM116" s="386"/>
      <c r="AN116" s="386"/>
      <c r="AO116" s="386"/>
      <c r="AP116" s="386"/>
      <c r="AQ116" s="386"/>
      <c r="AR116" s="386"/>
    </row>
    <row r="117" spans="1:44" x14ac:dyDescent="0.2">
      <c r="A117" s="386"/>
      <c r="B117" s="386"/>
      <c r="C117" s="386"/>
      <c r="D117" s="386"/>
      <c r="E117" s="386"/>
      <c r="F117" s="386"/>
      <c r="G117" s="386"/>
      <c r="H117" s="386"/>
      <c r="I117" s="386"/>
      <c r="J117" s="386"/>
      <c r="K117" s="386"/>
      <c r="L117" s="386"/>
      <c r="M117" s="386"/>
      <c r="N117" s="386"/>
      <c r="O117" s="386"/>
      <c r="P117" s="386"/>
      <c r="Q117" s="386"/>
      <c r="R117" s="386"/>
      <c r="S117" s="386"/>
      <c r="T117" s="386"/>
      <c r="U117" s="386"/>
      <c r="V117" s="386"/>
      <c r="W117" s="386"/>
      <c r="X117" s="386"/>
      <c r="Y117" s="386"/>
      <c r="Z117" s="386"/>
      <c r="AA117" s="386"/>
      <c r="AB117" s="386"/>
      <c r="AC117" s="386"/>
      <c r="AD117" s="386"/>
      <c r="AE117" s="386"/>
      <c r="AF117" s="386"/>
      <c r="AG117" s="386"/>
      <c r="AH117" s="386"/>
      <c r="AI117" s="386"/>
      <c r="AJ117" s="386"/>
      <c r="AK117" s="386"/>
      <c r="AL117" s="386"/>
      <c r="AM117" s="386"/>
      <c r="AN117" s="386"/>
      <c r="AO117" s="386"/>
      <c r="AP117" s="386"/>
      <c r="AQ117" s="386"/>
      <c r="AR117" s="386"/>
    </row>
    <row r="118" spans="1:44" x14ac:dyDescent="0.2">
      <c r="A118" s="386"/>
      <c r="B118" s="386"/>
      <c r="C118" s="386"/>
      <c r="D118" s="386"/>
      <c r="E118" s="386"/>
      <c r="F118" s="386"/>
      <c r="G118" s="386"/>
      <c r="H118" s="386"/>
      <c r="I118" s="386"/>
      <c r="J118" s="386"/>
      <c r="K118" s="386"/>
      <c r="L118" s="386"/>
      <c r="M118" s="386"/>
      <c r="N118" s="386"/>
      <c r="O118" s="386"/>
      <c r="P118" s="386"/>
      <c r="Q118" s="386"/>
      <c r="R118" s="386"/>
      <c r="S118" s="386"/>
      <c r="T118" s="386"/>
      <c r="U118" s="386"/>
      <c r="V118" s="386"/>
      <c r="W118" s="386"/>
      <c r="X118" s="386"/>
      <c r="Y118" s="386"/>
      <c r="Z118" s="386"/>
      <c r="AA118" s="386"/>
      <c r="AB118" s="386"/>
      <c r="AC118" s="386"/>
      <c r="AD118" s="386"/>
      <c r="AE118" s="386"/>
      <c r="AF118" s="386"/>
      <c r="AG118" s="386"/>
      <c r="AH118" s="386"/>
      <c r="AI118" s="386"/>
      <c r="AJ118" s="386"/>
      <c r="AK118" s="386"/>
      <c r="AL118" s="386"/>
      <c r="AM118" s="386"/>
      <c r="AN118" s="386"/>
      <c r="AO118" s="386"/>
      <c r="AP118" s="386"/>
      <c r="AQ118" s="386"/>
      <c r="AR118" s="386"/>
    </row>
    <row r="119" spans="1:44" x14ac:dyDescent="0.2">
      <c r="A119" s="386"/>
      <c r="B119" s="386"/>
      <c r="C119" s="386"/>
      <c r="D119" s="386"/>
      <c r="E119" s="386"/>
      <c r="F119" s="386"/>
      <c r="G119" s="386"/>
      <c r="H119" s="386"/>
      <c r="I119" s="386"/>
      <c r="J119" s="386"/>
      <c r="K119" s="386"/>
      <c r="L119" s="386"/>
      <c r="M119" s="386"/>
      <c r="N119" s="386"/>
      <c r="O119" s="386"/>
      <c r="P119" s="386"/>
      <c r="Q119" s="386"/>
      <c r="R119" s="386"/>
      <c r="S119" s="386"/>
      <c r="T119" s="386"/>
      <c r="U119" s="386"/>
      <c r="V119" s="386"/>
      <c r="W119" s="386"/>
      <c r="X119" s="386"/>
      <c r="Y119" s="386"/>
      <c r="Z119" s="386"/>
      <c r="AA119" s="386"/>
      <c r="AB119" s="386"/>
      <c r="AC119" s="386"/>
      <c r="AD119" s="386"/>
      <c r="AE119" s="386"/>
      <c r="AF119" s="386"/>
      <c r="AG119" s="386"/>
      <c r="AH119" s="386"/>
      <c r="AI119" s="386"/>
      <c r="AJ119" s="386"/>
      <c r="AK119" s="386"/>
      <c r="AL119" s="386"/>
      <c r="AM119" s="386"/>
      <c r="AN119" s="386"/>
      <c r="AO119" s="386"/>
      <c r="AP119" s="386"/>
      <c r="AQ119" s="386"/>
      <c r="AR119" s="386"/>
    </row>
    <row r="120" spans="1:44" x14ac:dyDescent="0.2">
      <c r="A120" s="386"/>
      <c r="B120" s="386"/>
      <c r="C120" s="386"/>
      <c r="D120" s="386"/>
      <c r="E120" s="386"/>
      <c r="F120" s="386"/>
      <c r="G120" s="386"/>
      <c r="H120" s="386"/>
      <c r="I120" s="386"/>
      <c r="J120" s="386"/>
      <c r="K120" s="386"/>
      <c r="L120" s="386"/>
      <c r="M120" s="386"/>
      <c r="N120" s="386"/>
      <c r="O120" s="386"/>
      <c r="P120" s="386"/>
      <c r="Q120" s="386"/>
      <c r="R120" s="386"/>
      <c r="S120" s="386"/>
      <c r="T120" s="386"/>
      <c r="U120" s="386"/>
      <c r="V120" s="386"/>
      <c r="W120" s="386"/>
      <c r="X120" s="386"/>
      <c r="Y120" s="386"/>
      <c r="Z120" s="386"/>
      <c r="AA120" s="386"/>
      <c r="AB120" s="386"/>
      <c r="AC120" s="386"/>
      <c r="AD120" s="386"/>
      <c r="AE120" s="386"/>
      <c r="AF120" s="386"/>
      <c r="AG120" s="386"/>
      <c r="AH120" s="386"/>
      <c r="AI120" s="386"/>
      <c r="AJ120" s="386"/>
      <c r="AK120" s="386"/>
      <c r="AL120" s="386"/>
      <c r="AM120" s="386"/>
      <c r="AN120" s="386"/>
      <c r="AO120" s="386"/>
      <c r="AP120" s="386"/>
      <c r="AQ120" s="386"/>
      <c r="AR120" s="386"/>
    </row>
    <row r="121" spans="1:44" x14ac:dyDescent="0.2">
      <c r="A121" s="386"/>
      <c r="B121" s="386"/>
      <c r="C121" s="386"/>
      <c r="D121" s="386"/>
      <c r="E121" s="386"/>
      <c r="F121" s="386"/>
      <c r="G121" s="386"/>
      <c r="H121" s="386"/>
      <c r="I121" s="386"/>
      <c r="J121" s="386"/>
      <c r="K121" s="386"/>
      <c r="L121" s="386"/>
      <c r="M121" s="386"/>
      <c r="N121" s="386"/>
      <c r="O121" s="386"/>
      <c r="P121" s="386"/>
      <c r="Q121" s="386"/>
      <c r="R121" s="386"/>
      <c r="S121" s="386"/>
      <c r="T121" s="386"/>
      <c r="U121" s="386"/>
      <c r="V121" s="386"/>
      <c r="W121" s="386"/>
      <c r="X121" s="386"/>
      <c r="Y121" s="386"/>
      <c r="Z121" s="386"/>
      <c r="AA121" s="386"/>
      <c r="AB121" s="386"/>
      <c r="AC121" s="386"/>
      <c r="AD121" s="386"/>
      <c r="AE121" s="386"/>
      <c r="AF121" s="386"/>
      <c r="AG121" s="386"/>
      <c r="AH121" s="386"/>
      <c r="AI121" s="386"/>
      <c r="AJ121" s="386"/>
      <c r="AK121" s="386"/>
      <c r="AL121" s="386"/>
      <c r="AM121" s="386"/>
      <c r="AN121" s="386"/>
      <c r="AO121" s="386"/>
      <c r="AP121" s="386"/>
      <c r="AQ121" s="386"/>
      <c r="AR121" s="386"/>
    </row>
    <row r="122" spans="1:44" x14ac:dyDescent="0.2">
      <c r="A122" s="386"/>
      <c r="B122" s="386"/>
      <c r="C122" s="386"/>
      <c r="D122" s="386"/>
      <c r="E122" s="386"/>
      <c r="F122" s="386"/>
      <c r="G122" s="386"/>
      <c r="H122" s="386"/>
      <c r="I122" s="386"/>
      <c r="J122" s="386"/>
      <c r="K122" s="386"/>
      <c r="L122" s="386"/>
      <c r="M122" s="386"/>
      <c r="N122" s="386"/>
      <c r="O122" s="386"/>
      <c r="P122" s="386"/>
      <c r="Q122" s="386"/>
      <c r="R122" s="386"/>
      <c r="S122" s="386"/>
      <c r="T122" s="386"/>
      <c r="U122" s="386"/>
      <c r="V122" s="386"/>
      <c r="W122" s="386"/>
      <c r="X122" s="386"/>
      <c r="Y122" s="386"/>
      <c r="Z122" s="386"/>
      <c r="AA122" s="386"/>
      <c r="AB122" s="386"/>
      <c r="AC122" s="386"/>
      <c r="AD122" s="386"/>
      <c r="AE122" s="386"/>
      <c r="AF122" s="386"/>
      <c r="AG122" s="386"/>
      <c r="AH122" s="386"/>
      <c r="AI122" s="386"/>
      <c r="AJ122" s="386"/>
      <c r="AK122" s="386"/>
      <c r="AL122" s="386"/>
      <c r="AM122" s="386"/>
      <c r="AN122" s="386"/>
      <c r="AO122" s="386"/>
      <c r="AP122" s="386"/>
      <c r="AQ122" s="386"/>
      <c r="AR122" s="386"/>
    </row>
    <row r="123" spans="1:44" x14ac:dyDescent="0.2">
      <c r="A123" s="386"/>
      <c r="B123" s="386"/>
      <c r="C123" s="386"/>
      <c r="D123" s="386"/>
      <c r="E123" s="386"/>
      <c r="F123" s="386"/>
      <c r="G123" s="386"/>
      <c r="H123" s="386"/>
      <c r="I123" s="386"/>
      <c r="J123" s="386"/>
      <c r="K123" s="386"/>
      <c r="L123" s="386"/>
      <c r="M123" s="386"/>
      <c r="N123" s="386"/>
      <c r="O123" s="386"/>
      <c r="P123" s="386"/>
      <c r="Q123" s="386"/>
      <c r="R123" s="386"/>
      <c r="S123" s="386"/>
      <c r="T123" s="386"/>
      <c r="U123" s="386"/>
      <c r="V123" s="386"/>
      <c r="W123" s="386"/>
      <c r="X123" s="386"/>
      <c r="Y123" s="386"/>
      <c r="Z123" s="386"/>
      <c r="AA123" s="386"/>
      <c r="AB123" s="386"/>
      <c r="AC123" s="386"/>
      <c r="AD123" s="386"/>
      <c r="AE123" s="386"/>
      <c r="AF123" s="386"/>
      <c r="AG123" s="386"/>
      <c r="AH123" s="386"/>
      <c r="AI123" s="386"/>
      <c r="AJ123" s="386"/>
      <c r="AK123" s="386"/>
      <c r="AL123" s="386"/>
      <c r="AM123" s="386"/>
      <c r="AN123" s="386"/>
      <c r="AO123" s="386"/>
      <c r="AP123" s="386"/>
      <c r="AQ123" s="386"/>
      <c r="AR123" s="386"/>
    </row>
    <row r="124" spans="1:44" x14ac:dyDescent="0.2">
      <c r="A124" s="386"/>
      <c r="B124" s="386"/>
      <c r="C124" s="386"/>
      <c r="D124" s="386"/>
      <c r="E124" s="386"/>
      <c r="F124" s="386"/>
      <c r="G124" s="386"/>
      <c r="H124" s="386"/>
      <c r="I124" s="386"/>
      <c r="J124" s="386"/>
      <c r="K124" s="386"/>
      <c r="L124" s="386"/>
      <c r="M124" s="386"/>
      <c r="N124" s="386"/>
      <c r="O124" s="386"/>
      <c r="P124" s="386"/>
      <c r="Q124" s="386"/>
      <c r="R124" s="386"/>
      <c r="S124" s="386"/>
      <c r="T124" s="386"/>
      <c r="U124" s="386"/>
      <c r="V124" s="386"/>
      <c r="W124" s="386"/>
      <c r="X124" s="386"/>
      <c r="Y124" s="386"/>
      <c r="Z124" s="386"/>
      <c r="AA124" s="386"/>
      <c r="AB124" s="386"/>
      <c r="AC124" s="386"/>
      <c r="AD124" s="386"/>
      <c r="AE124" s="386"/>
      <c r="AF124" s="386"/>
      <c r="AG124" s="386"/>
      <c r="AH124" s="386"/>
      <c r="AI124" s="386"/>
      <c r="AJ124" s="386"/>
      <c r="AK124" s="386"/>
      <c r="AL124" s="386"/>
      <c r="AM124" s="386"/>
      <c r="AN124" s="386"/>
      <c r="AO124" s="386"/>
      <c r="AP124" s="386"/>
      <c r="AQ124" s="386"/>
      <c r="AR124" s="386"/>
    </row>
    <row r="125" spans="1:44" x14ac:dyDescent="0.2">
      <c r="A125" s="386"/>
      <c r="B125" s="386"/>
      <c r="C125" s="386"/>
      <c r="D125" s="386"/>
      <c r="E125" s="386"/>
      <c r="F125" s="386"/>
      <c r="G125" s="386"/>
      <c r="H125" s="386"/>
      <c r="I125" s="386"/>
      <c r="J125" s="386"/>
      <c r="K125" s="386"/>
      <c r="L125" s="386"/>
      <c r="M125" s="386"/>
      <c r="N125" s="386"/>
      <c r="O125" s="386"/>
      <c r="P125" s="386"/>
      <c r="Q125" s="386"/>
      <c r="R125" s="386"/>
      <c r="S125" s="386"/>
      <c r="T125" s="386"/>
      <c r="U125" s="386"/>
      <c r="V125" s="386"/>
      <c r="W125" s="386"/>
      <c r="X125" s="386"/>
      <c r="Y125" s="386"/>
      <c r="Z125" s="386"/>
      <c r="AA125" s="386"/>
      <c r="AB125" s="386"/>
      <c r="AC125" s="386"/>
      <c r="AD125" s="386"/>
      <c r="AE125" s="386"/>
      <c r="AF125" s="386"/>
      <c r="AG125" s="386"/>
      <c r="AH125" s="386"/>
      <c r="AI125" s="386"/>
      <c r="AJ125" s="386"/>
      <c r="AK125" s="386"/>
      <c r="AL125" s="386"/>
      <c r="AM125" s="386"/>
      <c r="AN125" s="386"/>
      <c r="AO125" s="386"/>
      <c r="AP125" s="386"/>
      <c r="AQ125" s="386"/>
      <c r="AR125" s="386"/>
    </row>
    <row r="126" spans="1:44" x14ac:dyDescent="0.2">
      <c r="A126" s="386"/>
      <c r="B126" s="386"/>
      <c r="C126" s="386"/>
      <c r="D126" s="386"/>
      <c r="E126" s="386"/>
      <c r="F126" s="386"/>
      <c r="G126" s="386"/>
      <c r="H126" s="386"/>
      <c r="I126" s="386"/>
      <c r="J126" s="386"/>
      <c r="K126" s="386"/>
      <c r="L126" s="386"/>
      <c r="M126" s="386"/>
      <c r="N126" s="386"/>
      <c r="O126" s="386"/>
      <c r="P126" s="386"/>
      <c r="Q126" s="386"/>
      <c r="R126" s="386"/>
      <c r="S126" s="386"/>
      <c r="T126" s="386"/>
      <c r="U126" s="386"/>
      <c r="V126" s="386"/>
      <c r="W126" s="386"/>
      <c r="X126" s="386"/>
      <c r="Y126" s="386"/>
      <c r="Z126" s="386"/>
      <c r="AA126" s="386"/>
      <c r="AB126" s="386"/>
      <c r="AC126" s="386"/>
      <c r="AD126" s="386"/>
      <c r="AE126" s="386"/>
      <c r="AF126" s="386"/>
      <c r="AG126" s="386"/>
      <c r="AH126" s="386"/>
      <c r="AI126" s="386"/>
      <c r="AJ126" s="386"/>
      <c r="AK126" s="386"/>
      <c r="AL126" s="386"/>
      <c r="AM126" s="386"/>
      <c r="AN126" s="386"/>
      <c r="AO126" s="386"/>
      <c r="AP126" s="386"/>
      <c r="AQ126" s="386"/>
      <c r="AR126" s="386"/>
    </row>
    <row r="127" spans="1:44" x14ac:dyDescent="0.2">
      <c r="A127" s="386"/>
      <c r="B127" s="386"/>
      <c r="C127" s="386"/>
      <c r="D127" s="386"/>
      <c r="E127" s="386"/>
      <c r="F127" s="386"/>
      <c r="G127" s="386"/>
      <c r="H127" s="386"/>
      <c r="I127" s="386"/>
      <c r="J127" s="386"/>
      <c r="K127" s="386"/>
      <c r="L127" s="386"/>
      <c r="M127" s="386"/>
      <c r="N127" s="386"/>
      <c r="O127" s="386"/>
      <c r="P127" s="386"/>
      <c r="Q127" s="386"/>
      <c r="R127" s="386"/>
      <c r="S127" s="386"/>
      <c r="T127" s="386"/>
      <c r="U127" s="386"/>
      <c r="V127" s="386"/>
      <c r="W127" s="386"/>
      <c r="X127" s="386"/>
      <c r="Y127" s="386"/>
      <c r="Z127" s="386"/>
      <c r="AA127" s="386"/>
      <c r="AB127" s="386"/>
      <c r="AC127" s="386"/>
      <c r="AD127" s="386"/>
      <c r="AE127" s="386"/>
      <c r="AF127" s="386"/>
      <c r="AG127" s="386"/>
      <c r="AH127" s="386"/>
      <c r="AI127" s="386"/>
      <c r="AJ127" s="386"/>
      <c r="AK127" s="386"/>
      <c r="AL127" s="386"/>
      <c r="AM127" s="386"/>
      <c r="AN127" s="386"/>
      <c r="AO127" s="386"/>
      <c r="AP127" s="386"/>
      <c r="AQ127" s="386"/>
      <c r="AR127" s="386"/>
    </row>
    <row r="128" spans="1:44" x14ac:dyDescent="0.2">
      <c r="A128" s="386"/>
      <c r="B128" s="386"/>
      <c r="C128" s="386"/>
      <c r="D128" s="386"/>
      <c r="E128" s="386"/>
      <c r="F128" s="386"/>
      <c r="G128" s="386"/>
      <c r="H128" s="386"/>
      <c r="I128" s="386"/>
      <c r="J128" s="386"/>
      <c r="K128" s="386"/>
      <c r="L128" s="386"/>
      <c r="M128" s="386"/>
      <c r="N128" s="386"/>
      <c r="O128" s="386"/>
      <c r="P128" s="386"/>
      <c r="Q128" s="386"/>
      <c r="R128" s="386"/>
      <c r="S128" s="386"/>
      <c r="T128" s="386"/>
      <c r="U128" s="386"/>
      <c r="V128" s="386"/>
      <c r="W128" s="386"/>
      <c r="X128" s="386"/>
      <c r="Y128" s="386"/>
      <c r="Z128" s="386"/>
      <c r="AA128" s="386"/>
      <c r="AB128" s="386"/>
      <c r="AC128" s="386"/>
      <c r="AD128" s="386"/>
      <c r="AE128" s="386"/>
      <c r="AF128" s="386"/>
      <c r="AG128" s="386"/>
      <c r="AH128" s="386"/>
      <c r="AI128" s="386"/>
      <c r="AJ128" s="386"/>
      <c r="AK128" s="386"/>
      <c r="AL128" s="386"/>
      <c r="AM128" s="386"/>
      <c r="AN128" s="386"/>
      <c r="AO128" s="386"/>
      <c r="AP128" s="386"/>
      <c r="AQ128" s="386"/>
      <c r="AR128" s="386"/>
    </row>
    <row r="129" spans="1:44" x14ac:dyDescent="0.2">
      <c r="A129" s="386"/>
      <c r="B129" s="386"/>
      <c r="C129" s="386"/>
      <c r="D129" s="386"/>
      <c r="E129" s="386"/>
      <c r="F129" s="386"/>
      <c r="G129" s="386"/>
      <c r="H129" s="386"/>
      <c r="I129" s="386"/>
      <c r="J129" s="386"/>
      <c r="K129" s="386"/>
      <c r="L129" s="386"/>
      <c r="M129" s="386"/>
      <c r="N129" s="386"/>
      <c r="O129" s="386"/>
      <c r="P129" s="386"/>
      <c r="Q129" s="386"/>
      <c r="R129" s="386"/>
      <c r="S129" s="386"/>
      <c r="T129" s="386"/>
      <c r="U129" s="386"/>
      <c r="V129" s="386"/>
      <c r="W129" s="386"/>
      <c r="X129" s="386"/>
      <c r="Y129" s="386"/>
      <c r="Z129" s="386"/>
      <c r="AA129" s="386"/>
      <c r="AB129" s="386"/>
      <c r="AC129" s="386"/>
      <c r="AD129" s="386"/>
      <c r="AE129" s="386"/>
      <c r="AF129" s="386"/>
      <c r="AG129" s="386"/>
      <c r="AH129" s="386"/>
      <c r="AI129" s="386"/>
      <c r="AJ129" s="386"/>
      <c r="AK129" s="386"/>
      <c r="AL129" s="386"/>
      <c r="AM129" s="386"/>
      <c r="AN129" s="386"/>
      <c r="AO129" s="386"/>
      <c r="AP129" s="386"/>
      <c r="AQ129" s="386"/>
      <c r="AR129" s="386"/>
    </row>
    <row r="130" spans="1:44" x14ac:dyDescent="0.2">
      <c r="A130" s="386"/>
      <c r="B130" s="386"/>
      <c r="C130" s="386"/>
      <c r="D130" s="386"/>
      <c r="E130" s="386"/>
      <c r="F130" s="386"/>
      <c r="G130" s="386"/>
      <c r="H130" s="386"/>
      <c r="I130" s="386"/>
      <c r="J130" s="386"/>
      <c r="K130" s="386"/>
      <c r="L130" s="386"/>
      <c r="M130" s="386"/>
      <c r="N130" s="386"/>
      <c r="O130" s="386"/>
      <c r="P130" s="386"/>
      <c r="Q130" s="386"/>
      <c r="R130" s="386"/>
      <c r="S130" s="386"/>
      <c r="T130" s="386"/>
      <c r="U130" s="386"/>
      <c r="V130" s="386"/>
      <c r="W130" s="386"/>
      <c r="X130" s="386"/>
      <c r="Y130" s="386"/>
      <c r="Z130" s="386"/>
      <c r="AA130" s="386"/>
      <c r="AB130" s="386"/>
      <c r="AC130" s="386"/>
      <c r="AD130" s="386"/>
      <c r="AE130" s="386"/>
      <c r="AF130" s="386"/>
      <c r="AG130" s="386"/>
      <c r="AH130" s="386"/>
      <c r="AI130" s="386"/>
      <c r="AJ130" s="386"/>
      <c r="AK130" s="386"/>
      <c r="AL130" s="386"/>
      <c r="AM130" s="386"/>
      <c r="AN130" s="386"/>
      <c r="AO130" s="386"/>
      <c r="AP130" s="386"/>
      <c r="AQ130" s="386"/>
      <c r="AR130" s="386"/>
    </row>
  </sheetData>
  <sheetProtection selectLockedCells="1"/>
  <mergeCells count="1">
    <mergeCell ref="H44:K44"/>
  </mergeCells>
  <pageMargins left="0.75" right="0.75" top="1" bottom="1" header="0" footer="0"/>
  <pageSetup paperSize="9" scale="88" orientation="landscape" horizontalDpi="300" verticalDpi="300" r:id="rId1"/>
  <headerFooter alignWithMargins="0">
    <oddHeader>&amp;C&amp;"Arial,Negrita"&amp;12 DIAGNÓSTICO INTEGRAL MODULAR</oddHeader>
  </headerFooter>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theme="7" tint="0.39997558519241921"/>
  </sheetPr>
  <dimension ref="A1:DY192"/>
  <sheetViews>
    <sheetView showGridLines="0" showRowColHeaders="0" topLeftCell="A4" zoomScale="60" zoomScaleNormal="60" workbookViewId="0">
      <selection activeCell="B26" sqref="B26:M26"/>
    </sheetView>
  </sheetViews>
  <sheetFormatPr baseColWidth="10" defaultColWidth="11.5703125" defaultRowHeight="12.75" x14ac:dyDescent="0.2"/>
  <cols>
    <col min="1" max="1" width="2.28515625" style="2" customWidth="1"/>
    <col min="2" max="2" width="60.5703125" style="2" customWidth="1"/>
    <col min="3" max="3" width="11.5703125" style="2" customWidth="1"/>
    <col min="4" max="4" width="27.42578125" style="2" customWidth="1"/>
    <col min="5" max="5" width="12.7109375" style="2" customWidth="1"/>
    <col min="6" max="13" width="15.7109375" style="2" customWidth="1"/>
    <col min="14" max="16384" width="11.5703125" style="2"/>
  </cols>
  <sheetData>
    <row r="1" spans="1:129" ht="21.6" customHeight="1" x14ac:dyDescent="0.2">
      <c r="A1" s="385"/>
      <c r="B1" s="385"/>
      <c r="C1" s="385"/>
      <c r="D1" s="385"/>
      <c r="E1" s="385"/>
      <c r="F1" s="385"/>
      <c r="G1" s="385"/>
      <c r="H1" s="385"/>
      <c r="I1" s="385"/>
      <c r="J1" s="385"/>
      <c r="K1" s="385"/>
      <c r="L1" s="385"/>
      <c r="M1" s="385"/>
      <c r="N1" s="385"/>
      <c r="O1" s="385"/>
      <c r="P1" s="385"/>
      <c r="Q1" s="385"/>
      <c r="R1" s="385"/>
      <c r="S1" s="385"/>
      <c r="T1" s="385"/>
      <c r="U1" s="385"/>
      <c r="V1" s="385"/>
      <c r="W1" s="385"/>
      <c r="X1" s="385"/>
      <c r="Y1" s="385"/>
      <c r="Z1" s="385"/>
      <c r="AA1" s="385"/>
      <c r="AB1" s="385"/>
      <c r="AC1" s="385"/>
      <c r="AD1" s="385"/>
      <c r="AE1" s="385"/>
      <c r="AF1" s="385"/>
      <c r="AG1" s="385"/>
      <c r="AH1" s="385"/>
      <c r="AI1" s="385"/>
      <c r="AJ1" s="385"/>
      <c r="AK1" s="385"/>
      <c r="AL1" s="385"/>
      <c r="AM1" s="385"/>
      <c r="AN1" s="385"/>
      <c r="AO1" s="385"/>
      <c r="AP1" s="385"/>
      <c r="AQ1" s="385"/>
      <c r="AR1" s="385"/>
      <c r="AS1" s="385"/>
      <c r="AT1" s="385"/>
      <c r="AU1" s="385"/>
      <c r="AV1" s="385"/>
      <c r="AW1" s="385"/>
      <c r="AX1" s="385"/>
      <c r="AY1" s="385"/>
      <c r="AZ1" s="385"/>
      <c r="BA1" s="385"/>
      <c r="BB1" s="385"/>
      <c r="BC1" s="385"/>
      <c r="BD1" s="385"/>
      <c r="BE1" s="385"/>
      <c r="BF1" s="385"/>
      <c r="BG1" s="385"/>
      <c r="BH1" s="385"/>
      <c r="BI1" s="385"/>
      <c r="BJ1" s="385"/>
      <c r="BK1" s="385"/>
      <c r="BL1" s="385"/>
      <c r="BM1" s="385"/>
      <c r="BN1" s="385"/>
      <c r="BO1" s="385"/>
      <c r="BP1" s="385"/>
      <c r="BQ1" s="385"/>
      <c r="BR1" s="385"/>
      <c r="BS1" s="385"/>
      <c r="BT1" s="385"/>
      <c r="BU1" s="385"/>
      <c r="BV1" s="385"/>
      <c r="BW1" s="385"/>
      <c r="BX1" s="385"/>
      <c r="BY1" s="385"/>
      <c r="BZ1" s="385"/>
      <c r="CA1" s="385"/>
      <c r="CB1" s="385"/>
      <c r="CC1" s="385"/>
      <c r="CD1" s="385"/>
      <c r="CE1" s="385"/>
      <c r="CF1" s="385"/>
      <c r="CG1" s="385"/>
      <c r="CH1" s="385"/>
      <c r="CI1" s="385"/>
      <c r="CJ1" s="385"/>
      <c r="CK1" s="385"/>
      <c r="CL1" s="385"/>
      <c r="CM1" s="385"/>
      <c r="CN1" s="385"/>
      <c r="CO1" s="385"/>
      <c r="CP1" s="385"/>
      <c r="CQ1" s="385"/>
      <c r="CR1" s="385"/>
      <c r="CS1" s="385"/>
      <c r="CT1" s="385"/>
      <c r="CU1" s="385"/>
      <c r="CV1" s="385"/>
      <c r="CW1" s="385"/>
      <c r="CX1" s="385"/>
      <c r="CY1" s="385"/>
      <c r="CZ1" s="385"/>
      <c r="DA1" s="385"/>
      <c r="DB1" s="385"/>
      <c r="DC1" s="385"/>
      <c r="DD1" s="385"/>
      <c r="DE1" s="385"/>
      <c r="DF1" s="385"/>
      <c r="DG1" s="385"/>
      <c r="DH1" s="385"/>
      <c r="DI1" s="385"/>
      <c r="DJ1" s="385"/>
      <c r="DK1" s="385"/>
      <c r="DL1" s="385"/>
      <c r="DM1" s="385"/>
      <c r="DN1" s="385"/>
      <c r="DO1" s="385"/>
      <c r="DP1" s="385"/>
      <c r="DQ1" s="385"/>
      <c r="DR1" s="385"/>
      <c r="DS1" s="385"/>
      <c r="DT1" s="385"/>
      <c r="DU1" s="385"/>
      <c r="DV1" s="385"/>
      <c r="DW1" s="385"/>
      <c r="DX1" s="385"/>
      <c r="DY1" s="385"/>
    </row>
    <row r="2" spans="1:129" x14ac:dyDescent="0.2">
      <c r="A2" s="385"/>
      <c r="B2" s="385"/>
      <c r="C2" s="385"/>
      <c r="D2" s="385"/>
      <c r="E2" s="385"/>
      <c r="F2" s="385"/>
      <c r="G2" s="385"/>
      <c r="H2" s="385"/>
      <c r="I2" s="385"/>
      <c r="J2" s="385"/>
      <c r="K2" s="385"/>
      <c r="L2" s="385"/>
      <c r="M2" s="385"/>
      <c r="N2" s="385"/>
      <c r="O2" s="385"/>
      <c r="P2" s="385"/>
      <c r="Q2" s="385"/>
      <c r="R2" s="385"/>
      <c r="S2" s="385"/>
      <c r="T2" s="385"/>
      <c r="U2" s="385"/>
      <c r="V2" s="385"/>
      <c r="W2" s="385"/>
      <c r="X2" s="385"/>
      <c r="Y2" s="385"/>
      <c r="Z2" s="385"/>
      <c r="AA2" s="385"/>
      <c r="AB2" s="385"/>
      <c r="AC2" s="385"/>
      <c r="AD2" s="385"/>
      <c r="AE2" s="385"/>
      <c r="AF2" s="385"/>
      <c r="AG2" s="385"/>
      <c r="AH2" s="385"/>
      <c r="AI2" s="385"/>
      <c r="AJ2" s="385"/>
      <c r="AK2" s="385"/>
      <c r="AL2" s="385"/>
      <c r="AM2" s="385"/>
      <c r="AN2" s="385"/>
      <c r="AO2" s="385"/>
      <c r="AP2" s="385"/>
      <c r="AQ2" s="385"/>
      <c r="AR2" s="385"/>
      <c r="AS2" s="385"/>
      <c r="AT2" s="385"/>
      <c r="AU2" s="385"/>
      <c r="AV2" s="385"/>
      <c r="AW2" s="385"/>
      <c r="AX2" s="385"/>
      <c r="AY2" s="385"/>
      <c r="AZ2" s="385"/>
      <c r="BA2" s="385"/>
      <c r="BB2" s="385"/>
      <c r="BC2" s="385"/>
      <c r="BD2" s="385"/>
      <c r="BE2" s="385"/>
      <c r="BF2" s="385"/>
      <c r="BG2" s="385"/>
      <c r="BH2" s="385"/>
      <c r="BI2" s="385"/>
      <c r="BJ2" s="385"/>
      <c r="BK2" s="385"/>
      <c r="BL2" s="385"/>
      <c r="BM2" s="385"/>
      <c r="BN2" s="385"/>
      <c r="BO2" s="385"/>
      <c r="BP2" s="385"/>
      <c r="BQ2" s="385"/>
      <c r="BR2" s="385"/>
      <c r="BS2" s="385"/>
      <c r="BT2" s="385"/>
      <c r="BU2" s="385"/>
      <c r="BV2" s="385"/>
      <c r="BW2" s="385"/>
      <c r="BX2" s="385"/>
      <c r="BY2" s="385"/>
      <c r="BZ2" s="385"/>
      <c r="CA2" s="385"/>
      <c r="CB2" s="385"/>
      <c r="CC2" s="385"/>
      <c r="CD2" s="385"/>
      <c r="CE2" s="385"/>
      <c r="CF2" s="385"/>
      <c r="CG2" s="385"/>
      <c r="CH2" s="385"/>
      <c r="CI2" s="385"/>
      <c r="CJ2" s="385"/>
      <c r="CK2" s="385"/>
      <c r="CL2" s="385"/>
      <c r="CM2" s="385"/>
      <c r="CN2" s="385"/>
      <c r="CO2" s="385"/>
      <c r="CP2" s="385"/>
      <c r="CQ2" s="385"/>
      <c r="CR2" s="385"/>
      <c r="CS2" s="385"/>
      <c r="CT2" s="385"/>
      <c r="CU2" s="385"/>
      <c r="CV2" s="385"/>
      <c r="CW2" s="385"/>
      <c r="CX2" s="385"/>
      <c r="CY2" s="385"/>
      <c r="CZ2" s="385"/>
      <c r="DA2" s="385"/>
      <c r="DB2" s="385"/>
      <c r="DC2" s="385"/>
      <c r="DD2" s="385"/>
      <c r="DE2" s="385"/>
      <c r="DF2" s="385"/>
      <c r="DG2" s="385"/>
      <c r="DH2" s="385"/>
      <c r="DI2" s="385"/>
      <c r="DJ2" s="385"/>
      <c r="DK2" s="385"/>
      <c r="DL2" s="385"/>
      <c r="DM2" s="385"/>
      <c r="DN2" s="385"/>
      <c r="DO2" s="385"/>
      <c r="DP2" s="385"/>
      <c r="DQ2" s="385"/>
      <c r="DR2" s="385"/>
      <c r="DS2" s="385"/>
      <c r="DT2" s="385"/>
      <c r="DU2" s="385"/>
      <c r="DV2" s="385"/>
      <c r="DW2" s="385"/>
      <c r="DX2" s="385"/>
      <c r="DY2" s="385"/>
    </row>
    <row r="3" spans="1:129" x14ac:dyDescent="0.2">
      <c r="A3" s="385"/>
      <c r="B3" s="385"/>
      <c r="C3" s="385"/>
      <c r="D3" s="385"/>
      <c r="E3" s="385"/>
      <c r="F3" s="385"/>
      <c r="G3" s="385"/>
      <c r="H3" s="385"/>
      <c r="I3" s="385"/>
      <c r="J3" s="385"/>
      <c r="K3" s="385"/>
      <c r="L3" s="385"/>
      <c r="M3" s="385"/>
      <c r="N3" s="385"/>
      <c r="O3" s="385"/>
      <c r="P3" s="385"/>
      <c r="Q3" s="385"/>
      <c r="R3" s="385"/>
      <c r="S3" s="385"/>
      <c r="T3" s="385"/>
      <c r="U3" s="385"/>
      <c r="V3" s="385"/>
      <c r="W3" s="385"/>
      <c r="X3" s="385"/>
      <c r="Y3" s="385"/>
      <c r="Z3" s="385"/>
      <c r="AA3" s="385"/>
      <c r="AB3" s="385"/>
      <c r="AC3" s="385"/>
      <c r="AD3" s="385"/>
      <c r="AE3" s="385"/>
      <c r="AF3" s="385"/>
      <c r="AG3" s="385"/>
      <c r="AH3" s="385"/>
      <c r="AI3" s="385"/>
      <c r="AJ3" s="385"/>
      <c r="AK3" s="385"/>
      <c r="AL3" s="385"/>
      <c r="AM3" s="385"/>
      <c r="AN3" s="385"/>
      <c r="AO3" s="385"/>
      <c r="AP3" s="385"/>
      <c r="AQ3" s="385"/>
      <c r="AR3" s="385"/>
      <c r="AS3" s="385"/>
      <c r="AT3" s="385"/>
      <c r="AU3" s="385"/>
      <c r="AV3" s="385"/>
      <c r="AW3" s="385"/>
      <c r="AX3" s="385"/>
      <c r="AY3" s="385"/>
      <c r="AZ3" s="385"/>
      <c r="BA3" s="385"/>
      <c r="BB3" s="385"/>
      <c r="BC3" s="385"/>
      <c r="BD3" s="385"/>
      <c r="BE3" s="385"/>
      <c r="BF3" s="385"/>
      <c r="BG3" s="385"/>
      <c r="BH3" s="385"/>
      <c r="BI3" s="385"/>
      <c r="BJ3" s="385"/>
      <c r="BK3" s="385"/>
      <c r="BL3" s="385"/>
      <c r="BM3" s="385"/>
      <c r="BN3" s="385"/>
      <c r="BO3" s="385"/>
      <c r="BP3" s="385"/>
      <c r="BQ3" s="385"/>
      <c r="BR3" s="385"/>
      <c r="BS3" s="385"/>
      <c r="BT3" s="385"/>
      <c r="BU3" s="385"/>
      <c r="BV3" s="385"/>
      <c r="BW3" s="385"/>
      <c r="BX3" s="385"/>
      <c r="BY3" s="385"/>
      <c r="BZ3" s="385"/>
      <c r="CA3" s="385"/>
      <c r="CB3" s="385"/>
      <c r="CC3" s="385"/>
      <c r="CD3" s="385"/>
      <c r="CE3" s="385"/>
      <c r="CF3" s="385"/>
      <c r="CG3" s="385"/>
      <c r="CH3" s="385"/>
      <c r="CI3" s="385"/>
      <c r="CJ3" s="385"/>
      <c r="CK3" s="385"/>
      <c r="CL3" s="385"/>
      <c r="CM3" s="385"/>
      <c r="CN3" s="385"/>
      <c r="CO3" s="385"/>
      <c r="CP3" s="385"/>
      <c r="CQ3" s="385"/>
      <c r="CR3" s="385"/>
      <c r="CS3" s="385"/>
      <c r="CT3" s="385"/>
      <c r="CU3" s="385"/>
      <c r="CV3" s="385"/>
      <c r="CW3" s="385"/>
      <c r="CX3" s="385"/>
      <c r="CY3" s="385"/>
      <c r="CZ3" s="385"/>
      <c r="DA3" s="385"/>
      <c r="DB3" s="385"/>
      <c r="DC3" s="385"/>
      <c r="DD3" s="385"/>
      <c r="DE3" s="385"/>
      <c r="DF3" s="385"/>
      <c r="DG3" s="385"/>
      <c r="DH3" s="385"/>
      <c r="DI3" s="385"/>
      <c r="DJ3" s="385"/>
      <c r="DK3" s="385"/>
      <c r="DL3" s="385"/>
      <c r="DM3" s="385"/>
      <c r="DN3" s="385"/>
      <c r="DO3" s="385"/>
      <c r="DP3" s="385"/>
      <c r="DQ3" s="385"/>
      <c r="DR3" s="385"/>
      <c r="DS3" s="385"/>
      <c r="DT3" s="385"/>
      <c r="DU3" s="385"/>
      <c r="DV3" s="385"/>
      <c r="DW3" s="385"/>
      <c r="DX3" s="385"/>
      <c r="DY3" s="385"/>
    </row>
    <row r="4" spans="1:129" ht="20.45" customHeight="1" thickBot="1" x14ac:dyDescent="0.25">
      <c r="A4" s="385"/>
      <c r="B4" s="385"/>
      <c r="C4" s="385"/>
      <c r="D4" s="385"/>
      <c r="E4" s="385"/>
      <c r="F4" s="385"/>
      <c r="G4" s="385"/>
      <c r="H4" s="385"/>
      <c r="I4" s="385"/>
      <c r="J4" s="385"/>
      <c r="K4" s="385"/>
      <c r="L4" s="385"/>
      <c r="M4" s="385"/>
      <c r="N4" s="385"/>
      <c r="O4" s="385"/>
      <c r="P4" s="385"/>
      <c r="Q4" s="385"/>
      <c r="R4" s="385"/>
      <c r="S4" s="385"/>
      <c r="T4" s="385"/>
      <c r="U4" s="385"/>
      <c r="V4" s="385"/>
      <c r="W4" s="385"/>
      <c r="X4" s="385"/>
      <c r="Y4" s="385"/>
      <c r="Z4" s="385"/>
      <c r="AA4" s="385"/>
      <c r="AB4" s="385"/>
      <c r="AC4" s="385"/>
      <c r="AD4" s="385"/>
      <c r="AE4" s="385"/>
      <c r="AF4" s="385"/>
      <c r="AG4" s="385"/>
      <c r="AH4" s="385"/>
      <c r="AI4" s="385"/>
      <c r="AJ4" s="385"/>
      <c r="AK4" s="385"/>
      <c r="AL4" s="385"/>
      <c r="AM4" s="385"/>
      <c r="AN4" s="385"/>
      <c r="AO4" s="385"/>
      <c r="AP4" s="385"/>
      <c r="AQ4" s="385"/>
      <c r="AR4" s="385"/>
      <c r="AS4" s="385"/>
      <c r="AT4" s="385"/>
      <c r="AU4" s="385"/>
      <c r="AV4" s="385"/>
      <c r="AW4" s="385"/>
      <c r="AX4" s="385"/>
      <c r="AY4" s="385"/>
      <c r="AZ4" s="385"/>
      <c r="BA4" s="385"/>
      <c r="BB4" s="385"/>
      <c r="BC4" s="385"/>
      <c r="BD4" s="385"/>
      <c r="BE4" s="385"/>
      <c r="BF4" s="385"/>
      <c r="BG4" s="385"/>
      <c r="BH4" s="385"/>
      <c r="BI4" s="385"/>
      <c r="BJ4" s="385"/>
      <c r="BK4" s="385"/>
      <c r="BL4" s="385"/>
      <c r="BM4" s="385"/>
      <c r="BN4" s="385"/>
      <c r="BO4" s="385"/>
      <c r="BP4" s="385"/>
      <c r="BQ4" s="385"/>
      <c r="BR4" s="385"/>
      <c r="BS4" s="385"/>
      <c r="BT4" s="385"/>
      <c r="BU4" s="385"/>
      <c r="BV4" s="385"/>
      <c r="BW4" s="385"/>
      <c r="BX4" s="385"/>
      <c r="BY4" s="385"/>
      <c r="BZ4" s="385"/>
      <c r="CA4" s="385"/>
      <c r="CB4" s="385"/>
      <c r="CC4" s="385"/>
      <c r="CD4" s="385"/>
      <c r="CE4" s="385"/>
      <c r="CF4" s="385"/>
      <c r="CG4" s="385"/>
      <c r="CH4" s="385"/>
      <c r="CI4" s="385"/>
      <c r="CJ4" s="385"/>
      <c r="CK4" s="385"/>
      <c r="CL4" s="385"/>
      <c r="CM4" s="385"/>
      <c r="CN4" s="385"/>
      <c r="CO4" s="385"/>
      <c r="CP4" s="385"/>
      <c r="CQ4" s="385"/>
      <c r="CR4" s="385"/>
      <c r="CS4" s="385"/>
      <c r="CT4" s="385"/>
      <c r="CU4" s="385"/>
      <c r="CV4" s="385"/>
      <c r="CW4" s="385"/>
      <c r="CX4" s="385"/>
      <c r="CY4" s="385"/>
      <c r="CZ4" s="385"/>
      <c r="DA4" s="385"/>
      <c r="DB4" s="385"/>
      <c r="DC4" s="385"/>
      <c r="DD4" s="385"/>
      <c r="DE4" s="385"/>
      <c r="DF4" s="385"/>
      <c r="DG4" s="385"/>
      <c r="DH4" s="385"/>
      <c r="DI4" s="385"/>
      <c r="DJ4" s="385"/>
      <c r="DK4" s="385"/>
      <c r="DL4" s="385"/>
      <c r="DM4" s="385"/>
      <c r="DN4" s="385"/>
      <c r="DO4" s="385"/>
      <c r="DP4" s="385"/>
      <c r="DQ4" s="385"/>
      <c r="DR4" s="385"/>
      <c r="DS4" s="385"/>
      <c r="DT4" s="385"/>
      <c r="DU4" s="385"/>
      <c r="DV4" s="385"/>
      <c r="DW4" s="385"/>
      <c r="DX4" s="385"/>
      <c r="DY4" s="385"/>
    </row>
    <row r="5" spans="1:129" ht="26.45" customHeight="1" thickBot="1" x14ac:dyDescent="0.25">
      <c r="A5" s="385"/>
      <c r="B5" s="550" t="s">
        <v>0</v>
      </c>
      <c r="C5" s="552" t="s">
        <v>1</v>
      </c>
      <c r="D5" s="553"/>
      <c r="E5" s="554"/>
      <c r="F5" s="385"/>
      <c r="G5" s="385"/>
      <c r="H5" s="385"/>
      <c r="I5" s="385"/>
      <c r="J5" s="385"/>
      <c r="K5" s="385"/>
      <c r="L5" s="385"/>
      <c r="M5" s="385"/>
      <c r="N5" s="385"/>
      <c r="O5" s="385"/>
      <c r="P5" s="385"/>
      <c r="Q5" s="385"/>
      <c r="R5" s="385"/>
      <c r="S5" s="385"/>
      <c r="T5" s="385"/>
      <c r="U5" s="385"/>
      <c r="V5" s="385"/>
      <c r="W5" s="385"/>
      <c r="X5" s="385"/>
      <c r="Y5" s="385"/>
      <c r="Z5" s="385"/>
      <c r="AA5" s="385"/>
      <c r="AB5" s="385"/>
      <c r="AC5" s="385"/>
      <c r="AD5" s="385"/>
      <c r="AE5" s="385"/>
      <c r="AF5" s="385"/>
      <c r="AG5" s="385"/>
      <c r="AH5" s="385"/>
      <c r="AI5" s="385"/>
      <c r="AJ5" s="385"/>
      <c r="AK5" s="385"/>
      <c r="AL5" s="385"/>
      <c r="AM5" s="385"/>
      <c r="AN5" s="385"/>
      <c r="AO5" s="385"/>
      <c r="AP5" s="385"/>
      <c r="AQ5" s="385"/>
      <c r="AR5" s="385"/>
      <c r="AS5" s="385"/>
      <c r="AT5" s="385"/>
      <c r="AU5" s="385"/>
      <c r="AV5" s="385"/>
      <c r="AW5" s="385"/>
      <c r="AX5" s="385"/>
      <c r="AY5" s="385"/>
      <c r="AZ5" s="385"/>
      <c r="BA5" s="385"/>
      <c r="BB5" s="385"/>
      <c r="BC5" s="385"/>
      <c r="BD5" s="385"/>
      <c r="BE5" s="385"/>
      <c r="BF5" s="385"/>
      <c r="BG5" s="385"/>
      <c r="BH5" s="385"/>
      <c r="BI5" s="385"/>
      <c r="BJ5" s="385"/>
      <c r="BK5" s="385"/>
      <c r="BL5" s="385"/>
      <c r="BM5" s="385"/>
      <c r="BN5" s="385"/>
      <c r="BO5" s="385"/>
      <c r="BP5" s="385"/>
      <c r="BQ5" s="385"/>
      <c r="BR5" s="385"/>
      <c r="BS5" s="385"/>
      <c r="BT5" s="385"/>
      <c r="BU5" s="385"/>
      <c r="BV5" s="385"/>
      <c r="BW5" s="385"/>
      <c r="BX5" s="385"/>
      <c r="BY5" s="385"/>
      <c r="BZ5" s="385"/>
      <c r="CA5" s="385"/>
      <c r="CB5" s="385"/>
      <c r="CC5" s="385"/>
      <c r="CD5" s="385"/>
      <c r="CE5" s="385"/>
      <c r="CF5" s="385"/>
      <c r="CG5" s="385"/>
      <c r="CH5" s="385"/>
      <c r="CI5" s="385"/>
      <c r="CJ5" s="385"/>
      <c r="CK5" s="385"/>
      <c r="CL5" s="385"/>
      <c r="CM5" s="385"/>
      <c r="CN5" s="385"/>
      <c r="CO5" s="385"/>
      <c r="CP5" s="385"/>
      <c r="CQ5" s="385"/>
      <c r="CR5" s="385"/>
      <c r="CS5" s="385"/>
      <c r="CT5" s="385"/>
      <c r="CU5" s="385"/>
      <c r="CV5" s="385"/>
      <c r="CW5" s="385"/>
      <c r="CX5" s="385"/>
      <c r="CY5" s="385"/>
      <c r="CZ5" s="385"/>
      <c r="DA5" s="385"/>
      <c r="DB5" s="385"/>
      <c r="DC5" s="385"/>
      <c r="DD5" s="385"/>
      <c r="DE5" s="385"/>
      <c r="DF5" s="385"/>
      <c r="DG5" s="385"/>
      <c r="DH5" s="385"/>
      <c r="DI5" s="385"/>
      <c r="DJ5" s="385"/>
      <c r="DK5" s="385"/>
      <c r="DL5" s="385"/>
      <c r="DM5" s="385"/>
      <c r="DN5" s="385"/>
      <c r="DO5" s="385"/>
      <c r="DP5" s="385"/>
      <c r="DQ5" s="385"/>
      <c r="DR5" s="385"/>
      <c r="DS5" s="385"/>
      <c r="DT5" s="385"/>
      <c r="DU5" s="385"/>
      <c r="DV5" s="385"/>
      <c r="DW5" s="385"/>
      <c r="DX5" s="385"/>
      <c r="DY5" s="385"/>
    </row>
    <row r="6" spans="1:129" ht="42" customHeight="1" thickBot="1" x14ac:dyDescent="0.25">
      <c r="A6" s="385"/>
      <c r="B6" s="551"/>
      <c r="C6" s="428">
        <v>13</v>
      </c>
      <c r="D6" s="429" t="s">
        <v>2</v>
      </c>
      <c r="E6" s="429" t="s">
        <v>3</v>
      </c>
      <c r="F6" s="385"/>
      <c r="G6" s="385"/>
      <c r="H6" s="385"/>
      <c r="I6" s="385"/>
      <c r="J6" s="385"/>
      <c r="K6" s="385"/>
      <c r="L6" s="385"/>
      <c r="M6" s="385"/>
      <c r="N6" s="385"/>
      <c r="O6" s="385"/>
      <c r="P6" s="385"/>
      <c r="Q6" s="385"/>
      <c r="R6" s="385"/>
      <c r="S6" s="385"/>
      <c r="T6" s="385"/>
      <c r="U6" s="385"/>
      <c r="V6" s="385"/>
      <c r="W6" s="385"/>
      <c r="X6" s="385"/>
      <c r="Y6" s="385"/>
      <c r="Z6" s="385"/>
      <c r="AA6" s="385"/>
      <c r="AB6" s="385"/>
      <c r="AC6" s="385"/>
      <c r="AD6" s="385"/>
      <c r="AE6" s="385"/>
      <c r="AF6" s="385"/>
      <c r="AG6" s="385"/>
      <c r="AH6" s="385"/>
      <c r="AI6" s="385"/>
      <c r="AJ6" s="385"/>
      <c r="AK6" s="385"/>
      <c r="AL6" s="385"/>
      <c r="AM6" s="385"/>
      <c r="AN6" s="385"/>
      <c r="AO6" s="385"/>
      <c r="AP6" s="385"/>
      <c r="AQ6" s="385"/>
      <c r="AR6" s="385"/>
      <c r="AS6" s="385"/>
      <c r="AT6" s="385"/>
      <c r="AU6" s="385"/>
      <c r="AV6" s="385"/>
      <c r="AW6" s="385"/>
      <c r="AX6" s="385"/>
      <c r="AY6" s="385"/>
      <c r="AZ6" s="385"/>
      <c r="BA6" s="385"/>
      <c r="BB6" s="385"/>
      <c r="BC6" s="385"/>
      <c r="BD6" s="385"/>
      <c r="BE6" s="385"/>
      <c r="BF6" s="385"/>
      <c r="BG6" s="385"/>
      <c r="BH6" s="385"/>
      <c r="BI6" s="385"/>
      <c r="BJ6" s="385"/>
      <c r="BK6" s="385"/>
      <c r="BL6" s="385"/>
      <c r="BM6" s="385"/>
      <c r="BN6" s="385"/>
      <c r="BO6" s="385"/>
      <c r="BP6" s="385"/>
      <c r="BQ6" s="385"/>
      <c r="BR6" s="385"/>
      <c r="BS6" s="385"/>
      <c r="BT6" s="385"/>
      <c r="BU6" s="385"/>
      <c r="BV6" s="385"/>
      <c r="BW6" s="385"/>
      <c r="BX6" s="385"/>
      <c r="BY6" s="385"/>
      <c r="BZ6" s="385"/>
      <c r="CA6" s="385"/>
      <c r="CB6" s="385"/>
      <c r="CC6" s="385"/>
      <c r="CD6" s="385"/>
      <c r="CE6" s="385"/>
      <c r="CF6" s="385"/>
      <c r="CG6" s="385"/>
      <c r="CH6" s="385"/>
      <c r="CI6" s="385"/>
      <c r="CJ6" s="385"/>
      <c r="CK6" s="385"/>
      <c r="CL6" s="385"/>
      <c r="CM6" s="385"/>
      <c r="CN6" s="385"/>
      <c r="CO6" s="385"/>
      <c r="CP6" s="385"/>
      <c r="CQ6" s="385"/>
      <c r="CR6" s="385"/>
      <c r="CS6" s="385"/>
      <c r="CT6" s="385"/>
      <c r="CU6" s="385"/>
      <c r="CV6" s="385"/>
      <c r="CW6" s="385"/>
      <c r="CX6" s="385"/>
      <c r="CY6" s="385"/>
      <c r="CZ6" s="385"/>
      <c r="DA6" s="385"/>
      <c r="DB6" s="385"/>
      <c r="DC6" s="385"/>
      <c r="DD6" s="385"/>
      <c r="DE6" s="385"/>
      <c r="DF6" s="385"/>
      <c r="DG6" s="385"/>
      <c r="DH6" s="385"/>
      <c r="DI6" s="385"/>
      <c r="DJ6" s="385"/>
      <c r="DK6" s="385"/>
      <c r="DL6" s="385"/>
      <c r="DM6" s="385"/>
      <c r="DN6" s="385"/>
      <c r="DO6" s="385"/>
      <c r="DP6" s="385"/>
      <c r="DQ6" s="385"/>
      <c r="DR6" s="385"/>
      <c r="DS6" s="385"/>
      <c r="DT6" s="385"/>
      <c r="DU6" s="385"/>
      <c r="DV6" s="385"/>
      <c r="DW6" s="385"/>
      <c r="DX6" s="385"/>
      <c r="DY6" s="385"/>
    </row>
    <row r="7" spans="1:129" ht="33" customHeight="1" thickBot="1" x14ac:dyDescent="0.25">
      <c r="A7" s="385"/>
      <c r="B7" s="426" t="s">
        <v>425</v>
      </c>
      <c r="C7" s="447"/>
      <c r="D7" s="434">
        <v>0.8</v>
      </c>
      <c r="E7" s="422">
        <f>SUM(C8:C20)</f>
        <v>260</v>
      </c>
      <c r="F7" s="424"/>
      <c r="G7" s="441"/>
      <c r="H7" s="442">
        <f>SUM(G8:G15)</f>
        <v>160</v>
      </c>
      <c r="I7" s="441">
        <v>96</v>
      </c>
      <c r="J7" s="441"/>
      <c r="K7" s="441"/>
      <c r="L7" s="430"/>
      <c r="M7" s="430"/>
      <c r="N7" s="385"/>
      <c r="O7" s="385"/>
      <c r="P7" s="385"/>
      <c r="Q7" s="385"/>
      <c r="R7" s="385"/>
      <c r="S7" s="385"/>
      <c r="T7" s="385"/>
      <c r="U7" s="385"/>
      <c r="V7" s="385"/>
      <c r="W7" s="385"/>
      <c r="X7" s="385"/>
      <c r="Y7" s="385"/>
      <c r="Z7" s="385"/>
      <c r="AA7" s="385"/>
      <c r="AB7" s="385"/>
      <c r="AC7" s="385"/>
      <c r="AD7" s="385"/>
      <c r="AE7" s="385"/>
      <c r="AF7" s="385"/>
      <c r="AG7" s="385"/>
      <c r="AH7" s="385"/>
      <c r="AI7" s="385"/>
      <c r="AJ7" s="385"/>
      <c r="AK7" s="385"/>
      <c r="AL7" s="385"/>
      <c r="AM7" s="385"/>
      <c r="AN7" s="385"/>
      <c r="AO7" s="385"/>
      <c r="AP7" s="385"/>
      <c r="AQ7" s="385"/>
      <c r="AR7" s="385"/>
      <c r="AS7" s="385"/>
      <c r="AT7" s="385"/>
      <c r="AU7" s="385"/>
      <c r="AV7" s="385"/>
      <c r="AW7" s="385"/>
      <c r="AX7" s="385"/>
      <c r="AY7" s="385"/>
      <c r="AZ7" s="385"/>
      <c r="BA7" s="385"/>
      <c r="BB7" s="385"/>
      <c r="BC7" s="385"/>
      <c r="BD7" s="385"/>
      <c r="BE7" s="385"/>
      <c r="BF7" s="385"/>
      <c r="BG7" s="385"/>
      <c r="BH7" s="385"/>
      <c r="BI7" s="385"/>
      <c r="BJ7" s="385"/>
      <c r="BK7" s="385"/>
      <c r="BL7" s="385"/>
      <c r="BM7" s="385"/>
      <c r="BN7" s="385"/>
      <c r="BO7" s="385"/>
      <c r="BP7" s="385"/>
      <c r="BQ7" s="385"/>
      <c r="BR7" s="385"/>
      <c r="BS7" s="385"/>
      <c r="BT7" s="385"/>
      <c r="BU7" s="385"/>
      <c r="BV7" s="385"/>
      <c r="BW7" s="385"/>
      <c r="BX7" s="385"/>
      <c r="BY7" s="385"/>
      <c r="BZ7" s="385"/>
      <c r="CA7" s="385"/>
      <c r="CB7" s="385"/>
      <c r="CC7" s="385"/>
      <c r="CD7" s="385"/>
      <c r="CE7" s="385"/>
      <c r="CF7" s="385"/>
      <c r="CG7" s="385"/>
      <c r="CH7" s="385"/>
      <c r="CI7" s="385"/>
      <c r="CJ7" s="385"/>
      <c r="CK7" s="385"/>
      <c r="CL7" s="385"/>
      <c r="CM7" s="385"/>
      <c r="CN7" s="385"/>
      <c r="CO7" s="385"/>
      <c r="CP7" s="385"/>
      <c r="CQ7" s="385"/>
      <c r="CR7" s="385"/>
      <c r="CS7" s="385"/>
      <c r="CT7" s="385"/>
      <c r="CU7" s="385"/>
      <c r="CV7" s="385"/>
      <c r="CW7" s="385"/>
      <c r="CX7" s="385"/>
      <c r="CY7" s="385"/>
      <c r="CZ7" s="385"/>
      <c r="DA7" s="385"/>
      <c r="DB7" s="385"/>
      <c r="DC7" s="385"/>
      <c r="DD7" s="385"/>
      <c r="DE7" s="385"/>
      <c r="DF7" s="385"/>
      <c r="DG7" s="385"/>
      <c r="DH7" s="385"/>
      <c r="DI7" s="385"/>
      <c r="DJ7" s="385"/>
      <c r="DK7" s="385"/>
      <c r="DL7" s="385"/>
      <c r="DM7" s="385"/>
      <c r="DN7" s="385"/>
      <c r="DO7" s="385"/>
      <c r="DP7" s="385"/>
      <c r="DQ7" s="385"/>
      <c r="DR7" s="385"/>
      <c r="DS7" s="385"/>
      <c r="DT7" s="385"/>
      <c r="DU7" s="385"/>
      <c r="DV7" s="385"/>
      <c r="DW7" s="385"/>
      <c r="DX7" s="385"/>
      <c r="DY7" s="385"/>
    </row>
    <row r="8" spans="1:129" ht="45" customHeight="1" thickBot="1" x14ac:dyDescent="0.25">
      <c r="A8" s="385"/>
      <c r="B8" s="500" t="s">
        <v>423</v>
      </c>
      <c r="C8" s="485">
        <v>20</v>
      </c>
      <c r="D8" s="63">
        <f>C8</f>
        <v>20</v>
      </c>
      <c r="E8" s="559">
        <f>E7/(C6*100)</f>
        <v>0.2</v>
      </c>
      <c r="F8" s="21" t="str">
        <f t="shared" ref="F8:F20" si="0">B8</f>
        <v>1    Planeación y Programación de la Operación</v>
      </c>
      <c r="G8" s="443">
        <f>C8</f>
        <v>20</v>
      </c>
      <c r="H8" s="444">
        <v>96</v>
      </c>
      <c r="I8" s="444"/>
      <c r="J8" s="444"/>
      <c r="K8" s="445"/>
      <c r="L8" s="446"/>
      <c r="M8" s="446"/>
      <c r="N8" s="425"/>
      <c r="O8" s="385"/>
      <c r="P8" s="385"/>
      <c r="Q8" s="385"/>
      <c r="R8" s="385"/>
      <c r="S8" s="385"/>
      <c r="T8" s="385"/>
      <c r="U8" s="385"/>
      <c r="V8" s="385"/>
      <c r="W8" s="385"/>
      <c r="X8" s="385"/>
      <c r="Y8" s="385"/>
      <c r="Z8" s="385"/>
      <c r="AA8" s="385"/>
      <c r="AB8" s="385"/>
      <c r="AC8" s="385"/>
      <c r="AD8" s="385"/>
      <c r="AE8" s="385"/>
      <c r="AF8" s="385"/>
      <c r="AG8" s="385"/>
      <c r="AH8" s="385"/>
      <c r="AI8" s="385"/>
      <c r="AJ8" s="385"/>
      <c r="AK8" s="385"/>
      <c r="AL8" s="385"/>
      <c r="AM8" s="385"/>
      <c r="AN8" s="385"/>
      <c r="AO8" s="385"/>
      <c r="AP8" s="385"/>
      <c r="AQ8" s="385"/>
      <c r="AR8" s="385"/>
      <c r="AS8" s="385"/>
      <c r="AT8" s="385"/>
      <c r="AU8" s="385"/>
      <c r="AV8" s="385"/>
      <c r="AW8" s="385"/>
      <c r="AX8" s="385"/>
      <c r="AY8" s="385"/>
      <c r="AZ8" s="385"/>
      <c r="BA8" s="385"/>
      <c r="BB8" s="385"/>
      <c r="BC8" s="385"/>
      <c r="BD8" s="385"/>
      <c r="BE8" s="385"/>
      <c r="BF8" s="385"/>
      <c r="BG8" s="385"/>
      <c r="BH8" s="385"/>
      <c r="BI8" s="385"/>
      <c r="BJ8" s="385"/>
      <c r="BK8" s="385"/>
      <c r="BL8" s="385"/>
      <c r="BM8" s="385"/>
      <c r="BN8" s="385"/>
      <c r="BO8" s="385"/>
      <c r="BP8" s="385"/>
      <c r="BQ8" s="385"/>
      <c r="BR8" s="385"/>
      <c r="BS8" s="385"/>
      <c r="BT8" s="385"/>
      <c r="BU8" s="385"/>
      <c r="BV8" s="385"/>
      <c r="BW8" s="385"/>
      <c r="BX8" s="385"/>
      <c r="BY8" s="385"/>
      <c r="BZ8" s="385"/>
      <c r="CA8" s="385"/>
      <c r="CB8" s="385"/>
      <c r="CC8" s="385"/>
      <c r="CD8" s="385"/>
      <c r="CE8" s="385"/>
      <c r="CF8" s="385"/>
      <c r="CG8" s="385"/>
      <c r="CH8" s="385"/>
      <c r="CI8" s="385"/>
      <c r="CJ8" s="385"/>
      <c r="CK8" s="385"/>
      <c r="CL8" s="385"/>
      <c r="CM8" s="385"/>
      <c r="CN8" s="385"/>
      <c r="CO8" s="385"/>
      <c r="CP8" s="385"/>
      <c r="CQ8" s="385"/>
      <c r="CR8" s="385"/>
      <c r="CS8" s="385"/>
      <c r="CT8" s="385"/>
      <c r="CU8" s="385"/>
      <c r="CV8" s="385"/>
      <c r="CW8" s="385"/>
      <c r="CX8" s="385"/>
      <c r="CY8" s="385"/>
      <c r="CZ8" s="385"/>
      <c r="DA8" s="385"/>
      <c r="DB8" s="385"/>
      <c r="DC8" s="385"/>
      <c r="DD8" s="385"/>
      <c r="DE8" s="385"/>
      <c r="DF8" s="385"/>
      <c r="DG8" s="385"/>
      <c r="DH8" s="385"/>
      <c r="DI8" s="385"/>
      <c r="DJ8" s="385"/>
      <c r="DK8" s="385"/>
      <c r="DL8" s="385"/>
      <c r="DM8" s="385"/>
      <c r="DN8" s="385"/>
      <c r="DO8" s="385"/>
      <c r="DP8" s="385"/>
      <c r="DQ8" s="385"/>
      <c r="DR8" s="385"/>
      <c r="DS8" s="385"/>
      <c r="DT8" s="385"/>
      <c r="DU8" s="385"/>
      <c r="DV8" s="385"/>
      <c r="DW8" s="385"/>
      <c r="DX8" s="385"/>
      <c r="DY8" s="385"/>
    </row>
    <row r="9" spans="1:129" ht="43.9" customHeight="1" thickBot="1" x14ac:dyDescent="0.25">
      <c r="A9" s="385"/>
      <c r="B9" s="482" t="s">
        <v>125</v>
      </c>
      <c r="C9" s="485">
        <v>20</v>
      </c>
      <c r="D9" s="63">
        <f t="shared" ref="D9:D20" si="1">C9</f>
        <v>20</v>
      </c>
      <c r="E9" s="534"/>
      <c r="F9" s="21" t="str">
        <f t="shared" si="0"/>
        <v>2    Productividad</v>
      </c>
      <c r="G9" s="443">
        <f t="shared" ref="G9:G20" si="2">C9</f>
        <v>20</v>
      </c>
      <c r="H9" s="444">
        <v>96</v>
      </c>
      <c r="I9" s="444"/>
      <c r="J9" s="444"/>
      <c r="K9" s="445"/>
      <c r="L9" s="446"/>
      <c r="M9" s="446"/>
      <c r="N9" s="425"/>
      <c r="O9" s="385"/>
      <c r="P9" s="385"/>
      <c r="Q9" s="385"/>
      <c r="R9" s="385"/>
      <c r="S9" s="385"/>
      <c r="T9" s="385"/>
      <c r="U9" s="385"/>
      <c r="V9" s="385"/>
      <c r="W9" s="385"/>
      <c r="X9" s="385"/>
      <c r="Y9" s="385"/>
      <c r="Z9" s="385"/>
      <c r="AA9" s="385"/>
      <c r="AB9" s="385"/>
      <c r="AC9" s="385"/>
      <c r="AD9" s="385"/>
      <c r="AE9" s="385"/>
      <c r="AF9" s="385"/>
      <c r="AG9" s="385"/>
      <c r="AH9" s="385"/>
      <c r="AI9" s="385"/>
      <c r="AJ9" s="385"/>
      <c r="AK9" s="385"/>
      <c r="AL9" s="385"/>
      <c r="AM9" s="385"/>
      <c r="AN9" s="385"/>
      <c r="AO9" s="385"/>
      <c r="AP9" s="385"/>
      <c r="AQ9" s="385"/>
      <c r="AR9" s="385"/>
      <c r="AS9" s="385"/>
      <c r="AT9" s="385"/>
      <c r="AU9" s="385"/>
      <c r="AV9" s="385"/>
      <c r="AW9" s="385"/>
      <c r="AX9" s="385"/>
      <c r="AY9" s="385"/>
      <c r="AZ9" s="385"/>
      <c r="BA9" s="385"/>
      <c r="BB9" s="385"/>
      <c r="BC9" s="385"/>
      <c r="BD9" s="385"/>
      <c r="BE9" s="385"/>
      <c r="BF9" s="385"/>
      <c r="BG9" s="385"/>
      <c r="BH9" s="385"/>
      <c r="BI9" s="385"/>
      <c r="BJ9" s="385"/>
      <c r="BK9" s="385"/>
      <c r="BL9" s="385"/>
      <c r="BM9" s="385"/>
      <c r="BN9" s="385"/>
      <c r="BO9" s="385"/>
      <c r="BP9" s="385"/>
      <c r="BQ9" s="385"/>
      <c r="BR9" s="385"/>
      <c r="BS9" s="385"/>
      <c r="BT9" s="385"/>
      <c r="BU9" s="385"/>
      <c r="BV9" s="385"/>
      <c r="BW9" s="385"/>
      <c r="BX9" s="385"/>
      <c r="BY9" s="385"/>
      <c r="BZ9" s="385"/>
      <c r="CA9" s="385"/>
      <c r="CB9" s="385"/>
      <c r="CC9" s="385"/>
      <c r="CD9" s="385"/>
      <c r="CE9" s="385"/>
      <c r="CF9" s="385"/>
      <c r="CG9" s="385"/>
      <c r="CH9" s="385"/>
      <c r="CI9" s="385"/>
      <c r="CJ9" s="385"/>
      <c r="CK9" s="385"/>
      <c r="CL9" s="385"/>
      <c r="CM9" s="385"/>
      <c r="CN9" s="385"/>
      <c r="CO9" s="385"/>
      <c r="CP9" s="385"/>
      <c r="CQ9" s="385"/>
      <c r="CR9" s="385"/>
      <c r="CS9" s="385"/>
      <c r="CT9" s="385"/>
      <c r="CU9" s="385"/>
      <c r="CV9" s="385"/>
      <c r="CW9" s="385"/>
      <c r="CX9" s="385"/>
      <c r="CY9" s="385"/>
      <c r="CZ9" s="385"/>
      <c r="DA9" s="385"/>
      <c r="DB9" s="385"/>
      <c r="DC9" s="385"/>
      <c r="DD9" s="385"/>
      <c r="DE9" s="385"/>
      <c r="DF9" s="385"/>
      <c r="DG9" s="385"/>
      <c r="DH9" s="385"/>
      <c r="DI9" s="385"/>
      <c r="DJ9" s="385"/>
      <c r="DK9" s="385"/>
      <c r="DL9" s="385"/>
      <c r="DM9" s="385"/>
      <c r="DN9" s="385"/>
      <c r="DO9" s="385"/>
      <c r="DP9" s="385"/>
      <c r="DQ9" s="385"/>
      <c r="DR9" s="385"/>
      <c r="DS9" s="385"/>
      <c r="DT9" s="385"/>
      <c r="DU9" s="385"/>
      <c r="DV9" s="385"/>
      <c r="DW9" s="385"/>
      <c r="DX9" s="385"/>
      <c r="DY9" s="385"/>
    </row>
    <row r="10" spans="1:129" ht="43.9" customHeight="1" thickBot="1" x14ac:dyDescent="0.25">
      <c r="A10" s="385"/>
      <c r="B10" s="483" t="s">
        <v>126</v>
      </c>
      <c r="C10" s="485">
        <v>20</v>
      </c>
      <c r="D10" s="63">
        <f t="shared" si="1"/>
        <v>20</v>
      </c>
      <c r="E10" s="534"/>
      <c r="F10" s="21" t="str">
        <f t="shared" si="0"/>
        <v>3    Control Ambiental</v>
      </c>
      <c r="G10" s="443">
        <f t="shared" si="2"/>
        <v>20</v>
      </c>
      <c r="H10" s="444">
        <v>96</v>
      </c>
      <c r="I10" s="444"/>
      <c r="J10" s="444"/>
      <c r="K10" s="445"/>
      <c r="L10" s="446"/>
      <c r="M10" s="446"/>
      <c r="N10" s="425"/>
      <c r="O10" s="385"/>
      <c r="P10" s="385"/>
      <c r="Q10" s="385"/>
      <c r="R10" s="385"/>
      <c r="S10" s="385"/>
      <c r="T10" s="385"/>
      <c r="U10" s="385"/>
      <c r="V10" s="385"/>
      <c r="W10" s="385"/>
      <c r="X10" s="385"/>
      <c r="Y10" s="385"/>
      <c r="Z10" s="385"/>
      <c r="AA10" s="385"/>
      <c r="AB10" s="385"/>
      <c r="AC10" s="385"/>
      <c r="AD10" s="385"/>
      <c r="AE10" s="385"/>
      <c r="AF10" s="385"/>
      <c r="AG10" s="385"/>
      <c r="AH10" s="385"/>
      <c r="AI10" s="385"/>
      <c r="AJ10" s="385"/>
      <c r="AK10" s="385"/>
      <c r="AL10" s="385"/>
      <c r="AM10" s="385"/>
      <c r="AN10" s="385"/>
      <c r="AO10" s="385"/>
      <c r="AP10" s="385"/>
      <c r="AQ10" s="385"/>
      <c r="AR10" s="385"/>
      <c r="AS10" s="385"/>
      <c r="AT10" s="385"/>
      <c r="AU10" s="385"/>
      <c r="AV10" s="385"/>
      <c r="AW10" s="385"/>
      <c r="AX10" s="385"/>
      <c r="AY10" s="385"/>
      <c r="AZ10" s="385"/>
      <c r="BA10" s="385"/>
      <c r="BB10" s="385"/>
      <c r="BC10" s="385"/>
      <c r="BD10" s="385"/>
      <c r="BE10" s="385"/>
      <c r="BF10" s="385"/>
      <c r="BG10" s="385"/>
      <c r="BH10" s="385"/>
      <c r="BI10" s="385"/>
      <c r="BJ10" s="385"/>
      <c r="BK10" s="385"/>
      <c r="BL10" s="385"/>
      <c r="BM10" s="385"/>
      <c r="BN10" s="385"/>
      <c r="BO10" s="385"/>
      <c r="BP10" s="385"/>
      <c r="BQ10" s="385"/>
      <c r="BR10" s="385"/>
      <c r="BS10" s="385"/>
      <c r="BT10" s="385"/>
      <c r="BU10" s="385"/>
      <c r="BV10" s="385"/>
      <c r="BW10" s="385"/>
      <c r="BX10" s="385"/>
      <c r="BY10" s="385"/>
      <c r="BZ10" s="385"/>
      <c r="CA10" s="385"/>
      <c r="CB10" s="385"/>
      <c r="CC10" s="385"/>
      <c r="CD10" s="385"/>
      <c r="CE10" s="385"/>
      <c r="CF10" s="385"/>
      <c r="CG10" s="385"/>
      <c r="CH10" s="385"/>
      <c r="CI10" s="385"/>
      <c r="CJ10" s="385"/>
      <c r="CK10" s="385"/>
      <c r="CL10" s="385"/>
      <c r="CM10" s="385"/>
      <c r="CN10" s="385"/>
      <c r="CO10" s="385"/>
      <c r="CP10" s="385"/>
      <c r="CQ10" s="385"/>
      <c r="CR10" s="385"/>
      <c r="CS10" s="385"/>
      <c r="CT10" s="385"/>
      <c r="CU10" s="385"/>
      <c r="CV10" s="385"/>
      <c r="CW10" s="385"/>
      <c r="CX10" s="385"/>
      <c r="CY10" s="385"/>
      <c r="CZ10" s="385"/>
      <c r="DA10" s="385"/>
      <c r="DB10" s="385"/>
      <c r="DC10" s="385"/>
      <c r="DD10" s="385"/>
      <c r="DE10" s="385"/>
      <c r="DF10" s="385"/>
      <c r="DG10" s="385"/>
      <c r="DH10" s="385"/>
      <c r="DI10" s="385"/>
      <c r="DJ10" s="385"/>
      <c r="DK10" s="385"/>
      <c r="DL10" s="385"/>
      <c r="DM10" s="385"/>
      <c r="DN10" s="385"/>
      <c r="DO10" s="385"/>
      <c r="DP10" s="385"/>
      <c r="DQ10" s="385"/>
      <c r="DR10" s="385"/>
      <c r="DS10" s="385"/>
      <c r="DT10" s="385"/>
      <c r="DU10" s="385"/>
      <c r="DV10" s="385"/>
      <c r="DW10" s="385"/>
      <c r="DX10" s="385"/>
      <c r="DY10" s="385"/>
    </row>
    <row r="11" spans="1:129" ht="43.9" customHeight="1" thickBot="1" x14ac:dyDescent="0.25">
      <c r="A11" s="385"/>
      <c r="B11" s="482" t="s">
        <v>127</v>
      </c>
      <c r="C11" s="485">
        <v>20</v>
      </c>
      <c r="D11" s="63">
        <f t="shared" si="1"/>
        <v>20</v>
      </c>
      <c r="E11" s="534"/>
      <c r="F11" s="21" t="str">
        <f t="shared" si="0"/>
        <v>4    Normas y Especificaciones</v>
      </c>
      <c r="G11" s="443">
        <f t="shared" si="2"/>
        <v>20</v>
      </c>
      <c r="H11" s="444">
        <v>96</v>
      </c>
      <c r="I11" s="444"/>
      <c r="J11" s="444"/>
      <c r="K11" s="445"/>
      <c r="L11" s="446"/>
      <c r="M11" s="446"/>
      <c r="N11" s="425"/>
      <c r="O11" s="385"/>
      <c r="P11" s="385"/>
      <c r="Q11" s="385"/>
      <c r="R11" s="385"/>
      <c r="S11" s="385"/>
      <c r="T11" s="385"/>
      <c r="U11" s="385"/>
      <c r="V11" s="385"/>
      <c r="W11" s="385"/>
      <c r="X11" s="385"/>
      <c r="Y11" s="385"/>
      <c r="Z11" s="385"/>
      <c r="AA11" s="385"/>
      <c r="AB11" s="385"/>
      <c r="AC11" s="385"/>
      <c r="AD11" s="385"/>
      <c r="AE11" s="385"/>
      <c r="AF11" s="385"/>
      <c r="AG11" s="385"/>
      <c r="AH11" s="385"/>
      <c r="AI11" s="385"/>
      <c r="AJ11" s="385"/>
      <c r="AK11" s="385"/>
      <c r="AL11" s="385"/>
      <c r="AM11" s="385"/>
      <c r="AN11" s="385"/>
      <c r="AO11" s="385"/>
      <c r="AP11" s="385"/>
      <c r="AQ11" s="385"/>
      <c r="AR11" s="385"/>
      <c r="AS11" s="385"/>
      <c r="AT11" s="385"/>
      <c r="AU11" s="385"/>
      <c r="AV11" s="385"/>
      <c r="AW11" s="385"/>
      <c r="AX11" s="385"/>
      <c r="AY11" s="385"/>
      <c r="AZ11" s="385"/>
      <c r="BA11" s="385"/>
      <c r="BB11" s="385"/>
      <c r="BC11" s="385"/>
      <c r="BD11" s="385"/>
      <c r="BE11" s="385"/>
      <c r="BF11" s="385"/>
      <c r="BG11" s="385"/>
      <c r="BH11" s="385"/>
      <c r="BI11" s="385"/>
      <c r="BJ11" s="385"/>
      <c r="BK11" s="385"/>
      <c r="BL11" s="385"/>
      <c r="BM11" s="385"/>
      <c r="BN11" s="385"/>
      <c r="BO11" s="385"/>
      <c r="BP11" s="385"/>
      <c r="BQ11" s="385"/>
      <c r="BR11" s="385"/>
      <c r="BS11" s="385"/>
      <c r="BT11" s="385"/>
      <c r="BU11" s="385"/>
      <c r="BV11" s="385"/>
      <c r="BW11" s="385"/>
      <c r="BX11" s="385"/>
      <c r="BY11" s="385"/>
      <c r="BZ11" s="385"/>
      <c r="CA11" s="385"/>
      <c r="CB11" s="385"/>
      <c r="CC11" s="385"/>
      <c r="CD11" s="385"/>
      <c r="CE11" s="385"/>
      <c r="CF11" s="385"/>
      <c r="CG11" s="385"/>
      <c r="CH11" s="385"/>
      <c r="CI11" s="385"/>
      <c r="CJ11" s="385"/>
      <c r="CK11" s="385"/>
      <c r="CL11" s="385"/>
      <c r="CM11" s="385"/>
      <c r="CN11" s="385"/>
      <c r="CO11" s="385"/>
      <c r="CP11" s="385"/>
      <c r="CQ11" s="385"/>
      <c r="CR11" s="385"/>
      <c r="CS11" s="385"/>
      <c r="CT11" s="385"/>
      <c r="CU11" s="385"/>
      <c r="CV11" s="385"/>
      <c r="CW11" s="385"/>
      <c r="CX11" s="385"/>
      <c r="CY11" s="385"/>
      <c r="CZ11" s="385"/>
      <c r="DA11" s="385"/>
      <c r="DB11" s="385"/>
      <c r="DC11" s="385"/>
      <c r="DD11" s="385"/>
      <c r="DE11" s="385"/>
      <c r="DF11" s="385"/>
      <c r="DG11" s="385"/>
      <c r="DH11" s="385"/>
      <c r="DI11" s="385"/>
      <c r="DJ11" s="385"/>
      <c r="DK11" s="385"/>
      <c r="DL11" s="385"/>
      <c r="DM11" s="385"/>
      <c r="DN11" s="385"/>
      <c r="DO11" s="385"/>
      <c r="DP11" s="385"/>
      <c r="DQ11" s="385"/>
      <c r="DR11" s="385"/>
      <c r="DS11" s="385"/>
      <c r="DT11" s="385"/>
      <c r="DU11" s="385"/>
      <c r="DV11" s="385"/>
      <c r="DW11" s="385"/>
      <c r="DX11" s="385"/>
      <c r="DY11" s="385"/>
    </row>
    <row r="12" spans="1:129" ht="43.9" customHeight="1" thickBot="1" x14ac:dyDescent="0.25">
      <c r="A12" s="385"/>
      <c r="B12" s="482" t="s">
        <v>128</v>
      </c>
      <c r="C12" s="485">
        <v>20</v>
      </c>
      <c r="D12" s="63">
        <f t="shared" si="1"/>
        <v>20</v>
      </c>
      <c r="E12" s="534"/>
      <c r="F12" s="21" t="str">
        <f t="shared" si="0"/>
        <v>5    Proveedores</v>
      </c>
      <c r="G12" s="443">
        <f t="shared" si="2"/>
        <v>20</v>
      </c>
      <c r="H12" s="444">
        <v>96</v>
      </c>
      <c r="I12" s="444"/>
      <c r="J12" s="444"/>
      <c r="K12" s="445"/>
      <c r="L12" s="446"/>
      <c r="M12" s="446"/>
      <c r="N12" s="425"/>
      <c r="O12" s="385"/>
      <c r="P12" s="385"/>
      <c r="Q12" s="385"/>
      <c r="R12" s="385"/>
      <c r="S12" s="385"/>
      <c r="T12" s="385"/>
      <c r="U12" s="385"/>
      <c r="V12" s="385"/>
      <c r="W12" s="385"/>
      <c r="X12" s="385"/>
      <c r="Y12" s="385"/>
      <c r="Z12" s="385"/>
      <c r="AA12" s="385"/>
      <c r="AB12" s="385"/>
      <c r="AC12" s="385"/>
      <c r="AD12" s="385"/>
      <c r="AE12" s="385"/>
      <c r="AF12" s="385"/>
      <c r="AG12" s="385"/>
      <c r="AH12" s="385"/>
      <c r="AI12" s="385"/>
      <c r="AJ12" s="385"/>
      <c r="AK12" s="385"/>
      <c r="AL12" s="385"/>
      <c r="AM12" s="385"/>
      <c r="AN12" s="385"/>
      <c r="AO12" s="385"/>
      <c r="AP12" s="385"/>
      <c r="AQ12" s="385"/>
      <c r="AR12" s="385"/>
      <c r="AS12" s="385"/>
      <c r="AT12" s="385"/>
      <c r="AU12" s="385"/>
      <c r="AV12" s="385"/>
      <c r="AW12" s="385"/>
      <c r="AX12" s="385"/>
      <c r="AY12" s="385"/>
      <c r="AZ12" s="385"/>
      <c r="BA12" s="385"/>
      <c r="BB12" s="385"/>
      <c r="BC12" s="385"/>
      <c r="BD12" s="385"/>
      <c r="BE12" s="385"/>
      <c r="BF12" s="385"/>
      <c r="BG12" s="385"/>
      <c r="BH12" s="385"/>
      <c r="BI12" s="385"/>
      <c r="BJ12" s="385"/>
      <c r="BK12" s="385"/>
      <c r="BL12" s="385"/>
      <c r="BM12" s="385"/>
      <c r="BN12" s="385"/>
      <c r="BO12" s="385"/>
      <c r="BP12" s="385"/>
      <c r="BQ12" s="385"/>
      <c r="BR12" s="385"/>
      <c r="BS12" s="385"/>
      <c r="BT12" s="385"/>
      <c r="BU12" s="385"/>
      <c r="BV12" s="385"/>
      <c r="BW12" s="385"/>
      <c r="BX12" s="385"/>
      <c r="BY12" s="385"/>
      <c r="BZ12" s="385"/>
      <c r="CA12" s="385"/>
      <c r="CB12" s="385"/>
      <c r="CC12" s="385"/>
      <c r="CD12" s="385"/>
      <c r="CE12" s="385"/>
      <c r="CF12" s="385"/>
      <c r="CG12" s="385"/>
      <c r="CH12" s="385"/>
      <c r="CI12" s="385"/>
      <c r="CJ12" s="385"/>
      <c r="CK12" s="385"/>
      <c r="CL12" s="385"/>
      <c r="CM12" s="385"/>
      <c r="CN12" s="385"/>
      <c r="CO12" s="385"/>
      <c r="CP12" s="385"/>
      <c r="CQ12" s="385"/>
      <c r="CR12" s="385"/>
      <c r="CS12" s="385"/>
      <c r="CT12" s="385"/>
      <c r="CU12" s="385"/>
      <c r="CV12" s="385"/>
      <c r="CW12" s="385"/>
      <c r="CX12" s="385"/>
      <c r="CY12" s="385"/>
      <c r="CZ12" s="385"/>
      <c r="DA12" s="385"/>
      <c r="DB12" s="385"/>
      <c r="DC12" s="385"/>
      <c r="DD12" s="385"/>
      <c r="DE12" s="385"/>
      <c r="DF12" s="385"/>
      <c r="DG12" s="385"/>
      <c r="DH12" s="385"/>
      <c r="DI12" s="385"/>
      <c r="DJ12" s="385"/>
      <c r="DK12" s="385"/>
      <c r="DL12" s="385"/>
      <c r="DM12" s="385"/>
      <c r="DN12" s="385"/>
      <c r="DO12" s="385"/>
      <c r="DP12" s="385"/>
      <c r="DQ12" s="385"/>
      <c r="DR12" s="385"/>
      <c r="DS12" s="385"/>
      <c r="DT12" s="385"/>
      <c r="DU12" s="385"/>
      <c r="DV12" s="385"/>
      <c r="DW12" s="385"/>
      <c r="DX12" s="385"/>
      <c r="DY12" s="385"/>
    </row>
    <row r="13" spans="1:129" ht="43.9" customHeight="1" thickBot="1" x14ac:dyDescent="0.25">
      <c r="A13" s="385"/>
      <c r="B13" s="483" t="s">
        <v>129</v>
      </c>
      <c r="C13" s="485">
        <v>20</v>
      </c>
      <c r="D13" s="63">
        <f t="shared" si="1"/>
        <v>20</v>
      </c>
      <c r="E13" s="534"/>
      <c r="F13" s="21" t="str">
        <f t="shared" si="0"/>
        <v>6    Calidad en la Ejecución</v>
      </c>
      <c r="G13" s="443">
        <f t="shared" si="2"/>
        <v>20</v>
      </c>
      <c r="H13" s="444">
        <v>96</v>
      </c>
      <c r="I13" s="444"/>
      <c r="J13" s="444"/>
      <c r="K13" s="445"/>
      <c r="L13" s="446"/>
      <c r="M13" s="446"/>
      <c r="N13" s="425"/>
      <c r="O13" s="385"/>
      <c r="P13" s="385"/>
      <c r="Q13" s="385"/>
      <c r="R13" s="385"/>
      <c r="S13" s="385"/>
      <c r="T13" s="385"/>
      <c r="U13" s="385"/>
      <c r="V13" s="385"/>
      <c r="W13" s="385"/>
      <c r="X13" s="385"/>
      <c r="Y13" s="385"/>
      <c r="Z13" s="385"/>
      <c r="AA13" s="385"/>
      <c r="AB13" s="385"/>
      <c r="AC13" s="385"/>
      <c r="AD13" s="385"/>
      <c r="AE13" s="385"/>
      <c r="AF13" s="385"/>
      <c r="AG13" s="385"/>
      <c r="AH13" s="385"/>
      <c r="AI13" s="385"/>
      <c r="AJ13" s="385"/>
      <c r="AK13" s="385"/>
      <c r="AL13" s="385"/>
      <c r="AM13" s="385"/>
      <c r="AN13" s="385"/>
      <c r="AO13" s="385"/>
      <c r="AP13" s="385"/>
      <c r="AQ13" s="385"/>
      <c r="AR13" s="385"/>
      <c r="AS13" s="385"/>
      <c r="AT13" s="385"/>
      <c r="AU13" s="385"/>
      <c r="AV13" s="385"/>
      <c r="AW13" s="385"/>
      <c r="AX13" s="385"/>
      <c r="AY13" s="385"/>
      <c r="AZ13" s="385"/>
      <c r="BA13" s="385"/>
      <c r="BB13" s="385"/>
      <c r="BC13" s="385"/>
      <c r="BD13" s="385"/>
      <c r="BE13" s="385"/>
      <c r="BF13" s="385"/>
      <c r="BG13" s="385"/>
      <c r="BH13" s="385"/>
      <c r="BI13" s="385"/>
      <c r="BJ13" s="385"/>
      <c r="BK13" s="385"/>
      <c r="BL13" s="385"/>
      <c r="BM13" s="385"/>
      <c r="BN13" s="385"/>
      <c r="BO13" s="385"/>
      <c r="BP13" s="385"/>
      <c r="BQ13" s="385"/>
      <c r="BR13" s="385"/>
      <c r="BS13" s="385"/>
      <c r="BT13" s="385"/>
      <c r="BU13" s="385"/>
      <c r="BV13" s="385"/>
      <c r="BW13" s="385"/>
      <c r="BX13" s="385"/>
      <c r="BY13" s="385"/>
      <c r="BZ13" s="385"/>
      <c r="CA13" s="385"/>
      <c r="CB13" s="385"/>
      <c r="CC13" s="385"/>
      <c r="CD13" s="385"/>
      <c r="CE13" s="385"/>
      <c r="CF13" s="385"/>
      <c r="CG13" s="385"/>
      <c r="CH13" s="385"/>
      <c r="CI13" s="385"/>
      <c r="CJ13" s="385"/>
      <c r="CK13" s="385"/>
      <c r="CL13" s="385"/>
      <c r="CM13" s="385"/>
      <c r="CN13" s="385"/>
      <c r="CO13" s="385"/>
      <c r="CP13" s="385"/>
      <c r="CQ13" s="385"/>
      <c r="CR13" s="385"/>
      <c r="CS13" s="385"/>
      <c r="CT13" s="385"/>
      <c r="CU13" s="385"/>
      <c r="CV13" s="385"/>
      <c r="CW13" s="385"/>
      <c r="CX13" s="385"/>
      <c r="CY13" s="385"/>
      <c r="CZ13" s="385"/>
      <c r="DA13" s="385"/>
      <c r="DB13" s="385"/>
      <c r="DC13" s="385"/>
      <c r="DD13" s="385"/>
      <c r="DE13" s="385"/>
      <c r="DF13" s="385"/>
      <c r="DG13" s="385"/>
      <c r="DH13" s="385"/>
      <c r="DI13" s="385"/>
      <c r="DJ13" s="385"/>
      <c r="DK13" s="385"/>
      <c r="DL13" s="385"/>
      <c r="DM13" s="385"/>
      <c r="DN13" s="385"/>
      <c r="DO13" s="385"/>
      <c r="DP13" s="385"/>
      <c r="DQ13" s="385"/>
      <c r="DR13" s="385"/>
      <c r="DS13" s="385"/>
      <c r="DT13" s="385"/>
      <c r="DU13" s="385"/>
      <c r="DV13" s="385"/>
      <c r="DW13" s="385"/>
      <c r="DX13" s="385"/>
      <c r="DY13" s="385"/>
    </row>
    <row r="14" spans="1:129" ht="43.9" customHeight="1" thickBot="1" x14ac:dyDescent="0.25">
      <c r="A14" s="385"/>
      <c r="B14" s="483" t="s">
        <v>309</v>
      </c>
      <c r="C14" s="485">
        <v>20</v>
      </c>
      <c r="D14" s="63">
        <f t="shared" si="1"/>
        <v>20</v>
      </c>
      <c r="E14" s="534"/>
      <c r="F14" s="21" t="str">
        <f t="shared" si="0"/>
        <v>7    Adquisiciones y almacenes</v>
      </c>
      <c r="G14" s="443">
        <f t="shared" si="2"/>
        <v>20</v>
      </c>
      <c r="H14" s="444">
        <v>96</v>
      </c>
      <c r="I14" s="444"/>
      <c r="J14" s="444"/>
      <c r="K14" s="445"/>
      <c r="L14" s="446"/>
      <c r="M14" s="446"/>
      <c r="N14" s="425"/>
      <c r="O14" s="385"/>
      <c r="P14" s="385"/>
      <c r="Q14" s="385"/>
      <c r="R14" s="385"/>
      <c r="S14" s="385"/>
      <c r="T14" s="385"/>
      <c r="U14" s="385"/>
      <c r="V14" s="385"/>
      <c r="W14" s="385"/>
      <c r="X14" s="385"/>
      <c r="Y14" s="385"/>
      <c r="Z14" s="385"/>
      <c r="AA14" s="385"/>
      <c r="AB14" s="385"/>
      <c r="AC14" s="385"/>
      <c r="AD14" s="385"/>
      <c r="AE14" s="385"/>
      <c r="AF14" s="385"/>
      <c r="AG14" s="385"/>
      <c r="AH14" s="385"/>
      <c r="AI14" s="385"/>
      <c r="AJ14" s="385"/>
      <c r="AK14" s="385"/>
      <c r="AL14" s="385"/>
      <c r="AM14" s="385"/>
      <c r="AN14" s="385"/>
      <c r="AO14" s="385"/>
      <c r="AP14" s="385"/>
      <c r="AQ14" s="385"/>
      <c r="AR14" s="385"/>
      <c r="AS14" s="385"/>
      <c r="AT14" s="385"/>
      <c r="AU14" s="385"/>
      <c r="AV14" s="385"/>
      <c r="AW14" s="385"/>
      <c r="AX14" s="385"/>
      <c r="AY14" s="385"/>
      <c r="AZ14" s="385"/>
      <c r="BA14" s="385"/>
      <c r="BB14" s="385"/>
      <c r="BC14" s="385"/>
      <c r="BD14" s="385"/>
      <c r="BE14" s="385"/>
      <c r="BF14" s="385"/>
      <c r="BG14" s="385"/>
      <c r="BH14" s="385"/>
      <c r="BI14" s="385"/>
      <c r="BJ14" s="385"/>
      <c r="BK14" s="385"/>
      <c r="BL14" s="385"/>
      <c r="BM14" s="385"/>
      <c r="BN14" s="385"/>
      <c r="BO14" s="385"/>
      <c r="BP14" s="385"/>
      <c r="BQ14" s="385"/>
      <c r="BR14" s="385"/>
      <c r="BS14" s="385"/>
      <c r="BT14" s="385"/>
      <c r="BU14" s="385"/>
      <c r="BV14" s="385"/>
      <c r="BW14" s="385"/>
      <c r="BX14" s="385"/>
      <c r="BY14" s="385"/>
      <c r="BZ14" s="385"/>
      <c r="CA14" s="385"/>
      <c r="CB14" s="385"/>
      <c r="CC14" s="385"/>
      <c r="CD14" s="385"/>
      <c r="CE14" s="385"/>
      <c r="CF14" s="385"/>
      <c r="CG14" s="385"/>
      <c r="CH14" s="385"/>
      <c r="CI14" s="385"/>
      <c r="CJ14" s="385"/>
      <c r="CK14" s="385"/>
      <c r="CL14" s="385"/>
      <c r="CM14" s="385"/>
      <c r="CN14" s="385"/>
      <c r="CO14" s="385"/>
      <c r="CP14" s="385"/>
      <c r="CQ14" s="385"/>
      <c r="CR14" s="385"/>
      <c r="CS14" s="385"/>
      <c r="CT14" s="385"/>
      <c r="CU14" s="385"/>
      <c r="CV14" s="385"/>
      <c r="CW14" s="385"/>
      <c r="CX14" s="385"/>
      <c r="CY14" s="385"/>
      <c r="CZ14" s="385"/>
      <c r="DA14" s="385"/>
      <c r="DB14" s="385"/>
      <c r="DC14" s="385"/>
      <c r="DD14" s="385"/>
      <c r="DE14" s="385"/>
      <c r="DF14" s="385"/>
      <c r="DG14" s="385"/>
      <c r="DH14" s="385"/>
      <c r="DI14" s="385"/>
      <c r="DJ14" s="385"/>
      <c r="DK14" s="385"/>
      <c r="DL14" s="385"/>
      <c r="DM14" s="385"/>
      <c r="DN14" s="385"/>
      <c r="DO14" s="385"/>
      <c r="DP14" s="385"/>
      <c r="DQ14" s="385"/>
      <c r="DR14" s="385"/>
      <c r="DS14" s="385"/>
      <c r="DT14" s="385"/>
      <c r="DU14" s="385"/>
      <c r="DV14" s="385"/>
      <c r="DW14" s="385"/>
      <c r="DX14" s="385"/>
      <c r="DY14" s="385"/>
    </row>
    <row r="15" spans="1:129" ht="43.9" customHeight="1" thickBot="1" x14ac:dyDescent="0.25">
      <c r="A15" s="385"/>
      <c r="B15" s="483" t="s">
        <v>130</v>
      </c>
      <c r="C15" s="485">
        <v>20</v>
      </c>
      <c r="D15" s="63">
        <f t="shared" si="1"/>
        <v>20</v>
      </c>
      <c r="E15" s="534"/>
      <c r="F15" s="21" t="str">
        <f t="shared" si="0"/>
        <v>8    Seguridad e Higiene</v>
      </c>
      <c r="G15" s="443">
        <f t="shared" si="2"/>
        <v>20</v>
      </c>
      <c r="H15" s="444">
        <v>96</v>
      </c>
      <c r="I15" s="444"/>
      <c r="J15" s="444"/>
      <c r="K15" s="445"/>
      <c r="L15" s="446"/>
      <c r="M15" s="446"/>
      <c r="N15" s="425"/>
      <c r="O15" s="385"/>
      <c r="P15" s="385"/>
      <c r="Q15" s="385"/>
      <c r="R15" s="385"/>
      <c r="S15" s="385"/>
      <c r="T15" s="385"/>
      <c r="U15" s="385"/>
      <c r="V15" s="385"/>
      <c r="W15" s="385"/>
      <c r="X15" s="385"/>
      <c r="Y15" s="385"/>
      <c r="Z15" s="385"/>
      <c r="AA15" s="385"/>
      <c r="AB15" s="385"/>
      <c r="AC15" s="385"/>
      <c r="AD15" s="385"/>
      <c r="AE15" s="385"/>
      <c r="AF15" s="385"/>
      <c r="AG15" s="385"/>
      <c r="AH15" s="385"/>
      <c r="AI15" s="385"/>
      <c r="AJ15" s="385"/>
      <c r="AK15" s="385"/>
      <c r="AL15" s="385"/>
      <c r="AM15" s="385"/>
      <c r="AN15" s="385"/>
      <c r="AO15" s="385"/>
      <c r="AP15" s="385"/>
      <c r="AQ15" s="385"/>
      <c r="AR15" s="385"/>
      <c r="AS15" s="385"/>
      <c r="AT15" s="385"/>
      <c r="AU15" s="385"/>
      <c r="AV15" s="385"/>
      <c r="AW15" s="385"/>
      <c r="AX15" s="385"/>
      <c r="AY15" s="385"/>
      <c r="AZ15" s="385"/>
      <c r="BA15" s="385"/>
      <c r="BB15" s="385"/>
      <c r="BC15" s="385"/>
      <c r="BD15" s="385"/>
      <c r="BE15" s="385"/>
      <c r="BF15" s="385"/>
      <c r="BG15" s="385"/>
      <c r="BH15" s="385"/>
      <c r="BI15" s="385"/>
      <c r="BJ15" s="385"/>
      <c r="BK15" s="385"/>
      <c r="BL15" s="385"/>
      <c r="BM15" s="385"/>
      <c r="BN15" s="385"/>
      <c r="BO15" s="385"/>
      <c r="BP15" s="385"/>
      <c r="BQ15" s="385"/>
      <c r="BR15" s="385"/>
      <c r="BS15" s="385"/>
      <c r="BT15" s="385"/>
      <c r="BU15" s="385"/>
      <c r="BV15" s="385"/>
      <c r="BW15" s="385"/>
      <c r="BX15" s="385"/>
      <c r="BY15" s="385"/>
      <c r="BZ15" s="385"/>
      <c r="CA15" s="385"/>
      <c r="CB15" s="385"/>
      <c r="CC15" s="385"/>
      <c r="CD15" s="385"/>
      <c r="CE15" s="385"/>
      <c r="CF15" s="385"/>
      <c r="CG15" s="385"/>
      <c r="CH15" s="385"/>
      <c r="CI15" s="385"/>
      <c r="CJ15" s="385"/>
      <c r="CK15" s="385"/>
      <c r="CL15" s="385"/>
      <c r="CM15" s="385"/>
      <c r="CN15" s="385"/>
      <c r="CO15" s="385"/>
      <c r="CP15" s="385"/>
      <c r="CQ15" s="385"/>
      <c r="CR15" s="385"/>
      <c r="CS15" s="385"/>
      <c r="CT15" s="385"/>
      <c r="CU15" s="385"/>
      <c r="CV15" s="385"/>
      <c r="CW15" s="385"/>
      <c r="CX15" s="385"/>
      <c r="CY15" s="385"/>
      <c r="CZ15" s="385"/>
      <c r="DA15" s="385"/>
      <c r="DB15" s="385"/>
      <c r="DC15" s="385"/>
      <c r="DD15" s="385"/>
      <c r="DE15" s="385"/>
      <c r="DF15" s="385"/>
      <c r="DG15" s="385"/>
      <c r="DH15" s="385"/>
      <c r="DI15" s="385"/>
      <c r="DJ15" s="385"/>
      <c r="DK15" s="385"/>
      <c r="DL15" s="385"/>
      <c r="DM15" s="385"/>
      <c r="DN15" s="385"/>
      <c r="DO15" s="385"/>
      <c r="DP15" s="385"/>
      <c r="DQ15" s="385"/>
      <c r="DR15" s="385"/>
      <c r="DS15" s="385"/>
      <c r="DT15" s="385"/>
      <c r="DU15" s="385"/>
      <c r="DV15" s="385"/>
      <c r="DW15" s="385"/>
      <c r="DX15" s="385"/>
      <c r="DY15" s="385"/>
    </row>
    <row r="16" spans="1:129" ht="43.9" customHeight="1" thickBot="1" x14ac:dyDescent="0.25">
      <c r="A16" s="385"/>
      <c r="B16" s="482" t="s">
        <v>131</v>
      </c>
      <c r="C16" s="485">
        <v>20</v>
      </c>
      <c r="D16" s="63">
        <f t="shared" si="1"/>
        <v>20</v>
      </c>
      <c r="E16" s="534"/>
      <c r="F16" s="21" t="str">
        <f t="shared" si="0"/>
        <v>9    Orden y Limpieza</v>
      </c>
      <c r="G16" s="443">
        <f t="shared" si="2"/>
        <v>20</v>
      </c>
      <c r="H16" s="444">
        <v>96</v>
      </c>
      <c r="I16" s="444"/>
      <c r="J16" s="444"/>
      <c r="K16" s="445"/>
      <c r="L16" s="446"/>
      <c r="M16" s="446"/>
      <c r="N16" s="425"/>
      <c r="O16" s="385"/>
      <c r="P16" s="385"/>
      <c r="Q16" s="385"/>
      <c r="R16" s="385"/>
      <c r="S16" s="385"/>
      <c r="T16" s="385"/>
      <c r="U16" s="385"/>
      <c r="V16" s="385"/>
      <c r="W16" s="385"/>
      <c r="X16" s="385"/>
      <c r="Y16" s="385"/>
      <c r="Z16" s="385"/>
      <c r="AA16" s="385"/>
      <c r="AB16" s="385"/>
      <c r="AC16" s="385"/>
      <c r="AD16" s="385"/>
      <c r="AE16" s="385"/>
      <c r="AF16" s="385"/>
      <c r="AG16" s="385"/>
      <c r="AH16" s="385"/>
      <c r="AI16" s="385"/>
      <c r="AJ16" s="385"/>
      <c r="AK16" s="385"/>
      <c r="AL16" s="385"/>
      <c r="AM16" s="385"/>
      <c r="AN16" s="385"/>
      <c r="AO16" s="385"/>
      <c r="AP16" s="385"/>
      <c r="AQ16" s="385"/>
      <c r="AR16" s="385"/>
      <c r="AS16" s="385"/>
      <c r="AT16" s="385"/>
      <c r="AU16" s="385"/>
      <c r="AV16" s="385"/>
      <c r="AW16" s="385"/>
      <c r="AX16" s="385"/>
      <c r="AY16" s="385"/>
      <c r="AZ16" s="385"/>
      <c r="BA16" s="385"/>
      <c r="BB16" s="385"/>
      <c r="BC16" s="385"/>
      <c r="BD16" s="385"/>
      <c r="BE16" s="385"/>
      <c r="BF16" s="385"/>
      <c r="BG16" s="385"/>
      <c r="BH16" s="385"/>
      <c r="BI16" s="385"/>
      <c r="BJ16" s="385"/>
      <c r="BK16" s="385"/>
      <c r="BL16" s="385"/>
      <c r="BM16" s="385"/>
      <c r="BN16" s="385"/>
      <c r="BO16" s="385"/>
      <c r="BP16" s="385"/>
      <c r="BQ16" s="385"/>
      <c r="BR16" s="385"/>
      <c r="BS16" s="385"/>
      <c r="BT16" s="385"/>
      <c r="BU16" s="385"/>
      <c r="BV16" s="385"/>
      <c r="BW16" s="385"/>
      <c r="BX16" s="385"/>
      <c r="BY16" s="385"/>
      <c r="BZ16" s="385"/>
      <c r="CA16" s="385"/>
      <c r="CB16" s="385"/>
      <c r="CC16" s="385"/>
      <c r="CD16" s="385"/>
      <c r="CE16" s="385"/>
      <c r="CF16" s="385"/>
      <c r="CG16" s="385"/>
      <c r="CH16" s="385"/>
      <c r="CI16" s="385"/>
      <c r="CJ16" s="385"/>
      <c r="CK16" s="385"/>
      <c r="CL16" s="385"/>
      <c r="CM16" s="385"/>
      <c r="CN16" s="385"/>
      <c r="CO16" s="385"/>
      <c r="CP16" s="385"/>
      <c r="CQ16" s="385"/>
      <c r="CR16" s="385"/>
      <c r="CS16" s="385"/>
      <c r="CT16" s="385"/>
      <c r="CU16" s="385"/>
      <c r="CV16" s="385"/>
      <c r="CW16" s="385"/>
      <c r="CX16" s="385"/>
      <c r="CY16" s="385"/>
      <c r="CZ16" s="385"/>
      <c r="DA16" s="385"/>
      <c r="DB16" s="385"/>
      <c r="DC16" s="385"/>
      <c r="DD16" s="385"/>
      <c r="DE16" s="385"/>
      <c r="DF16" s="385"/>
      <c r="DG16" s="385"/>
      <c r="DH16" s="385"/>
      <c r="DI16" s="385"/>
      <c r="DJ16" s="385"/>
      <c r="DK16" s="385"/>
      <c r="DL16" s="385"/>
      <c r="DM16" s="385"/>
      <c r="DN16" s="385"/>
      <c r="DO16" s="385"/>
      <c r="DP16" s="385"/>
      <c r="DQ16" s="385"/>
      <c r="DR16" s="385"/>
      <c r="DS16" s="385"/>
      <c r="DT16" s="385"/>
      <c r="DU16" s="385"/>
      <c r="DV16" s="385"/>
      <c r="DW16" s="385"/>
      <c r="DX16" s="385"/>
      <c r="DY16" s="385"/>
    </row>
    <row r="17" spans="1:129" ht="40.15" customHeight="1" thickBot="1" x14ac:dyDescent="0.25">
      <c r="A17" s="385"/>
      <c r="B17" s="482" t="s">
        <v>132</v>
      </c>
      <c r="C17" s="485">
        <v>20</v>
      </c>
      <c r="D17" s="63">
        <f t="shared" si="1"/>
        <v>20</v>
      </c>
      <c r="E17" s="534"/>
      <c r="F17" s="21" t="str">
        <f t="shared" si="0"/>
        <v>10   Dispositivos de Seguimiento y Medición</v>
      </c>
      <c r="G17" s="443">
        <f t="shared" si="2"/>
        <v>20</v>
      </c>
      <c r="H17" s="444">
        <v>96</v>
      </c>
      <c r="I17" s="444"/>
      <c r="J17" s="444"/>
      <c r="K17" s="445"/>
      <c r="L17" s="446"/>
      <c r="M17" s="446"/>
      <c r="N17" s="425"/>
      <c r="O17" s="385"/>
      <c r="P17" s="385"/>
      <c r="Q17" s="385"/>
      <c r="R17" s="385"/>
      <c r="S17" s="385"/>
      <c r="T17" s="385"/>
      <c r="U17" s="385"/>
      <c r="V17" s="385"/>
      <c r="W17" s="385"/>
      <c r="X17" s="385"/>
      <c r="Y17" s="385"/>
      <c r="Z17" s="385"/>
      <c r="AA17" s="385"/>
      <c r="AB17" s="385"/>
      <c r="AC17" s="385"/>
      <c r="AD17" s="385"/>
      <c r="AE17" s="385"/>
      <c r="AF17" s="385"/>
      <c r="AG17" s="385"/>
      <c r="AH17" s="385"/>
      <c r="AI17" s="385"/>
      <c r="AJ17" s="385"/>
      <c r="AK17" s="385"/>
      <c r="AL17" s="385"/>
      <c r="AM17" s="385"/>
      <c r="AN17" s="385"/>
      <c r="AO17" s="385"/>
      <c r="AP17" s="385"/>
      <c r="AQ17" s="385"/>
      <c r="AR17" s="385"/>
      <c r="AS17" s="385"/>
      <c r="AT17" s="385"/>
      <c r="AU17" s="385"/>
      <c r="AV17" s="385"/>
      <c r="AW17" s="385"/>
      <c r="AX17" s="385"/>
      <c r="AY17" s="385"/>
      <c r="AZ17" s="385"/>
      <c r="BA17" s="385"/>
      <c r="BB17" s="385"/>
      <c r="BC17" s="385"/>
      <c r="BD17" s="385"/>
      <c r="BE17" s="385"/>
      <c r="BF17" s="385"/>
      <c r="BG17" s="385"/>
      <c r="BH17" s="385"/>
      <c r="BI17" s="385"/>
      <c r="BJ17" s="385"/>
      <c r="BK17" s="385"/>
      <c r="BL17" s="385"/>
      <c r="BM17" s="385"/>
      <c r="BN17" s="385"/>
      <c r="BO17" s="385"/>
      <c r="BP17" s="385"/>
      <c r="BQ17" s="385"/>
      <c r="BR17" s="385"/>
      <c r="BS17" s="385"/>
      <c r="BT17" s="385"/>
      <c r="BU17" s="385"/>
      <c r="BV17" s="385"/>
      <c r="BW17" s="385"/>
      <c r="BX17" s="385"/>
      <c r="BY17" s="385"/>
      <c r="BZ17" s="385"/>
      <c r="CA17" s="385"/>
      <c r="CB17" s="385"/>
      <c r="CC17" s="385"/>
      <c r="CD17" s="385"/>
      <c r="CE17" s="385"/>
      <c r="CF17" s="385"/>
      <c r="CG17" s="385"/>
      <c r="CH17" s="385"/>
      <c r="CI17" s="385"/>
      <c r="CJ17" s="385"/>
      <c r="CK17" s="385"/>
      <c r="CL17" s="385"/>
      <c r="CM17" s="385"/>
      <c r="CN17" s="385"/>
      <c r="CO17" s="385"/>
      <c r="CP17" s="385"/>
      <c r="CQ17" s="385"/>
      <c r="CR17" s="385"/>
      <c r="CS17" s="385"/>
      <c r="CT17" s="385"/>
      <c r="CU17" s="385"/>
      <c r="CV17" s="385"/>
      <c r="CW17" s="385"/>
      <c r="CX17" s="385"/>
      <c r="CY17" s="385"/>
      <c r="CZ17" s="385"/>
      <c r="DA17" s="385"/>
      <c r="DB17" s="385"/>
      <c r="DC17" s="385"/>
      <c r="DD17" s="385"/>
      <c r="DE17" s="385"/>
      <c r="DF17" s="385"/>
      <c r="DG17" s="385"/>
      <c r="DH17" s="385"/>
      <c r="DI17" s="385"/>
      <c r="DJ17" s="385"/>
      <c r="DK17" s="385"/>
      <c r="DL17" s="385"/>
      <c r="DM17" s="385"/>
      <c r="DN17" s="385"/>
      <c r="DO17" s="385"/>
      <c r="DP17" s="385"/>
      <c r="DQ17" s="385"/>
      <c r="DR17" s="385"/>
      <c r="DS17" s="385"/>
      <c r="DT17" s="385"/>
      <c r="DU17" s="385"/>
      <c r="DV17" s="385"/>
      <c r="DW17" s="385"/>
      <c r="DX17" s="385"/>
      <c r="DY17" s="385"/>
    </row>
    <row r="18" spans="1:129" ht="46.15" customHeight="1" thickBot="1" x14ac:dyDescent="0.25">
      <c r="A18" s="385"/>
      <c r="B18" s="482" t="s">
        <v>133</v>
      </c>
      <c r="C18" s="485">
        <v>20</v>
      </c>
      <c r="D18" s="63">
        <f t="shared" si="1"/>
        <v>20</v>
      </c>
      <c r="E18" s="534"/>
      <c r="F18" s="21" t="str">
        <f t="shared" si="0"/>
        <v>11   Equipamiento y Tecnología</v>
      </c>
      <c r="G18" s="443">
        <f t="shared" si="2"/>
        <v>20</v>
      </c>
      <c r="H18" s="444">
        <v>96</v>
      </c>
      <c r="I18" s="444"/>
      <c r="J18" s="444"/>
      <c r="K18" s="445"/>
      <c r="L18" s="446"/>
      <c r="M18" s="446"/>
      <c r="N18" s="425"/>
      <c r="O18" s="385"/>
      <c r="P18" s="385"/>
      <c r="Q18" s="385"/>
      <c r="R18" s="385"/>
      <c r="S18" s="385"/>
      <c r="T18" s="385"/>
      <c r="U18" s="385"/>
      <c r="V18" s="385"/>
      <c r="W18" s="385"/>
      <c r="X18" s="385"/>
      <c r="Y18" s="385"/>
      <c r="Z18" s="385"/>
      <c r="AA18" s="385"/>
      <c r="AB18" s="385"/>
      <c r="AC18" s="385"/>
      <c r="AD18" s="385"/>
      <c r="AE18" s="385"/>
      <c r="AF18" s="385"/>
      <c r="AG18" s="385"/>
      <c r="AH18" s="385"/>
      <c r="AI18" s="385"/>
      <c r="AJ18" s="385"/>
      <c r="AK18" s="385"/>
      <c r="AL18" s="385"/>
      <c r="AM18" s="385"/>
      <c r="AN18" s="385"/>
      <c r="AO18" s="385"/>
      <c r="AP18" s="385"/>
      <c r="AQ18" s="385"/>
      <c r="AR18" s="385"/>
      <c r="AS18" s="385"/>
      <c r="AT18" s="385"/>
      <c r="AU18" s="385"/>
      <c r="AV18" s="385"/>
      <c r="AW18" s="385"/>
      <c r="AX18" s="385"/>
      <c r="AY18" s="385"/>
      <c r="AZ18" s="385"/>
      <c r="BA18" s="385"/>
      <c r="BB18" s="385"/>
      <c r="BC18" s="385"/>
      <c r="BD18" s="385"/>
      <c r="BE18" s="385"/>
      <c r="BF18" s="385"/>
      <c r="BG18" s="385"/>
      <c r="BH18" s="385"/>
      <c r="BI18" s="385"/>
      <c r="BJ18" s="385"/>
      <c r="BK18" s="385"/>
      <c r="BL18" s="385"/>
      <c r="BM18" s="385"/>
      <c r="BN18" s="385"/>
      <c r="BO18" s="385"/>
      <c r="BP18" s="385"/>
      <c r="BQ18" s="385"/>
      <c r="BR18" s="385"/>
      <c r="BS18" s="385"/>
      <c r="BT18" s="385"/>
      <c r="BU18" s="385"/>
      <c r="BV18" s="385"/>
      <c r="BW18" s="385"/>
      <c r="BX18" s="385"/>
      <c r="BY18" s="385"/>
      <c r="BZ18" s="385"/>
      <c r="CA18" s="385"/>
      <c r="CB18" s="385"/>
      <c r="CC18" s="385"/>
      <c r="CD18" s="385"/>
      <c r="CE18" s="385"/>
      <c r="CF18" s="385"/>
      <c r="CG18" s="385"/>
      <c r="CH18" s="385"/>
      <c r="CI18" s="385"/>
      <c r="CJ18" s="385"/>
      <c r="CK18" s="385"/>
      <c r="CL18" s="385"/>
      <c r="CM18" s="385"/>
      <c r="CN18" s="385"/>
      <c r="CO18" s="385"/>
      <c r="CP18" s="385"/>
      <c r="CQ18" s="385"/>
      <c r="CR18" s="385"/>
      <c r="CS18" s="385"/>
      <c r="CT18" s="385"/>
      <c r="CU18" s="385"/>
      <c r="CV18" s="385"/>
      <c r="CW18" s="385"/>
      <c r="CX18" s="385"/>
      <c r="CY18" s="385"/>
      <c r="CZ18" s="385"/>
      <c r="DA18" s="385"/>
      <c r="DB18" s="385"/>
      <c r="DC18" s="385"/>
      <c r="DD18" s="385"/>
      <c r="DE18" s="385"/>
      <c r="DF18" s="385"/>
      <c r="DG18" s="385"/>
      <c r="DH18" s="385"/>
      <c r="DI18" s="385"/>
      <c r="DJ18" s="385"/>
      <c r="DK18" s="385"/>
      <c r="DL18" s="385"/>
      <c r="DM18" s="385"/>
      <c r="DN18" s="385"/>
      <c r="DO18" s="385"/>
      <c r="DP18" s="385"/>
      <c r="DQ18" s="385"/>
      <c r="DR18" s="385"/>
      <c r="DS18" s="385"/>
      <c r="DT18" s="385"/>
      <c r="DU18" s="385"/>
      <c r="DV18" s="385"/>
      <c r="DW18" s="385"/>
      <c r="DX18" s="385"/>
      <c r="DY18" s="385"/>
    </row>
    <row r="19" spans="1:129" ht="46.15" customHeight="1" thickBot="1" x14ac:dyDescent="0.25">
      <c r="A19" s="385"/>
      <c r="B19" s="482" t="s">
        <v>424</v>
      </c>
      <c r="C19" s="485">
        <v>20</v>
      </c>
      <c r="D19" s="63">
        <f t="shared" si="1"/>
        <v>20</v>
      </c>
      <c r="E19" s="534"/>
      <c r="F19" s="21" t="str">
        <f t="shared" si="0"/>
        <v>12   No conformidades riesgos</v>
      </c>
      <c r="G19" s="443">
        <f t="shared" si="2"/>
        <v>20</v>
      </c>
      <c r="H19" s="444">
        <v>96</v>
      </c>
      <c r="I19" s="444"/>
      <c r="J19" s="444"/>
      <c r="K19" s="445"/>
      <c r="L19" s="446"/>
      <c r="M19" s="446"/>
      <c r="N19" s="425"/>
      <c r="O19" s="385"/>
      <c r="P19" s="385"/>
      <c r="Q19" s="385"/>
      <c r="R19" s="385"/>
      <c r="S19" s="385"/>
      <c r="T19" s="385"/>
      <c r="U19" s="385"/>
      <c r="V19" s="385"/>
      <c r="W19" s="385"/>
      <c r="X19" s="385"/>
      <c r="Y19" s="385"/>
      <c r="Z19" s="385"/>
      <c r="AA19" s="385"/>
      <c r="AB19" s="385"/>
      <c r="AC19" s="385"/>
      <c r="AD19" s="385"/>
      <c r="AE19" s="385"/>
      <c r="AF19" s="385"/>
      <c r="AG19" s="385"/>
      <c r="AH19" s="385"/>
      <c r="AI19" s="385"/>
      <c r="AJ19" s="385"/>
      <c r="AK19" s="385"/>
      <c r="AL19" s="385"/>
      <c r="AM19" s="385"/>
      <c r="AN19" s="385"/>
      <c r="AO19" s="385"/>
      <c r="AP19" s="385"/>
      <c r="AQ19" s="385"/>
      <c r="AR19" s="385"/>
      <c r="AS19" s="385"/>
      <c r="AT19" s="385"/>
      <c r="AU19" s="385"/>
      <c r="AV19" s="385"/>
      <c r="AW19" s="385"/>
      <c r="AX19" s="385"/>
      <c r="AY19" s="385"/>
      <c r="AZ19" s="385"/>
      <c r="BA19" s="385"/>
      <c r="BB19" s="385"/>
      <c r="BC19" s="385"/>
      <c r="BD19" s="385"/>
      <c r="BE19" s="385"/>
      <c r="BF19" s="385"/>
      <c r="BG19" s="385"/>
      <c r="BH19" s="385"/>
      <c r="BI19" s="385"/>
      <c r="BJ19" s="385"/>
      <c r="BK19" s="385"/>
      <c r="BL19" s="385"/>
      <c r="BM19" s="385"/>
      <c r="BN19" s="385"/>
      <c r="BO19" s="385"/>
      <c r="BP19" s="385"/>
      <c r="BQ19" s="385"/>
      <c r="BR19" s="385"/>
      <c r="BS19" s="385"/>
      <c r="BT19" s="385"/>
      <c r="BU19" s="385"/>
      <c r="BV19" s="385"/>
      <c r="BW19" s="385"/>
      <c r="BX19" s="385"/>
      <c r="BY19" s="385"/>
      <c r="BZ19" s="385"/>
      <c r="CA19" s="385"/>
      <c r="CB19" s="385"/>
      <c r="CC19" s="385"/>
      <c r="CD19" s="385"/>
      <c r="CE19" s="385"/>
      <c r="CF19" s="385"/>
      <c r="CG19" s="385"/>
      <c r="CH19" s="385"/>
      <c r="CI19" s="385"/>
      <c r="CJ19" s="385"/>
      <c r="CK19" s="385"/>
      <c r="CL19" s="385"/>
      <c r="CM19" s="385"/>
      <c r="CN19" s="385"/>
      <c r="CO19" s="385"/>
      <c r="CP19" s="385"/>
      <c r="CQ19" s="385"/>
      <c r="CR19" s="385"/>
      <c r="CS19" s="385"/>
      <c r="CT19" s="385"/>
      <c r="CU19" s="385"/>
      <c r="CV19" s="385"/>
      <c r="CW19" s="385"/>
      <c r="CX19" s="385"/>
      <c r="CY19" s="385"/>
      <c r="CZ19" s="385"/>
      <c r="DA19" s="385"/>
      <c r="DB19" s="385"/>
      <c r="DC19" s="385"/>
      <c r="DD19" s="385"/>
      <c r="DE19" s="385"/>
      <c r="DF19" s="385"/>
      <c r="DG19" s="385"/>
      <c r="DH19" s="385"/>
      <c r="DI19" s="385"/>
      <c r="DJ19" s="385"/>
      <c r="DK19" s="385"/>
      <c r="DL19" s="385"/>
      <c r="DM19" s="385"/>
      <c r="DN19" s="385"/>
      <c r="DO19" s="385"/>
      <c r="DP19" s="385"/>
      <c r="DQ19" s="385"/>
      <c r="DR19" s="385"/>
      <c r="DS19" s="385"/>
      <c r="DT19" s="385"/>
      <c r="DU19" s="385"/>
      <c r="DV19" s="385"/>
      <c r="DW19" s="385"/>
      <c r="DX19" s="385"/>
      <c r="DY19" s="385"/>
    </row>
    <row r="20" spans="1:129" ht="46.15" customHeight="1" thickBot="1" x14ac:dyDescent="0.25">
      <c r="A20" s="385"/>
      <c r="B20" s="484" t="s">
        <v>426</v>
      </c>
      <c r="C20" s="485">
        <v>20</v>
      </c>
      <c r="D20" s="63">
        <f t="shared" si="1"/>
        <v>20</v>
      </c>
      <c r="E20" s="534"/>
      <c r="F20" s="21" t="str">
        <f t="shared" si="0"/>
        <v>13   Taller de servicios básicos y reparaciones mayores..</v>
      </c>
      <c r="G20" s="22">
        <f t="shared" si="2"/>
        <v>20</v>
      </c>
      <c r="H20" s="438">
        <v>96</v>
      </c>
      <c r="I20" s="438"/>
      <c r="J20" s="438"/>
      <c r="K20" s="439"/>
      <c r="L20" s="440"/>
      <c r="M20" s="440"/>
      <c r="N20" s="425"/>
      <c r="O20" s="385"/>
      <c r="P20" s="385"/>
      <c r="Q20" s="385"/>
      <c r="R20" s="385"/>
      <c r="S20" s="385"/>
      <c r="T20" s="385"/>
      <c r="U20" s="385"/>
      <c r="V20" s="385"/>
      <c r="W20" s="385"/>
      <c r="X20" s="385"/>
      <c r="Y20" s="385"/>
      <c r="Z20" s="385"/>
      <c r="AA20" s="385"/>
      <c r="AB20" s="385"/>
      <c r="AC20" s="385"/>
      <c r="AD20" s="385"/>
      <c r="AE20" s="385"/>
      <c r="AF20" s="385"/>
      <c r="AG20" s="385"/>
      <c r="AH20" s="385"/>
      <c r="AI20" s="385"/>
      <c r="AJ20" s="385"/>
      <c r="AK20" s="385"/>
      <c r="AL20" s="385"/>
      <c r="AM20" s="385"/>
      <c r="AN20" s="385"/>
      <c r="AO20" s="385"/>
      <c r="AP20" s="385"/>
      <c r="AQ20" s="385"/>
      <c r="AR20" s="385"/>
      <c r="AS20" s="385"/>
      <c r="AT20" s="385"/>
      <c r="AU20" s="385"/>
      <c r="AV20" s="385"/>
      <c r="AW20" s="385"/>
      <c r="AX20" s="385"/>
      <c r="AY20" s="385"/>
      <c r="AZ20" s="385"/>
      <c r="BA20" s="385"/>
      <c r="BB20" s="385"/>
      <c r="BC20" s="385"/>
      <c r="BD20" s="385"/>
      <c r="BE20" s="385"/>
      <c r="BF20" s="385"/>
      <c r="BG20" s="385"/>
      <c r="BH20" s="385"/>
      <c r="BI20" s="385"/>
      <c r="BJ20" s="385"/>
      <c r="BK20" s="385"/>
      <c r="BL20" s="385"/>
      <c r="BM20" s="385"/>
      <c r="BN20" s="385"/>
      <c r="BO20" s="385"/>
      <c r="BP20" s="385"/>
      <c r="BQ20" s="385"/>
      <c r="BR20" s="385"/>
      <c r="BS20" s="385"/>
      <c r="BT20" s="385"/>
      <c r="BU20" s="385"/>
      <c r="BV20" s="385"/>
      <c r="BW20" s="385"/>
      <c r="BX20" s="385"/>
      <c r="BY20" s="385"/>
      <c r="BZ20" s="385"/>
      <c r="CA20" s="385"/>
      <c r="CB20" s="385"/>
      <c r="CC20" s="385"/>
      <c r="CD20" s="385"/>
      <c r="CE20" s="385"/>
      <c r="CF20" s="385"/>
      <c r="CG20" s="385"/>
      <c r="CH20" s="385"/>
      <c r="CI20" s="385"/>
      <c r="CJ20" s="385"/>
      <c r="CK20" s="385"/>
      <c r="CL20" s="385"/>
      <c r="CM20" s="385"/>
      <c r="CN20" s="385"/>
      <c r="CO20" s="385"/>
      <c r="CP20" s="385"/>
      <c r="CQ20" s="385"/>
      <c r="CR20" s="385"/>
      <c r="CS20" s="385"/>
      <c r="CT20" s="385"/>
      <c r="CU20" s="385"/>
      <c r="CV20" s="385"/>
      <c r="CW20" s="385"/>
      <c r="CX20" s="385"/>
      <c r="CY20" s="385"/>
      <c r="CZ20" s="385"/>
      <c r="DA20" s="385"/>
      <c r="DB20" s="385"/>
      <c r="DC20" s="385"/>
      <c r="DD20" s="385"/>
      <c r="DE20" s="385"/>
      <c r="DF20" s="385"/>
      <c r="DG20" s="385"/>
      <c r="DH20" s="385"/>
      <c r="DI20" s="385"/>
      <c r="DJ20" s="385"/>
      <c r="DK20" s="385"/>
      <c r="DL20" s="385"/>
      <c r="DM20" s="385"/>
      <c r="DN20" s="385"/>
      <c r="DO20" s="385"/>
      <c r="DP20" s="385"/>
      <c r="DQ20" s="385"/>
      <c r="DR20" s="385"/>
      <c r="DS20" s="385"/>
      <c r="DT20" s="385"/>
      <c r="DU20" s="385"/>
      <c r="DV20" s="385"/>
      <c r="DW20" s="385"/>
      <c r="DX20" s="385"/>
      <c r="DY20" s="385"/>
    </row>
    <row r="21" spans="1:129" ht="13.15" customHeight="1" x14ac:dyDescent="0.2">
      <c r="A21" s="385"/>
      <c r="B21" s="385"/>
      <c r="C21" s="385"/>
      <c r="D21" s="385"/>
      <c r="E21" s="385"/>
      <c r="F21" s="385"/>
      <c r="G21" s="385"/>
      <c r="H21" s="385"/>
      <c r="I21" s="385"/>
      <c r="J21" s="385"/>
      <c r="K21" s="385"/>
      <c r="L21" s="385"/>
      <c r="M21" s="385"/>
      <c r="N21" s="425"/>
      <c r="O21" s="385"/>
      <c r="P21" s="385"/>
      <c r="Q21" s="385"/>
      <c r="R21" s="385"/>
      <c r="S21" s="385"/>
      <c r="T21" s="385"/>
      <c r="U21" s="385"/>
      <c r="V21" s="385"/>
      <c r="W21" s="385"/>
      <c r="X21" s="385"/>
      <c r="Y21" s="385"/>
      <c r="Z21" s="385"/>
      <c r="AA21" s="385"/>
      <c r="AB21" s="385"/>
      <c r="AC21" s="385"/>
      <c r="AD21" s="385"/>
      <c r="AE21" s="385"/>
      <c r="AF21" s="385"/>
      <c r="AG21" s="385"/>
      <c r="AH21" s="385"/>
      <c r="AI21" s="385"/>
      <c r="AJ21" s="385"/>
      <c r="AK21" s="385"/>
      <c r="AL21" s="385"/>
      <c r="AM21" s="385"/>
      <c r="AN21" s="385"/>
      <c r="AO21" s="385"/>
      <c r="AP21" s="385"/>
      <c r="AQ21" s="385"/>
      <c r="AR21" s="385"/>
      <c r="AS21" s="385"/>
      <c r="AT21" s="385"/>
      <c r="AU21" s="385"/>
      <c r="AV21" s="385"/>
      <c r="AW21" s="385"/>
      <c r="AX21" s="385"/>
      <c r="AY21" s="385"/>
      <c r="AZ21" s="385"/>
      <c r="BA21" s="385"/>
      <c r="BB21" s="385"/>
      <c r="BC21" s="385"/>
      <c r="BD21" s="385"/>
      <c r="BE21" s="385"/>
      <c r="BF21" s="385"/>
      <c r="BG21" s="385"/>
      <c r="BH21" s="385"/>
      <c r="BI21" s="385"/>
      <c r="BJ21" s="385"/>
      <c r="BK21" s="385"/>
      <c r="BL21" s="385"/>
      <c r="BM21" s="385"/>
      <c r="BN21" s="385"/>
      <c r="BO21" s="385"/>
      <c r="BP21" s="385"/>
      <c r="BQ21" s="385"/>
      <c r="BR21" s="385"/>
      <c r="BS21" s="385"/>
      <c r="BT21" s="385"/>
      <c r="BU21" s="385"/>
      <c r="BV21" s="385"/>
      <c r="BW21" s="385"/>
      <c r="BX21" s="385"/>
      <c r="BY21" s="385"/>
      <c r="BZ21" s="385"/>
      <c r="CA21" s="385"/>
      <c r="CB21" s="385"/>
      <c r="CC21" s="385"/>
      <c r="CD21" s="385"/>
      <c r="CE21" s="385"/>
      <c r="CF21" s="385"/>
      <c r="CG21" s="385"/>
      <c r="CH21" s="385"/>
      <c r="CI21" s="385"/>
      <c r="CJ21" s="385"/>
      <c r="CK21" s="385"/>
      <c r="CL21" s="385"/>
      <c r="CM21" s="385"/>
      <c r="CN21" s="385"/>
      <c r="CO21" s="385"/>
      <c r="CP21" s="385"/>
      <c r="CQ21" s="385"/>
      <c r="CR21" s="385"/>
      <c r="CS21" s="385"/>
      <c r="CT21" s="385"/>
      <c r="CU21" s="385"/>
      <c r="CV21" s="385"/>
      <c r="CW21" s="385"/>
      <c r="CX21" s="385"/>
      <c r="CY21" s="385"/>
      <c r="CZ21" s="385"/>
      <c r="DA21" s="385"/>
      <c r="DB21" s="385"/>
      <c r="DC21" s="385"/>
      <c r="DD21" s="385"/>
      <c r="DE21" s="385"/>
      <c r="DF21" s="385"/>
      <c r="DG21" s="385"/>
      <c r="DH21" s="385"/>
      <c r="DI21" s="385"/>
      <c r="DJ21" s="385"/>
      <c r="DK21" s="385"/>
      <c r="DL21" s="385"/>
      <c r="DM21" s="385"/>
      <c r="DN21" s="385"/>
      <c r="DO21" s="385"/>
      <c r="DP21" s="385"/>
      <c r="DQ21" s="385"/>
      <c r="DR21" s="385"/>
      <c r="DS21" s="385"/>
      <c r="DT21" s="385"/>
      <c r="DU21" s="385"/>
      <c r="DV21" s="385"/>
      <c r="DW21" s="385"/>
      <c r="DX21" s="385"/>
      <c r="DY21" s="385"/>
    </row>
    <row r="22" spans="1:129" ht="13.15" customHeight="1" thickBot="1" x14ac:dyDescent="0.25">
      <c r="A22" s="385"/>
      <c r="B22" s="385"/>
      <c r="C22" s="385"/>
      <c r="D22" s="385"/>
      <c r="E22" s="385"/>
      <c r="F22" s="385"/>
      <c r="G22" s="385"/>
      <c r="H22" s="385"/>
      <c r="I22" s="385"/>
      <c r="J22" s="385"/>
      <c r="K22" s="385"/>
      <c r="L22" s="385"/>
      <c r="M22" s="385"/>
      <c r="N22" s="425"/>
      <c r="O22" s="385"/>
      <c r="P22" s="385"/>
      <c r="Q22" s="385"/>
      <c r="R22" s="385"/>
      <c r="S22" s="385"/>
      <c r="T22" s="385"/>
      <c r="U22" s="385"/>
      <c r="V22" s="385"/>
      <c r="W22" s="385"/>
      <c r="X22" s="385"/>
      <c r="Y22" s="385"/>
      <c r="Z22" s="385"/>
      <c r="AA22" s="385"/>
      <c r="AB22" s="385"/>
      <c r="AC22" s="385"/>
      <c r="AD22" s="385"/>
      <c r="AE22" s="385"/>
      <c r="AF22" s="385"/>
      <c r="AG22" s="385"/>
      <c r="AH22" s="385"/>
      <c r="AI22" s="385"/>
      <c r="AJ22" s="385"/>
      <c r="AK22" s="385"/>
      <c r="AL22" s="385"/>
      <c r="AM22" s="385"/>
      <c r="AN22" s="385"/>
      <c r="AO22" s="385"/>
      <c r="AP22" s="385"/>
      <c r="AQ22" s="385"/>
      <c r="AR22" s="385"/>
      <c r="AS22" s="385"/>
      <c r="AT22" s="385"/>
      <c r="AU22" s="385"/>
      <c r="AV22" s="385"/>
      <c r="AW22" s="385"/>
      <c r="AX22" s="385"/>
      <c r="AY22" s="385"/>
      <c r="AZ22" s="385"/>
      <c r="BA22" s="385"/>
      <c r="BB22" s="385"/>
      <c r="BC22" s="385"/>
      <c r="BD22" s="385"/>
      <c r="BE22" s="385"/>
      <c r="BF22" s="385"/>
      <c r="BG22" s="385"/>
      <c r="BH22" s="385"/>
      <c r="BI22" s="385"/>
      <c r="BJ22" s="385"/>
      <c r="BK22" s="385"/>
      <c r="BL22" s="385"/>
      <c r="BM22" s="385"/>
      <c r="BN22" s="385"/>
      <c r="BO22" s="385"/>
      <c r="BP22" s="385"/>
      <c r="BQ22" s="385"/>
      <c r="BR22" s="385"/>
      <c r="BS22" s="385"/>
      <c r="BT22" s="385"/>
      <c r="BU22" s="385"/>
      <c r="BV22" s="385"/>
      <c r="BW22" s="385"/>
      <c r="BX22" s="385"/>
      <c r="BY22" s="385"/>
      <c r="BZ22" s="385"/>
      <c r="CA22" s="385"/>
      <c r="CB22" s="385"/>
      <c r="CC22" s="385"/>
      <c r="CD22" s="385"/>
      <c r="CE22" s="385"/>
      <c r="CF22" s="385"/>
      <c r="CG22" s="385"/>
      <c r="CH22" s="385"/>
      <c r="CI22" s="385"/>
      <c r="CJ22" s="385"/>
      <c r="CK22" s="385"/>
      <c r="CL22" s="385"/>
      <c r="CM22" s="385"/>
      <c r="CN22" s="385"/>
      <c r="CO22" s="385"/>
      <c r="CP22" s="385"/>
      <c r="CQ22" s="385"/>
      <c r="CR22" s="385"/>
      <c r="CS22" s="385"/>
      <c r="CT22" s="385"/>
      <c r="CU22" s="385"/>
      <c r="CV22" s="385"/>
      <c r="CW22" s="385"/>
      <c r="CX22" s="385"/>
      <c r="CY22" s="385"/>
      <c r="CZ22" s="385"/>
      <c r="DA22" s="385"/>
      <c r="DB22" s="385"/>
      <c r="DC22" s="385"/>
      <c r="DD22" s="385"/>
      <c r="DE22" s="385"/>
      <c r="DF22" s="385"/>
      <c r="DG22" s="385"/>
      <c r="DH22" s="385"/>
      <c r="DI22" s="385"/>
      <c r="DJ22" s="385"/>
      <c r="DK22" s="385"/>
      <c r="DL22" s="385"/>
      <c r="DM22" s="385"/>
      <c r="DN22" s="385"/>
      <c r="DO22" s="385"/>
      <c r="DP22" s="385"/>
      <c r="DQ22" s="385"/>
      <c r="DR22" s="385"/>
      <c r="DS22" s="385"/>
      <c r="DT22" s="385"/>
      <c r="DU22" s="385"/>
      <c r="DV22" s="385"/>
      <c r="DW22" s="385"/>
      <c r="DX22" s="385"/>
      <c r="DY22" s="385"/>
    </row>
    <row r="23" spans="1:129" ht="22.7" customHeight="1" x14ac:dyDescent="0.2">
      <c r="A23" s="385"/>
      <c r="B23" s="541" t="s">
        <v>380</v>
      </c>
      <c r="C23" s="542"/>
      <c r="D23" s="542"/>
      <c r="E23" s="542"/>
      <c r="F23" s="542"/>
      <c r="G23" s="542"/>
      <c r="H23" s="542"/>
      <c r="I23" s="542"/>
      <c r="J23" s="542"/>
      <c r="K23" s="542"/>
      <c r="L23" s="542"/>
      <c r="M23" s="543"/>
      <c r="N23" s="425"/>
      <c r="O23" s="425"/>
      <c r="P23" s="385"/>
      <c r="Q23" s="385"/>
      <c r="R23" s="385"/>
      <c r="S23" s="385"/>
      <c r="T23" s="385"/>
      <c r="U23" s="385"/>
      <c r="V23" s="385"/>
      <c r="W23" s="385"/>
      <c r="X23" s="385"/>
      <c r="Y23" s="385"/>
      <c r="Z23" s="385"/>
      <c r="AA23" s="385"/>
      <c r="AB23" s="385"/>
      <c r="AC23" s="385"/>
      <c r="AD23" s="385"/>
      <c r="AE23" s="385"/>
      <c r="AF23" s="385"/>
      <c r="AG23" s="385"/>
      <c r="AH23" s="385"/>
      <c r="AI23" s="385"/>
      <c r="AJ23" s="385"/>
      <c r="AK23" s="385"/>
      <c r="AL23" s="385"/>
      <c r="AM23" s="385"/>
      <c r="AN23" s="385"/>
      <c r="AO23" s="385"/>
      <c r="AP23" s="385"/>
      <c r="AQ23" s="385"/>
      <c r="AR23" s="385"/>
      <c r="AS23" s="385"/>
      <c r="AT23" s="385"/>
      <c r="AU23" s="385"/>
      <c r="AV23" s="385"/>
      <c r="AW23" s="385"/>
      <c r="AX23" s="385"/>
      <c r="AY23" s="385"/>
      <c r="AZ23" s="385"/>
      <c r="BA23" s="385"/>
      <c r="BB23" s="385"/>
      <c r="BC23" s="385"/>
      <c r="BD23" s="385"/>
      <c r="BE23" s="385"/>
      <c r="BF23" s="385"/>
      <c r="BG23" s="385"/>
      <c r="BH23" s="385"/>
      <c r="BI23" s="385"/>
      <c r="BJ23" s="385"/>
      <c r="BK23" s="385"/>
      <c r="BL23" s="385"/>
      <c r="BM23" s="385"/>
      <c r="BN23" s="385"/>
      <c r="BO23" s="385"/>
      <c r="BP23" s="385"/>
      <c r="BQ23" s="385"/>
      <c r="BR23" s="385"/>
      <c r="BS23" s="385"/>
      <c r="BT23" s="385"/>
      <c r="BU23" s="385"/>
      <c r="BV23" s="385"/>
      <c r="BW23" s="385"/>
      <c r="BX23" s="385"/>
      <c r="BY23" s="385"/>
      <c r="BZ23" s="385"/>
      <c r="CA23" s="385"/>
      <c r="CB23" s="385"/>
      <c r="CC23" s="385"/>
      <c r="CD23" s="385"/>
      <c r="CE23" s="385"/>
      <c r="CF23" s="385"/>
      <c r="CG23" s="385"/>
      <c r="CH23" s="385"/>
      <c r="CI23" s="385"/>
      <c r="CJ23" s="385"/>
      <c r="CK23" s="385"/>
      <c r="CL23" s="385"/>
      <c r="CM23" s="385"/>
      <c r="CN23" s="385"/>
      <c r="CO23" s="385"/>
      <c r="CP23" s="385"/>
      <c r="CQ23" s="385"/>
      <c r="CR23" s="385"/>
      <c r="CS23" s="385"/>
      <c r="CT23" s="385"/>
      <c r="CU23" s="385"/>
      <c r="CV23" s="385"/>
      <c r="CW23" s="385"/>
      <c r="CX23" s="385"/>
      <c r="CY23" s="385"/>
      <c r="CZ23" s="385"/>
      <c r="DA23" s="385"/>
      <c r="DB23" s="385"/>
      <c r="DC23" s="385"/>
      <c r="DD23" s="385"/>
      <c r="DE23" s="385"/>
      <c r="DF23" s="385"/>
      <c r="DG23" s="385"/>
      <c r="DH23" s="385"/>
      <c r="DI23" s="385"/>
      <c r="DJ23" s="385"/>
      <c r="DK23" s="385"/>
      <c r="DL23" s="385"/>
      <c r="DM23" s="385"/>
      <c r="DN23" s="385"/>
      <c r="DO23" s="385"/>
      <c r="DP23" s="385"/>
      <c r="DQ23" s="385"/>
      <c r="DR23" s="385"/>
      <c r="DS23" s="385"/>
      <c r="DT23" s="385"/>
      <c r="DU23" s="385"/>
      <c r="DV23" s="385"/>
      <c r="DW23" s="385"/>
      <c r="DX23" s="385"/>
      <c r="DY23" s="385"/>
    </row>
    <row r="24" spans="1:129" ht="22.7" customHeight="1" x14ac:dyDescent="0.2">
      <c r="A24" s="385"/>
      <c r="B24" s="547"/>
      <c r="C24" s="548"/>
      <c r="D24" s="548"/>
      <c r="E24" s="548"/>
      <c r="F24" s="548"/>
      <c r="G24" s="548"/>
      <c r="H24" s="548"/>
      <c r="I24" s="548"/>
      <c r="J24" s="548"/>
      <c r="K24" s="548"/>
      <c r="L24" s="548"/>
      <c r="M24" s="549"/>
      <c r="N24" s="385"/>
      <c r="O24" s="385"/>
      <c r="P24" s="385"/>
      <c r="Q24" s="385"/>
      <c r="R24" s="385"/>
      <c r="S24" s="385"/>
      <c r="T24" s="385"/>
      <c r="U24" s="385"/>
      <c r="V24" s="385"/>
      <c r="W24" s="385"/>
      <c r="X24" s="385"/>
      <c r="Y24" s="385"/>
      <c r="Z24" s="385"/>
      <c r="AA24" s="385"/>
      <c r="AB24" s="385"/>
      <c r="AC24" s="385"/>
      <c r="AD24" s="385"/>
      <c r="AE24" s="385"/>
      <c r="AF24" s="385"/>
      <c r="AG24" s="385"/>
      <c r="AH24" s="385"/>
      <c r="AI24" s="385"/>
      <c r="AJ24" s="385"/>
      <c r="AK24" s="385"/>
      <c r="AL24" s="385"/>
      <c r="AM24" s="385"/>
      <c r="AN24" s="385"/>
      <c r="AO24" s="385"/>
      <c r="AP24" s="385"/>
      <c r="AQ24" s="385"/>
      <c r="AR24" s="385"/>
      <c r="AS24" s="385"/>
      <c r="AT24" s="385"/>
      <c r="AU24" s="385"/>
      <c r="AV24" s="385"/>
      <c r="AW24" s="385"/>
      <c r="AX24" s="385"/>
      <c r="AY24" s="385"/>
      <c r="AZ24" s="385"/>
      <c r="BA24" s="385"/>
      <c r="BB24" s="385"/>
      <c r="BC24" s="385"/>
      <c r="BD24" s="385"/>
      <c r="BE24" s="385"/>
      <c r="BF24" s="385"/>
      <c r="BG24" s="385"/>
      <c r="BH24" s="385"/>
      <c r="BI24" s="385"/>
      <c r="BJ24" s="385"/>
      <c r="BK24" s="385"/>
      <c r="BL24" s="385"/>
      <c r="BM24" s="385"/>
      <c r="BN24" s="385"/>
      <c r="BO24" s="385"/>
      <c r="BP24" s="385"/>
      <c r="BQ24" s="385"/>
      <c r="BR24" s="385"/>
      <c r="BS24" s="385"/>
      <c r="BT24" s="385"/>
      <c r="BU24" s="385"/>
      <c r="BV24" s="385"/>
      <c r="BW24" s="385"/>
      <c r="BX24" s="385"/>
      <c r="BY24" s="385"/>
      <c r="BZ24" s="385"/>
      <c r="CA24" s="385"/>
      <c r="CB24" s="385"/>
      <c r="CC24" s="385"/>
      <c r="CD24" s="385"/>
      <c r="CE24" s="385"/>
      <c r="CF24" s="385"/>
      <c r="CG24" s="385"/>
      <c r="CH24" s="385"/>
      <c r="CI24" s="385"/>
      <c r="CJ24" s="385"/>
      <c r="CK24" s="385"/>
      <c r="CL24" s="385"/>
      <c r="CM24" s="385"/>
      <c r="CN24" s="385"/>
      <c r="CO24" s="385"/>
      <c r="CP24" s="385"/>
      <c r="CQ24" s="385"/>
      <c r="CR24" s="385"/>
      <c r="CS24" s="385"/>
      <c r="CT24" s="385"/>
      <c r="CU24" s="385"/>
      <c r="CV24" s="385"/>
      <c r="CW24" s="385"/>
      <c r="CX24" s="385"/>
      <c r="CY24" s="385"/>
      <c r="CZ24" s="385"/>
      <c r="DA24" s="385"/>
      <c r="DB24" s="385"/>
      <c r="DC24" s="385"/>
      <c r="DD24" s="385"/>
      <c r="DE24" s="385"/>
      <c r="DF24" s="385"/>
      <c r="DG24" s="385"/>
      <c r="DH24" s="385"/>
      <c r="DI24" s="385"/>
      <c r="DJ24" s="385"/>
      <c r="DK24" s="385"/>
      <c r="DL24" s="385"/>
      <c r="DM24" s="385"/>
      <c r="DN24" s="385"/>
      <c r="DO24" s="385"/>
      <c r="DP24" s="385"/>
      <c r="DQ24" s="385"/>
      <c r="DR24" s="385"/>
      <c r="DS24" s="385"/>
      <c r="DT24" s="385"/>
      <c r="DU24" s="385"/>
      <c r="DV24" s="385"/>
      <c r="DW24" s="385"/>
      <c r="DX24" s="385"/>
      <c r="DY24" s="385"/>
    </row>
    <row r="25" spans="1:129" ht="22.7" customHeight="1" x14ac:dyDescent="0.2">
      <c r="A25" s="385"/>
      <c r="B25" s="547"/>
      <c r="C25" s="548"/>
      <c r="D25" s="548"/>
      <c r="E25" s="548"/>
      <c r="F25" s="548"/>
      <c r="G25" s="548"/>
      <c r="H25" s="548"/>
      <c r="I25" s="548"/>
      <c r="J25" s="548"/>
      <c r="K25" s="548"/>
      <c r="L25" s="548"/>
      <c r="M25" s="549"/>
      <c r="N25" s="385"/>
      <c r="O25" s="385"/>
      <c r="P25" s="385"/>
      <c r="Q25" s="385"/>
      <c r="R25" s="385"/>
      <c r="S25" s="385"/>
      <c r="T25" s="385"/>
      <c r="U25" s="385"/>
      <c r="V25" s="385"/>
      <c r="W25" s="385"/>
      <c r="X25" s="385"/>
      <c r="Y25" s="385"/>
      <c r="Z25" s="385"/>
      <c r="AA25" s="385"/>
      <c r="AB25" s="385"/>
      <c r="AC25" s="385"/>
      <c r="AD25" s="385"/>
      <c r="AE25" s="385"/>
      <c r="AF25" s="385"/>
      <c r="AG25" s="385"/>
      <c r="AH25" s="385"/>
      <c r="AI25" s="385"/>
      <c r="AJ25" s="385"/>
      <c r="AK25" s="385"/>
      <c r="AL25" s="385"/>
      <c r="AM25" s="385"/>
      <c r="AN25" s="385"/>
      <c r="AO25" s="385"/>
      <c r="AP25" s="385"/>
      <c r="AQ25" s="385"/>
      <c r="AR25" s="385"/>
      <c r="AS25" s="385"/>
      <c r="AT25" s="385"/>
      <c r="AU25" s="385"/>
      <c r="AV25" s="385"/>
      <c r="AW25" s="385"/>
      <c r="AX25" s="385"/>
      <c r="AY25" s="385"/>
      <c r="AZ25" s="385"/>
      <c r="BA25" s="385"/>
      <c r="BB25" s="385"/>
      <c r="BC25" s="385"/>
      <c r="BD25" s="385"/>
      <c r="BE25" s="385"/>
      <c r="BF25" s="385"/>
      <c r="BG25" s="385"/>
      <c r="BH25" s="385"/>
      <c r="BI25" s="385"/>
      <c r="BJ25" s="385"/>
      <c r="BK25" s="385"/>
      <c r="BL25" s="385"/>
      <c r="BM25" s="385"/>
      <c r="BN25" s="385"/>
      <c r="BO25" s="385"/>
      <c r="BP25" s="385"/>
      <c r="BQ25" s="385"/>
      <c r="BR25" s="385"/>
      <c r="BS25" s="385"/>
      <c r="BT25" s="385"/>
      <c r="BU25" s="385"/>
      <c r="BV25" s="385"/>
      <c r="BW25" s="385"/>
      <c r="BX25" s="385"/>
      <c r="BY25" s="385"/>
      <c r="BZ25" s="385"/>
      <c r="CA25" s="385"/>
      <c r="CB25" s="385"/>
      <c r="CC25" s="385"/>
      <c r="CD25" s="385"/>
      <c r="CE25" s="385"/>
      <c r="CF25" s="385"/>
      <c r="CG25" s="385"/>
      <c r="CH25" s="385"/>
      <c r="CI25" s="385"/>
      <c r="CJ25" s="385"/>
      <c r="CK25" s="385"/>
      <c r="CL25" s="385"/>
      <c r="CM25" s="385"/>
      <c r="CN25" s="385"/>
      <c r="CO25" s="385"/>
      <c r="CP25" s="385"/>
      <c r="CQ25" s="385"/>
      <c r="CR25" s="385"/>
      <c r="CS25" s="385"/>
      <c r="CT25" s="385"/>
      <c r="CU25" s="385"/>
      <c r="CV25" s="385"/>
      <c r="CW25" s="385"/>
      <c r="CX25" s="385"/>
      <c r="CY25" s="385"/>
      <c r="CZ25" s="385"/>
      <c r="DA25" s="385"/>
      <c r="DB25" s="385"/>
      <c r="DC25" s="385"/>
      <c r="DD25" s="385"/>
      <c r="DE25" s="385"/>
      <c r="DF25" s="385"/>
      <c r="DG25" s="385"/>
      <c r="DH25" s="385"/>
      <c r="DI25" s="385"/>
      <c r="DJ25" s="385"/>
      <c r="DK25" s="385"/>
      <c r="DL25" s="385"/>
      <c r="DM25" s="385"/>
      <c r="DN25" s="385"/>
      <c r="DO25" s="385"/>
      <c r="DP25" s="385"/>
      <c r="DQ25" s="385"/>
      <c r="DR25" s="385"/>
      <c r="DS25" s="385"/>
      <c r="DT25" s="385"/>
      <c r="DU25" s="385"/>
      <c r="DV25" s="385"/>
      <c r="DW25" s="385"/>
      <c r="DX25" s="385"/>
      <c r="DY25" s="385"/>
    </row>
    <row r="26" spans="1:129" ht="22.7" customHeight="1" x14ac:dyDescent="0.2">
      <c r="A26" s="385"/>
      <c r="B26" s="547"/>
      <c r="C26" s="548"/>
      <c r="D26" s="548"/>
      <c r="E26" s="548"/>
      <c r="F26" s="548"/>
      <c r="G26" s="548"/>
      <c r="H26" s="548"/>
      <c r="I26" s="548"/>
      <c r="J26" s="548"/>
      <c r="K26" s="548"/>
      <c r="L26" s="548"/>
      <c r="M26" s="549"/>
      <c r="N26" s="385"/>
      <c r="O26" s="385"/>
      <c r="P26" s="385"/>
      <c r="Q26" s="385"/>
      <c r="R26" s="385"/>
      <c r="S26" s="385"/>
      <c r="T26" s="385"/>
      <c r="U26" s="385"/>
      <c r="V26" s="385"/>
      <c r="W26" s="385"/>
      <c r="X26" s="385"/>
      <c r="Y26" s="385"/>
      <c r="Z26" s="385"/>
      <c r="AA26" s="385"/>
      <c r="AB26" s="385"/>
      <c r="AC26" s="385"/>
      <c r="AD26" s="385"/>
      <c r="AE26" s="385"/>
      <c r="AF26" s="385"/>
      <c r="AG26" s="385"/>
      <c r="AH26" s="385"/>
      <c r="AI26" s="385"/>
      <c r="AJ26" s="385"/>
      <c r="AK26" s="385"/>
      <c r="AL26" s="385"/>
      <c r="AM26" s="385"/>
      <c r="AN26" s="385"/>
      <c r="AO26" s="385"/>
      <c r="AP26" s="385"/>
      <c r="AQ26" s="385"/>
      <c r="AR26" s="385"/>
      <c r="AS26" s="385"/>
      <c r="AT26" s="385"/>
      <c r="AU26" s="385"/>
      <c r="AV26" s="385"/>
      <c r="AW26" s="385"/>
      <c r="AX26" s="385"/>
      <c r="AY26" s="385"/>
      <c r="AZ26" s="385"/>
      <c r="BA26" s="385"/>
      <c r="BB26" s="385"/>
      <c r="BC26" s="385"/>
      <c r="BD26" s="385"/>
      <c r="BE26" s="385"/>
      <c r="BF26" s="385"/>
      <c r="BG26" s="385"/>
      <c r="BH26" s="385"/>
      <c r="BI26" s="385"/>
      <c r="BJ26" s="385"/>
      <c r="BK26" s="385"/>
      <c r="BL26" s="385"/>
      <c r="BM26" s="385"/>
      <c r="BN26" s="385"/>
      <c r="BO26" s="385"/>
      <c r="BP26" s="385"/>
      <c r="BQ26" s="385"/>
      <c r="BR26" s="385"/>
      <c r="BS26" s="385"/>
      <c r="BT26" s="385"/>
      <c r="BU26" s="385"/>
      <c r="BV26" s="385"/>
      <c r="BW26" s="385"/>
      <c r="BX26" s="385"/>
      <c r="BY26" s="385"/>
      <c r="BZ26" s="385"/>
      <c r="CA26" s="385"/>
      <c r="CB26" s="385"/>
      <c r="CC26" s="385"/>
      <c r="CD26" s="385"/>
      <c r="CE26" s="385"/>
      <c r="CF26" s="385"/>
      <c r="CG26" s="385"/>
      <c r="CH26" s="385"/>
      <c r="CI26" s="385"/>
      <c r="CJ26" s="385"/>
      <c r="CK26" s="385"/>
      <c r="CL26" s="385"/>
      <c r="CM26" s="385"/>
      <c r="CN26" s="385"/>
      <c r="CO26" s="385"/>
      <c r="CP26" s="385"/>
      <c r="CQ26" s="385"/>
      <c r="CR26" s="385"/>
      <c r="CS26" s="385"/>
      <c r="CT26" s="385"/>
      <c r="CU26" s="385"/>
      <c r="CV26" s="385"/>
      <c r="CW26" s="385"/>
      <c r="CX26" s="385"/>
      <c r="CY26" s="385"/>
      <c r="CZ26" s="385"/>
      <c r="DA26" s="385"/>
      <c r="DB26" s="385"/>
      <c r="DC26" s="385"/>
      <c r="DD26" s="385"/>
      <c r="DE26" s="385"/>
      <c r="DF26" s="385"/>
      <c r="DG26" s="385"/>
      <c r="DH26" s="385"/>
      <c r="DI26" s="385"/>
      <c r="DJ26" s="385"/>
      <c r="DK26" s="385"/>
      <c r="DL26" s="385"/>
      <c r="DM26" s="385"/>
      <c r="DN26" s="385"/>
      <c r="DO26" s="385"/>
      <c r="DP26" s="385"/>
      <c r="DQ26" s="385"/>
      <c r="DR26" s="385"/>
      <c r="DS26" s="385"/>
      <c r="DT26" s="385"/>
      <c r="DU26" s="385"/>
      <c r="DV26" s="385"/>
      <c r="DW26" s="385"/>
      <c r="DX26" s="385"/>
      <c r="DY26" s="385"/>
    </row>
    <row r="27" spans="1:129" ht="22.7" customHeight="1" x14ac:dyDescent="0.2">
      <c r="A27" s="385"/>
      <c r="B27" s="547"/>
      <c r="C27" s="548"/>
      <c r="D27" s="548"/>
      <c r="E27" s="548"/>
      <c r="F27" s="548"/>
      <c r="G27" s="548"/>
      <c r="H27" s="548"/>
      <c r="I27" s="548"/>
      <c r="J27" s="548"/>
      <c r="K27" s="548"/>
      <c r="L27" s="548"/>
      <c r="M27" s="549"/>
      <c r="N27" s="385"/>
      <c r="O27" s="385"/>
      <c r="P27" s="385"/>
      <c r="Q27" s="385"/>
      <c r="R27" s="385"/>
      <c r="S27" s="385"/>
      <c r="T27" s="385"/>
      <c r="U27" s="385"/>
      <c r="V27" s="385"/>
      <c r="W27" s="385"/>
      <c r="X27" s="385"/>
      <c r="Y27" s="385"/>
      <c r="Z27" s="385"/>
      <c r="AA27" s="385"/>
      <c r="AB27" s="385"/>
      <c r="AC27" s="385"/>
      <c r="AD27" s="385"/>
      <c r="AE27" s="385"/>
      <c r="AF27" s="385"/>
      <c r="AG27" s="385"/>
      <c r="AH27" s="385"/>
      <c r="AI27" s="385"/>
      <c r="AJ27" s="385"/>
      <c r="AK27" s="385"/>
      <c r="AL27" s="385"/>
      <c r="AM27" s="385"/>
      <c r="AN27" s="385"/>
      <c r="AO27" s="385"/>
      <c r="AP27" s="385"/>
      <c r="AQ27" s="385"/>
      <c r="AR27" s="385"/>
      <c r="AS27" s="385"/>
      <c r="AT27" s="385"/>
      <c r="AU27" s="385"/>
      <c r="AV27" s="385"/>
      <c r="AW27" s="385"/>
      <c r="AX27" s="385"/>
      <c r="AY27" s="385"/>
      <c r="AZ27" s="385"/>
      <c r="BA27" s="385"/>
      <c r="BB27" s="385"/>
      <c r="BC27" s="385"/>
      <c r="BD27" s="385"/>
      <c r="BE27" s="385"/>
      <c r="BF27" s="385"/>
      <c r="BG27" s="385"/>
      <c r="BH27" s="385"/>
      <c r="BI27" s="385"/>
      <c r="BJ27" s="385"/>
      <c r="BK27" s="385"/>
      <c r="BL27" s="385"/>
      <c r="BM27" s="385"/>
      <c r="BN27" s="385"/>
      <c r="BO27" s="385"/>
      <c r="BP27" s="385"/>
      <c r="BQ27" s="385"/>
      <c r="BR27" s="385"/>
      <c r="BS27" s="385"/>
      <c r="BT27" s="385"/>
      <c r="BU27" s="385"/>
      <c r="BV27" s="385"/>
      <c r="BW27" s="385"/>
      <c r="BX27" s="385"/>
      <c r="BY27" s="385"/>
      <c r="BZ27" s="385"/>
      <c r="CA27" s="385"/>
      <c r="CB27" s="385"/>
      <c r="CC27" s="385"/>
      <c r="CD27" s="385"/>
      <c r="CE27" s="385"/>
      <c r="CF27" s="385"/>
      <c r="CG27" s="385"/>
      <c r="CH27" s="385"/>
      <c r="CI27" s="385"/>
      <c r="CJ27" s="385"/>
      <c r="CK27" s="385"/>
      <c r="CL27" s="385"/>
      <c r="CM27" s="385"/>
      <c r="CN27" s="385"/>
      <c r="CO27" s="385"/>
      <c r="CP27" s="385"/>
      <c r="CQ27" s="385"/>
      <c r="CR27" s="385"/>
      <c r="CS27" s="385"/>
      <c r="CT27" s="385"/>
      <c r="CU27" s="385"/>
      <c r="CV27" s="385"/>
      <c r="CW27" s="385"/>
      <c r="CX27" s="385"/>
      <c r="CY27" s="385"/>
      <c r="CZ27" s="385"/>
      <c r="DA27" s="385"/>
      <c r="DB27" s="385"/>
      <c r="DC27" s="385"/>
      <c r="DD27" s="385"/>
      <c r="DE27" s="385"/>
      <c r="DF27" s="385"/>
      <c r="DG27" s="385"/>
      <c r="DH27" s="385"/>
      <c r="DI27" s="385"/>
      <c r="DJ27" s="385"/>
      <c r="DK27" s="385"/>
      <c r="DL27" s="385"/>
      <c r="DM27" s="385"/>
      <c r="DN27" s="385"/>
      <c r="DO27" s="385"/>
      <c r="DP27" s="385"/>
      <c r="DQ27" s="385"/>
      <c r="DR27" s="385"/>
      <c r="DS27" s="385"/>
      <c r="DT27" s="385"/>
      <c r="DU27" s="385"/>
      <c r="DV27" s="385"/>
      <c r="DW27" s="385"/>
      <c r="DX27" s="385"/>
      <c r="DY27" s="385"/>
    </row>
    <row r="28" spans="1:129" ht="22.7" customHeight="1" x14ac:dyDescent="0.2">
      <c r="A28" s="385"/>
      <c r="B28" s="547"/>
      <c r="C28" s="548"/>
      <c r="D28" s="548"/>
      <c r="E28" s="548"/>
      <c r="F28" s="548"/>
      <c r="G28" s="548"/>
      <c r="H28" s="548"/>
      <c r="I28" s="548"/>
      <c r="J28" s="548"/>
      <c r="K28" s="548"/>
      <c r="L28" s="548"/>
      <c r="M28" s="549"/>
      <c r="N28" s="385"/>
      <c r="O28" s="385"/>
      <c r="P28" s="385"/>
      <c r="Q28" s="385"/>
      <c r="R28" s="385"/>
      <c r="S28" s="385"/>
      <c r="T28" s="385"/>
      <c r="U28" s="385"/>
      <c r="V28" s="385"/>
      <c r="W28" s="385"/>
      <c r="X28" s="385"/>
      <c r="Y28" s="385"/>
      <c r="Z28" s="385"/>
      <c r="AA28" s="385"/>
      <c r="AB28" s="385"/>
      <c r="AC28" s="385"/>
      <c r="AD28" s="385"/>
      <c r="AE28" s="385"/>
      <c r="AF28" s="385"/>
      <c r="AG28" s="385"/>
      <c r="AH28" s="385"/>
      <c r="AI28" s="385"/>
      <c r="AJ28" s="385"/>
      <c r="AK28" s="385"/>
      <c r="AL28" s="385"/>
      <c r="AM28" s="385"/>
      <c r="AN28" s="385"/>
      <c r="AO28" s="385"/>
      <c r="AP28" s="385"/>
      <c r="AQ28" s="385"/>
      <c r="AR28" s="385"/>
      <c r="AS28" s="385"/>
      <c r="AT28" s="385"/>
      <c r="AU28" s="385"/>
      <c r="AV28" s="385"/>
      <c r="AW28" s="385"/>
      <c r="AX28" s="385"/>
      <c r="AY28" s="385"/>
      <c r="AZ28" s="385"/>
      <c r="BA28" s="385"/>
      <c r="BB28" s="385"/>
      <c r="BC28" s="385"/>
      <c r="BD28" s="385"/>
      <c r="BE28" s="385"/>
      <c r="BF28" s="385"/>
      <c r="BG28" s="385"/>
      <c r="BH28" s="385"/>
      <c r="BI28" s="385"/>
      <c r="BJ28" s="385"/>
      <c r="BK28" s="385"/>
      <c r="BL28" s="385"/>
      <c r="BM28" s="385"/>
      <c r="BN28" s="385"/>
      <c r="BO28" s="385"/>
      <c r="BP28" s="385"/>
      <c r="BQ28" s="385"/>
      <c r="BR28" s="385"/>
      <c r="BS28" s="385"/>
      <c r="BT28" s="385"/>
      <c r="BU28" s="385"/>
      <c r="BV28" s="385"/>
      <c r="BW28" s="385"/>
      <c r="BX28" s="385"/>
      <c r="BY28" s="385"/>
      <c r="BZ28" s="385"/>
      <c r="CA28" s="385"/>
      <c r="CB28" s="385"/>
      <c r="CC28" s="385"/>
      <c r="CD28" s="385"/>
      <c r="CE28" s="385"/>
      <c r="CF28" s="385"/>
      <c r="CG28" s="385"/>
      <c r="CH28" s="385"/>
      <c r="CI28" s="385"/>
      <c r="CJ28" s="385"/>
      <c r="CK28" s="385"/>
      <c r="CL28" s="385"/>
      <c r="CM28" s="385"/>
      <c r="CN28" s="385"/>
      <c r="CO28" s="385"/>
      <c r="CP28" s="385"/>
      <c r="CQ28" s="385"/>
      <c r="CR28" s="385"/>
      <c r="CS28" s="385"/>
      <c r="CT28" s="385"/>
      <c r="CU28" s="385"/>
      <c r="CV28" s="385"/>
      <c r="CW28" s="385"/>
      <c r="CX28" s="385"/>
      <c r="CY28" s="385"/>
      <c r="CZ28" s="385"/>
      <c r="DA28" s="385"/>
      <c r="DB28" s="385"/>
      <c r="DC28" s="385"/>
      <c r="DD28" s="385"/>
      <c r="DE28" s="385"/>
      <c r="DF28" s="385"/>
      <c r="DG28" s="385"/>
      <c r="DH28" s="385"/>
      <c r="DI28" s="385"/>
      <c r="DJ28" s="385"/>
      <c r="DK28" s="385"/>
      <c r="DL28" s="385"/>
      <c r="DM28" s="385"/>
      <c r="DN28" s="385"/>
      <c r="DO28" s="385"/>
      <c r="DP28" s="385"/>
      <c r="DQ28" s="385"/>
      <c r="DR28" s="385"/>
      <c r="DS28" s="385"/>
      <c r="DT28" s="385"/>
      <c r="DU28" s="385"/>
      <c r="DV28" s="385"/>
      <c r="DW28" s="385"/>
      <c r="DX28" s="385"/>
      <c r="DY28" s="385"/>
    </row>
    <row r="29" spans="1:129" ht="22.7" customHeight="1" x14ac:dyDescent="0.2">
      <c r="A29" s="385"/>
      <c r="B29" s="547"/>
      <c r="C29" s="548"/>
      <c r="D29" s="548"/>
      <c r="E29" s="548"/>
      <c r="F29" s="548"/>
      <c r="G29" s="548"/>
      <c r="H29" s="548"/>
      <c r="I29" s="548"/>
      <c r="J29" s="548"/>
      <c r="K29" s="548"/>
      <c r="L29" s="548"/>
      <c r="M29" s="549"/>
      <c r="N29" s="385"/>
      <c r="O29" s="385"/>
      <c r="P29" s="385"/>
      <c r="Q29" s="385"/>
      <c r="R29" s="385"/>
      <c r="S29" s="385"/>
      <c r="T29" s="385"/>
      <c r="U29" s="385"/>
      <c r="V29" s="385"/>
      <c r="W29" s="385"/>
      <c r="X29" s="385"/>
      <c r="Y29" s="385"/>
      <c r="Z29" s="385"/>
      <c r="AA29" s="385"/>
      <c r="AB29" s="385"/>
      <c r="AC29" s="385"/>
      <c r="AD29" s="385"/>
      <c r="AE29" s="385"/>
      <c r="AF29" s="385"/>
      <c r="AG29" s="385"/>
      <c r="AH29" s="385"/>
      <c r="AI29" s="385"/>
      <c r="AJ29" s="385"/>
      <c r="AK29" s="385"/>
      <c r="AL29" s="385"/>
      <c r="AM29" s="385"/>
      <c r="AN29" s="385"/>
      <c r="AO29" s="385"/>
      <c r="AP29" s="385"/>
      <c r="AQ29" s="385"/>
      <c r="AR29" s="385"/>
      <c r="AS29" s="385"/>
      <c r="AT29" s="385"/>
      <c r="AU29" s="385"/>
      <c r="AV29" s="385"/>
      <c r="AW29" s="385"/>
      <c r="AX29" s="385"/>
      <c r="AY29" s="385"/>
      <c r="AZ29" s="385"/>
      <c r="BA29" s="385"/>
      <c r="BB29" s="385"/>
      <c r="BC29" s="385"/>
      <c r="BD29" s="385"/>
      <c r="BE29" s="385"/>
      <c r="BF29" s="385"/>
      <c r="BG29" s="385"/>
      <c r="BH29" s="385"/>
      <c r="BI29" s="385"/>
      <c r="BJ29" s="385"/>
      <c r="BK29" s="385"/>
      <c r="BL29" s="385"/>
      <c r="BM29" s="385"/>
      <c r="BN29" s="385"/>
      <c r="BO29" s="385"/>
      <c r="BP29" s="385"/>
      <c r="BQ29" s="385"/>
      <c r="BR29" s="385"/>
      <c r="BS29" s="385"/>
      <c r="BT29" s="385"/>
      <c r="BU29" s="385"/>
      <c r="BV29" s="385"/>
      <c r="BW29" s="385"/>
      <c r="BX29" s="385"/>
      <c r="BY29" s="385"/>
      <c r="BZ29" s="385"/>
      <c r="CA29" s="385"/>
      <c r="CB29" s="385"/>
      <c r="CC29" s="385"/>
      <c r="CD29" s="385"/>
      <c r="CE29" s="385"/>
      <c r="CF29" s="385"/>
      <c r="CG29" s="385"/>
      <c r="CH29" s="385"/>
      <c r="CI29" s="385"/>
      <c r="CJ29" s="385"/>
      <c r="CK29" s="385"/>
      <c r="CL29" s="385"/>
      <c r="CM29" s="385"/>
      <c r="CN29" s="385"/>
      <c r="CO29" s="385"/>
      <c r="CP29" s="385"/>
      <c r="CQ29" s="385"/>
      <c r="CR29" s="385"/>
      <c r="CS29" s="385"/>
      <c r="CT29" s="385"/>
      <c r="CU29" s="385"/>
      <c r="CV29" s="385"/>
      <c r="CW29" s="385"/>
      <c r="CX29" s="385"/>
      <c r="CY29" s="385"/>
      <c r="CZ29" s="385"/>
      <c r="DA29" s="385"/>
      <c r="DB29" s="385"/>
      <c r="DC29" s="385"/>
      <c r="DD29" s="385"/>
      <c r="DE29" s="385"/>
      <c r="DF29" s="385"/>
      <c r="DG29" s="385"/>
      <c r="DH29" s="385"/>
      <c r="DI29" s="385"/>
      <c r="DJ29" s="385"/>
      <c r="DK29" s="385"/>
      <c r="DL29" s="385"/>
      <c r="DM29" s="385"/>
      <c r="DN29" s="385"/>
      <c r="DO29" s="385"/>
      <c r="DP29" s="385"/>
      <c r="DQ29" s="385"/>
      <c r="DR29" s="385"/>
      <c r="DS29" s="385"/>
      <c r="DT29" s="385"/>
      <c r="DU29" s="385"/>
      <c r="DV29" s="385"/>
      <c r="DW29" s="385"/>
      <c r="DX29" s="385"/>
      <c r="DY29" s="385"/>
    </row>
    <row r="30" spans="1:129" ht="22.7" customHeight="1" x14ac:dyDescent="0.2">
      <c r="A30" s="385"/>
      <c r="B30" s="547"/>
      <c r="C30" s="548"/>
      <c r="D30" s="548"/>
      <c r="E30" s="548"/>
      <c r="F30" s="548"/>
      <c r="G30" s="548"/>
      <c r="H30" s="548"/>
      <c r="I30" s="548"/>
      <c r="J30" s="548"/>
      <c r="K30" s="548"/>
      <c r="L30" s="548"/>
      <c r="M30" s="549"/>
      <c r="N30" s="385"/>
      <c r="O30" s="385"/>
      <c r="P30" s="385"/>
      <c r="Q30" s="385"/>
      <c r="R30" s="385"/>
      <c r="S30" s="385"/>
      <c r="T30" s="385"/>
      <c r="U30" s="385"/>
      <c r="V30" s="385"/>
      <c r="W30" s="385"/>
      <c r="X30" s="385"/>
      <c r="Y30" s="385"/>
      <c r="Z30" s="385"/>
      <c r="AA30" s="385"/>
      <c r="AB30" s="385"/>
      <c r="AC30" s="385"/>
      <c r="AD30" s="385"/>
      <c r="AE30" s="385"/>
      <c r="AF30" s="385"/>
      <c r="AG30" s="385"/>
      <c r="AH30" s="385"/>
      <c r="AI30" s="385"/>
      <c r="AJ30" s="385"/>
      <c r="AK30" s="385"/>
      <c r="AL30" s="385"/>
      <c r="AM30" s="385"/>
      <c r="AN30" s="385"/>
      <c r="AO30" s="385"/>
      <c r="AP30" s="385"/>
      <c r="AQ30" s="385"/>
      <c r="AR30" s="385"/>
      <c r="AS30" s="385"/>
      <c r="AT30" s="385"/>
      <c r="AU30" s="385"/>
      <c r="AV30" s="385"/>
      <c r="AW30" s="385"/>
      <c r="AX30" s="385"/>
      <c r="AY30" s="385"/>
      <c r="AZ30" s="385"/>
      <c r="BA30" s="385"/>
      <c r="BB30" s="385"/>
      <c r="BC30" s="385"/>
      <c r="BD30" s="385"/>
      <c r="BE30" s="385"/>
      <c r="BF30" s="385"/>
      <c r="BG30" s="385"/>
      <c r="BH30" s="385"/>
      <c r="BI30" s="385"/>
      <c r="BJ30" s="385"/>
      <c r="BK30" s="385"/>
      <c r="BL30" s="385"/>
      <c r="BM30" s="385"/>
      <c r="BN30" s="385"/>
      <c r="BO30" s="385"/>
      <c r="BP30" s="385"/>
      <c r="BQ30" s="385"/>
      <c r="BR30" s="385"/>
      <c r="BS30" s="385"/>
      <c r="BT30" s="385"/>
      <c r="BU30" s="385"/>
      <c r="BV30" s="385"/>
      <c r="BW30" s="385"/>
      <c r="BX30" s="385"/>
      <c r="BY30" s="385"/>
      <c r="BZ30" s="385"/>
      <c r="CA30" s="385"/>
      <c r="CB30" s="385"/>
      <c r="CC30" s="385"/>
      <c r="CD30" s="385"/>
      <c r="CE30" s="385"/>
      <c r="CF30" s="385"/>
      <c r="CG30" s="385"/>
      <c r="CH30" s="385"/>
      <c r="CI30" s="385"/>
      <c r="CJ30" s="385"/>
      <c r="CK30" s="385"/>
      <c r="CL30" s="385"/>
      <c r="CM30" s="385"/>
      <c r="CN30" s="385"/>
      <c r="CO30" s="385"/>
      <c r="CP30" s="385"/>
      <c r="CQ30" s="385"/>
      <c r="CR30" s="385"/>
      <c r="CS30" s="385"/>
      <c r="CT30" s="385"/>
      <c r="CU30" s="385"/>
      <c r="CV30" s="385"/>
      <c r="CW30" s="385"/>
      <c r="CX30" s="385"/>
      <c r="CY30" s="385"/>
      <c r="CZ30" s="385"/>
      <c r="DA30" s="385"/>
      <c r="DB30" s="385"/>
      <c r="DC30" s="385"/>
      <c r="DD30" s="385"/>
      <c r="DE30" s="385"/>
      <c r="DF30" s="385"/>
      <c r="DG30" s="385"/>
      <c r="DH30" s="385"/>
      <c r="DI30" s="385"/>
      <c r="DJ30" s="385"/>
      <c r="DK30" s="385"/>
      <c r="DL30" s="385"/>
      <c r="DM30" s="385"/>
      <c r="DN30" s="385"/>
      <c r="DO30" s="385"/>
      <c r="DP30" s="385"/>
      <c r="DQ30" s="385"/>
      <c r="DR30" s="385"/>
      <c r="DS30" s="385"/>
      <c r="DT30" s="385"/>
      <c r="DU30" s="385"/>
      <c r="DV30" s="385"/>
      <c r="DW30" s="385"/>
      <c r="DX30" s="385"/>
      <c r="DY30" s="385"/>
    </row>
    <row r="31" spans="1:129" ht="22.7" customHeight="1" x14ac:dyDescent="0.2">
      <c r="A31" s="385"/>
      <c r="B31" s="547"/>
      <c r="C31" s="548"/>
      <c r="D31" s="548"/>
      <c r="E31" s="548"/>
      <c r="F31" s="548"/>
      <c r="G31" s="548"/>
      <c r="H31" s="548"/>
      <c r="I31" s="548"/>
      <c r="J31" s="548"/>
      <c r="K31" s="548"/>
      <c r="L31" s="548"/>
      <c r="M31" s="549"/>
      <c r="N31" s="385"/>
      <c r="O31" s="385"/>
      <c r="P31" s="385"/>
      <c r="Q31" s="385"/>
      <c r="R31" s="385"/>
      <c r="S31" s="385"/>
      <c r="T31" s="385"/>
      <c r="U31" s="385"/>
      <c r="V31" s="385"/>
      <c r="W31" s="385"/>
      <c r="X31" s="385"/>
      <c r="Y31" s="385"/>
      <c r="Z31" s="385"/>
      <c r="AA31" s="385"/>
      <c r="AB31" s="385"/>
      <c r="AC31" s="385"/>
      <c r="AD31" s="385"/>
      <c r="AE31" s="385"/>
      <c r="AF31" s="385"/>
      <c r="AG31" s="385"/>
      <c r="AH31" s="385"/>
      <c r="AI31" s="385"/>
      <c r="AJ31" s="385"/>
      <c r="AK31" s="385"/>
      <c r="AL31" s="385"/>
      <c r="AM31" s="385"/>
      <c r="AN31" s="385"/>
      <c r="AO31" s="385"/>
      <c r="AP31" s="385"/>
      <c r="AQ31" s="385"/>
      <c r="AR31" s="385"/>
      <c r="AS31" s="385"/>
      <c r="AT31" s="385"/>
      <c r="AU31" s="385"/>
      <c r="AV31" s="385"/>
      <c r="AW31" s="385"/>
      <c r="AX31" s="385"/>
      <c r="AY31" s="385"/>
      <c r="AZ31" s="385"/>
      <c r="BA31" s="385"/>
      <c r="BB31" s="385"/>
      <c r="BC31" s="385"/>
      <c r="BD31" s="385"/>
      <c r="BE31" s="385"/>
      <c r="BF31" s="385"/>
      <c r="BG31" s="385"/>
      <c r="BH31" s="385"/>
      <c r="BI31" s="385"/>
      <c r="BJ31" s="385"/>
      <c r="BK31" s="385"/>
      <c r="BL31" s="385"/>
      <c r="BM31" s="385"/>
      <c r="BN31" s="385"/>
      <c r="BO31" s="385"/>
      <c r="BP31" s="385"/>
      <c r="BQ31" s="385"/>
      <c r="BR31" s="385"/>
      <c r="BS31" s="385"/>
      <c r="BT31" s="385"/>
      <c r="BU31" s="385"/>
      <c r="BV31" s="385"/>
      <c r="BW31" s="385"/>
      <c r="BX31" s="385"/>
      <c r="BY31" s="385"/>
      <c r="BZ31" s="385"/>
      <c r="CA31" s="385"/>
      <c r="CB31" s="385"/>
      <c r="CC31" s="385"/>
      <c r="CD31" s="385"/>
      <c r="CE31" s="385"/>
      <c r="CF31" s="385"/>
      <c r="CG31" s="385"/>
      <c r="CH31" s="385"/>
      <c r="CI31" s="385"/>
      <c r="CJ31" s="385"/>
      <c r="CK31" s="385"/>
      <c r="CL31" s="385"/>
      <c r="CM31" s="385"/>
      <c r="CN31" s="385"/>
      <c r="CO31" s="385"/>
      <c r="CP31" s="385"/>
      <c r="CQ31" s="385"/>
      <c r="CR31" s="385"/>
      <c r="CS31" s="385"/>
      <c r="CT31" s="385"/>
      <c r="CU31" s="385"/>
      <c r="CV31" s="385"/>
      <c r="CW31" s="385"/>
      <c r="CX31" s="385"/>
      <c r="CY31" s="385"/>
      <c r="CZ31" s="385"/>
      <c r="DA31" s="385"/>
      <c r="DB31" s="385"/>
      <c r="DC31" s="385"/>
      <c r="DD31" s="385"/>
      <c r="DE31" s="385"/>
      <c r="DF31" s="385"/>
      <c r="DG31" s="385"/>
      <c r="DH31" s="385"/>
      <c r="DI31" s="385"/>
      <c r="DJ31" s="385"/>
      <c r="DK31" s="385"/>
      <c r="DL31" s="385"/>
      <c r="DM31" s="385"/>
      <c r="DN31" s="385"/>
      <c r="DO31" s="385"/>
      <c r="DP31" s="385"/>
      <c r="DQ31" s="385"/>
      <c r="DR31" s="385"/>
      <c r="DS31" s="385"/>
      <c r="DT31" s="385"/>
      <c r="DU31" s="385"/>
      <c r="DV31" s="385"/>
      <c r="DW31" s="385"/>
      <c r="DX31" s="385"/>
      <c r="DY31" s="385"/>
    </row>
    <row r="32" spans="1:129" ht="22.7" customHeight="1" x14ac:dyDescent="0.2">
      <c r="A32" s="385"/>
      <c r="B32" s="547"/>
      <c r="C32" s="548"/>
      <c r="D32" s="548"/>
      <c r="E32" s="548"/>
      <c r="F32" s="548"/>
      <c r="G32" s="548"/>
      <c r="H32" s="548"/>
      <c r="I32" s="548"/>
      <c r="J32" s="548"/>
      <c r="K32" s="548"/>
      <c r="L32" s="548"/>
      <c r="M32" s="549"/>
      <c r="N32" s="385"/>
      <c r="O32" s="385"/>
      <c r="P32" s="385"/>
      <c r="Q32" s="385"/>
      <c r="R32" s="385"/>
      <c r="S32" s="385"/>
      <c r="T32" s="385"/>
      <c r="U32" s="385"/>
      <c r="V32" s="385"/>
      <c r="W32" s="385"/>
      <c r="X32" s="385"/>
      <c r="Y32" s="385"/>
      <c r="Z32" s="385"/>
      <c r="AA32" s="385"/>
      <c r="AB32" s="385"/>
      <c r="AC32" s="385"/>
      <c r="AD32" s="385"/>
      <c r="AE32" s="385"/>
      <c r="AF32" s="385"/>
      <c r="AG32" s="385"/>
      <c r="AH32" s="385"/>
      <c r="AI32" s="385"/>
      <c r="AJ32" s="385"/>
      <c r="AK32" s="385"/>
      <c r="AL32" s="385"/>
      <c r="AM32" s="385"/>
      <c r="AN32" s="385"/>
      <c r="AO32" s="385"/>
      <c r="AP32" s="385"/>
      <c r="AQ32" s="385"/>
      <c r="AR32" s="385"/>
      <c r="AS32" s="385"/>
      <c r="AT32" s="385"/>
      <c r="AU32" s="385"/>
      <c r="AV32" s="385"/>
      <c r="AW32" s="385"/>
      <c r="AX32" s="385"/>
      <c r="AY32" s="385"/>
      <c r="AZ32" s="385"/>
      <c r="BA32" s="385"/>
      <c r="BB32" s="385"/>
      <c r="BC32" s="385"/>
      <c r="BD32" s="385"/>
      <c r="BE32" s="385"/>
      <c r="BF32" s="385"/>
      <c r="BG32" s="385"/>
      <c r="BH32" s="385"/>
      <c r="BI32" s="385"/>
      <c r="BJ32" s="385"/>
      <c r="BK32" s="385"/>
      <c r="BL32" s="385"/>
      <c r="BM32" s="385"/>
      <c r="BN32" s="385"/>
      <c r="BO32" s="385"/>
      <c r="BP32" s="385"/>
      <c r="BQ32" s="385"/>
      <c r="BR32" s="385"/>
      <c r="BS32" s="385"/>
      <c r="BT32" s="385"/>
      <c r="BU32" s="385"/>
      <c r="BV32" s="385"/>
      <c r="BW32" s="385"/>
      <c r="BX32" s="385"/>
      <c r="BY32" s="385"/>
      <c r="BZ32" s="385"/>
      <c r="CA32" s="385"/>
      <c r="CB32" s="385"/>
      <c r="CC32" s="385"/>
      <c r="CD32" s="385"/>
      <c r="CE32" s="385"/>
      <c r="CF32" s="385"/>
      <c r="CG32" s="385"/>
      <c r="CH32" s="385"/>
      <c r="CI32" s="385"/>
      <c r="CJ32" s="385"/>
      <c r="CK32" s="385"/>
      <c r="CL32" s="385"/>
      <c r="CM32" s="385"/>
      <c r="CN32" s="385"/>
      <c r="CO32" s="385"/>
      <c r="CP32" s="385"/>
      <c r="CQ32" s="385"/>
      <c r="CR32" s="385"/>
      <c r="CS32" s="385"/>
      <c r="CT32" s="385"/>
      <c r="CU32" s="385"/>
      <c r="CV32" s="385"/>
      <c r="CW32" s="385"/>
      <c r="CX32" s="385"/>
      <c r="CY32" s="385"/>
      <c r="CZ32" s="385"/>
      <c r="DA32" s="385"/>
      <c r="DB32" s="385"/>
      <c r="DC32" s="385"/>
      <c r="DD32" s="385"/>
      <c r="DE32" s="385"/>
      <c r="DF32" s="385"/>
      <c r="DG32" s="385"/>
      <c r="DH32" s="385"/>
      <c r="DI32" s="385"/>
      <c r="DJ32" s="385"/>
      <c r="DK32" s="385"/>
      <c r="DL32" s="385"/>
      <c r="DM32" s="385"/>
      <c r="DN32" s="385"/>
      <c r="DO32" s="385"/>
      <c r="DP32" s="385"/>
      <c r="DQ32" s="385"/>
      <c r="DR32" s="385"/>
      <c r="DS32" s="385"/>
      <c r="DT32" s="385"/>
      <c r="DU32" s="385"/>
      <c r="DV32" s="385"/>
      <c r="DW32" s="385"/>
      <c r="DX32" s="385"/>
      <c r="DY32" s="385"/>
    </row>
    <row r="33" spans="1:129" ht="22.7" customHeight="1" x14ac:dyDescent="0.2">
      <c r="A33" s="385"/>
      <c r="B33" s="547"/>
      <c r="C33" s="548"/>
      <c r="D33" s="548"/>
      <c r="E33" s="548"/>
      <c r="F33" s="548"/>
      <c r="G33" s="548"/>
      <c r="H33" s="548"/>
      <c r="I33" s="548"/>
      <c r="J33" s="548"/>
      <c r="K33" s="548"/>
      <c r="L33" s="548"/>
      <c r="M33" s="549"/>
      <c r="N33" s="385"/>
      <c r="O33" s="385"/>
      <c r="P33" s="385"/>
      <c r="Q33" s="385"/>
      <c r="R33" s="385"/>
      <c r="S33" s="385"/>
      <c r="T33" s="385"/>
      <c r="U33" s="385"/>
      <c r="V33" s="385"/>
      <c r="W33" s="385"/>
      <c r="X33" s="385"/>
      <c r="Y33" s="385"/>
      <c r="Z33" s="385"/>
      <c r="AA33" s="385"/>
      <c r="AB33" s="385"/>
      <c r="AC33" s="385"/>
      <c r="AD33" s="385"/>
      <c r="AE33" s="385"/>
      <c r="AF33" s="385"/>
      <c r="AG33" s="385"/>
      <c r="AH33" s="385"/>
      <c r="AI33" s="385"/>
      <c r="AJ33" s="385"/>
      <c r="AK33" s="385"/>
      <c r="AL33" s="385"/>
      <c r="AM33" s="385"/>
      <c r="AN33" s="385"/>
      <c r="AO33" s="385"/>
      <c r="AP33" s="385"/>
      <c r="AQ33" s="385"/>
      <c r="AR33" s="385"/>
      <c r="AS33" s="385"/>
      <c r="AT33" s="385"/>
      <c r="AU33" s="385"/>
      <c r="AV33" s="385"/>
      <c r="AW33" s="385"/>
      <c r="AX33" s="385"/>
      <c r="AY33" s="385"/>
      <c r="AZ33" s="385"/>
      <c r="BA33" s="385"/>
      <c r="BB33" s="385"/>
      <c r="BC33" s="385"/>
      <c r="BD33" s="385"/>
      <c r="BE33" s="385"/>
      <c r="BF33" s="385"/>
      <c r="BG33" s="385"/>
      <c r="BH33" s="385"/>
      <c r="BI33" s="385"/>
      <c r="BJ33" s="385"/>
      <c r="BK33" s="385"/>
      <c r="BL33" s="385"/>
      <c r="BM33" s="385"/>
      <c r="BN33" s="385"/>
      <c r="BO33" s="385"/>
      <c r="BP33" s="385"/>
      <c r="BQ33" s="385"/>
      <c r="BR33" s="385"/>
      <c r="BS33" s="385"/>
      <c r="BT33" s="385"/>
      <c r="BU33" s="385"/>
      <c r="BV33" s="385"/>
      <c r="BW33" s="385"/>
      <c r="BX33" s="385"/>
      <c r="BY33" s="385"/>
      <c r="BZ33" s="385"/>
      <c r="CA33" s="385"/>
      <c r="CB33" s="385"/>
      <c r="CC33" s="385"/>
      <c r="CD33" s="385"/>
      <c r="CE33" s="385"/>
      <c r="CF33" s="385"/>
      <c r="CG33" s="385"/>
      <c r="CH33" s="385"/>
      <c r="CI33" s="385"/>
      <c r="CJ33" s="385"/>
      <c r="CK33" s="385"/>
      <c r="CL33" s="385"/>
      <c r="CM33" s="385"/>
      <c r="CN33" s="385"/>
      <c r="CO33" s="385"/>
      <c r="CP33" s="385"/>
      <c r="CQ33" s="385"/>
      <c r="CR33" s="385"/>
      <c r="CS33" s="385"/>
      <c r="CT33" s="385"/>
      <c r="CU33" s="385"/>
      <c r="CV33" s="385"/>
      <c r="CW33" s="385"/>
      <c r="CX33" s="385"/>
      <c r="CY33" s="385"/>
      <c r="CZ33" s="385"/>
      <c r="DA33" s="385"/>
      <c r="DB33" s="385"/>
      <c r="DC33" s="385"/>
      <c r="DD33" s="385"/>
      <c r="DE33" s="385"/>
      <c r="DF33" s="385"/>
      <c r="DG33" s="385"/>
      <c r="DH33" s="385"/>
      <c r="DI33" s="385"/>
      <c r="DJ33" s="385"/>
      <c r="DK33" s="385"/>
      <c r="DL33" s="385"/>
      <c r="DM33" s="385"/>
      <c r="DN33" s="385"/>
      <c r="DO33" s="385"/>
      <c r="DP33" s="385"/>
      <c r="DQ33" s="385"/>
      <c r="DR33" s="385"/>
      <c r="DS33" s="385"/>
      <c r="DT33" s="385"/>
      <c r="DU33" s="385"/>
      <c r="DV33" s="385"/>
      <c r="DW33" s="385"/>
      <c r="DX33" s="385"/>
      <c r="DY33" s="385"/>
    </row>
    <row r="34" spans="1:129" ht="22.7" customHeight="1" x14ac:dyDescent="0.2">
      <c r="A34" s="385"/>
      <c r="B34" s="547"/>
      <c r="C34" s="548"/>
      <c r="D34" s="548"/>
      <c r="E34" s="548"/>
      <c r="F34" s="548"/>
      <c r="G34" s="548"/>
      <c r="H34" s="548"/>
      <c r="I34" s="548"/>
      <c r="J34" s="548"/>
      <c r="K34" s="548"/>
      <c r="L34" s="548"/>
      <c r="M34" s="549"/>
      <c r="N34" s="385"/>
      <c r="O34" s="385"/>
      <c r="P34" s="385"/>
      <c r="Q34" s="385"/>
      <c r="R34" s="385"/>
      <c r="S34" s="385"/>
      <c r="T34" s="385"/>
      <c r="U34" s="385"/>
      <c r="V34" s="385"/>
      <c r="W34" s="385"/>
      <c r="X34" s="385"/>
      <c r="Y34" s="385"/>
      <c r="Z34" s="385"/>
      <c r="AA34" s="385"/>
      <c r="AB34" s="385"/>
      <c r="AC34" s="385"/>
      <c r="AD34" s="385"/>
      <c r="AE34" s="385"/>
      <c r="AF34" s="385"/>
      <c r="AG34" s="385"/>
      <c r="AH34" s="385"/>
      <c r="AI34" s="385"/>
      <c r="AJ34" s="385"/>
      <c r="AK34" s="385"/>
      <c r="AL34" s="385"/>
      <c r="AM34" s="385"/>
      <c r="AN34" s="385"/>
      <c r="AO34" s="385"/>
      <c r="AP34" s="385"/>
      <c r="AQ34" s="385"/>
      <c r="AR34" s="385"/>
      <c r="AS34" s="385"/>
      <c r="AT34" s="385"/>
      <c r="AU34" s="385"/>
      <c r="AV34" s="385"/>
      <c r="AW34" s="385"/>
      <c r="AX34" s="385"/>
      <c r="AY34" s="385"/>
      <c r="AZ34" s="385"/>
      <c r="BA34" s="385"/>
      <c r="BB34" s="385"/>
      <c r="BC34" s="385"/>
      <c r="BD34" s="385"/>
      <c r="BE34" s="385"/>
      <c r="BF34" s="385"/>
      <c r="BG34" s="385"/>
      <c r="BH34" s="385"/>
      <c r="BI34" s="385"/>
      <c r="BJ34" s="385"/>
      <c r="BK34" s="385"/>
      <c r="BL34" s="385"/>
      <c r="BM34" s="385"/>
      <c r="BN34" s="385"/>
      <c r="BO34" s="385"/>
      <c r="BP34" s="385"/>
      <c r="BQ34" s="385"/>
      <c r="BR34" s="385"/>
      <c r="BS34" s="385"/>
      <c r="BT34" s="385"/>
      <c r="BU34" s="385"/>
      <c r="BV34" s="385"/>
      <c r="BW34" s="385"/>
      <c r="BX34" s="385"/>
      <c r="BY34" s="385"/>
      <c r="BZ34" s="385"/>
      <c r="CA34" s="385"/>
      <c r="CB34" s="385"/>
      <c r="CC34" s="385"/>
      <c r="CD34" s="385"/>
      <c r="CE34" s="385"/>
      <c r="CF34" s="385"/>
      <c r="CG34" s="385"/>
      <c r="CH34" s="385"/>
      <c r="CI34" s="385"/>
      <c r="CJ34" s="385"/>
      <c r="CK34" s="385"/>
      <c r="CL34" s="385"/>
      <c r="CM34" s="385"/>
      <c r="CN34" s="385"/>
      <c r="CO34" s="385"/>
      <c r="CP34" s="385"/>
      <c r="CQ34" s="385"/>
      <c r="CR34" s="385"/>
      <c r="CS34" s="385"/>
      <c r="CT34" s="385"/>
      <c r="CU34" s="385"/>
      <c r="CV34" s="385"/>
      <c r="CW34" s="385"/>
      <c r="CX34" s="385"/>
      <c r="CY34" s="385"/>
      <c r="CZ34" s="385"/>
      <c r="DA34" s="385"/>
      <c r="DB34" s="385"/>
      <c r="DC34" s="385"/>
      <c r="DD34" s="385"/>
      <c r="DE34" s="385"/>
      <c r="DF34" s="385"/>
      <c r="DG34" s="385"/>
      <c r="DH34" s="385"/>
      <c r="DI34" s="385"/>
      <c r="DJ34" s="385"/>
      <c r="DK34" s="385"/>
      <c r="DL34" s="385"/>
      <c r="DM34" s="385"/>
      <c r="DN34" s="385"/>
      <c r="DO34" s="385"/>
      <c r="DP34" s="385"/>
      <c r="DQ34" s="385"/>
      <c r="DR34" s="385"/>
      <c r="DS34" s="385"/>
      <c r="DT34" s="385"/>
      <c r="DU34" s="385"/>
      <c r="DV34" s="385"/>
      <c r="DW34" s="385"/>
      <c r="DX34" s="385"/>
      <c r="DY34" s="385"/>
    </row>
    <row r="35" spans="1:129" ht="22.7" customHeight="1" x14ac:dyDescent="0.2">
      <c r="A35" s="385"/>
      <c r="B35" s="547"/>
      <c r="C35" s="548"/>
      <c r="D35" s="548"/>
      <c r="E35" s="548"/>
      <c r="F35" s="548"/>
      <c r="G35" s="548"/>
      <c r="H35" s="548"/>
      <c r="I35" s="548"/>
      <c r="J35" s="548"/>
      <c r="K35" s="548"/>
      <c r="L35" s="548"/>
      <c r="M35" s="549"/>
      <c r="N35" s="385"/>
      <c r="O35" s="385"/>
      <c r="P35" s="385"/>
      <c r="Q35" s="385"/>
      <c r="R35" s="385"/>
      <c r="S35" s="385"/>
      <c r="T35" s="385"/>
      <c r="U35" s="385"/>
      <c r="V35" s="385"/>
      <c r="W35" s="385"/>
      <c r="X35" s="385"/>
      <c r="Y35" s="385"/>
      <c r="Z35" s="385"/>
      <c r="AA35" s="385"/>
      <c r="AB35" s="385"/>
      <c r="AC35" s="385"/>
      <c r="AD35" s="385"/>
      <c r="AE35" s="385"/>
      <c r="AF35" s="385"/>
      <c r="AG35" s="385"/>
      <c r="AH35" s="385"/>
      <c r="AI35" s="385"/>
      <c r="AJ35" s="385"/>
      <c r="AK35" s="385"/>
      <c r="AL35" s="385"/>
      <c r="AM35" s="385"/>
      <c r="AN35" s="385"/>
      <c r="AO35" s="385"/>
      <c r="AP35" s="385"/>
      <c r="AQ35" s="385"/>
      <c r="AR35" s="385"/>
      <c r="AS35" s="385"/>
      <c r="AT35" s="385"/>
      <c r="AU35" s="385"/>
      <c r="AV35" s="385"/>
      <c r="AW35" s="385"/>
      <c r="AX35" s="385"/>
      <c r="AY35" s="385"/>
      <c r="AZ35" s="385"/>
      <c r="BA35" s="385"/>
      <c r="BB35" s="385"/>
      <c r="BC35" s="385"/>
      <c r="BD35" s="385"/>
      <c r="BE35" s="385"/>
      <c r="BF35" s="385"/>
      <c r="BG35" s="385"/>
      <c r="BH35" s="385"/>
      <c r="BI35" s="385"/>
      <c r="BJ35" s="385"/>
      <c r="BK35" s="385"/>
      <c r="BL35" s="385"/>
      <c r="BM35" s="385"/>
      <c r="BN35" s="385"/>
      <c r="BO35" s="385"/>
      <c r="BP35" s="385"/>
      <c r="BQ35" s="385"/>
      <c r="BR35" s="385"/>
      <c r="BS35" s="385"/>
      <c r="BT35" s="385"/>
      <c r="BU35" s="385"/>
      <c r="BV35" s="385"/>
      <c r="BW35" s="385"/>
      <c r="BX35" s="385"/>
      <c r="BY35" s="385"/>
      <c r="BZ35" s="385"/>
      <c r="CA35" s="385"/>
      <c r="CB35" s="385"/>
      <c r="CC35" s="385"/>
      <c r="CD35" s="385"/>
      <c r="CE35" s="385"/>
      <c r="CF35" s="385"/>
      <c r="CG35" s="385"/>
      <c r="CH35" s="385"/>
      <c r="CI35" s="385"/>
      <c r="CJ35" s="385"/>
      <c r="CK35" s="385"/>
      <c r="CL35" s="385"/>
      <c r="CM35" s="385"/>
      <c r="CN35" s="385"/>
      <c r="CO35" s="385"/>
      <c r="CP35" s="385"/>
      <c r="CQ35" s="385"/>
      <c r="CR35" s="385"/>
      <c r="CS35" s="385"/>
      <c r="CT35" s="385"/>
      <c r="CU35" s="385"/>
      <c r="CV35" s="385"/>
      <c r="CW35" s="385"/>
      <c r="CX35" s="385"/>
      <c r="CY35" s="385"/>
      <c r="CZ35" s="385"/>
      <c r="DA35" s="385"/>
      <c r="DB35" s="385"/>
      <c r="DC35" s="385"/>
      <c r="DD35" s="385"/>
      <c r="DE35" s="385"/>
      <c r="DF35" s="385"/>
      <c r="DG35" s="385"/>
      <c r="DH35" s="385"/>
      <c r="DI35" s="385"/>
      <c r="DJ35" s="385"/>
      <c r="DK35" s="385"/>
      <c r="DL35" s="385"/>
      <c r="DM35" s="385"/>
      <c r="DN35" s="385"/>
      <c r="DO35" s="385"/>
      <c r="DP35" s="385"/>
      <c r="DQ35" s="385"/>
      <c r="DR35" s="385"/>
      <c r="DS35" s="385"/>
      <c r="DT35" s="385"/>
      <c r="DU35" s="385"/>
      <c r="DV35" s="385"/>
      <c r="DW35" s="385"/>
      <c r="DX35" s="385"/>
      <c r="DY35" s="385"/>
    </row>
    <row r="36" spans="1:129" ht="22.7" customHeight="1" x14ac:dyDescent="0.2">
      <c r="A36" s="385"/>
      <c r="B36" s="547"/>
      <c r="C36" s="548"/>
      <c r="D36" s="548"/>
      <c r="E36" s="548"/>
      <c r="F36" s="548"/>
      <c r="G36" s="548"/>
      <c r="H36" s="548"/>
      <c r="I36" s="548"/>
      <c r="J36" s="548"/>
      <c r="K36" s="548"/>
      <c r="L36" s="548"/>
      <c r="M36" s="549"/>
      <c r="N36" s="385"/>
      <c r="O36" s="385"/>
      <c r="P36" s="385"/>
      <c r="Q36" s="385"/>
      <c r="R36" s="385"/>
      <c r="S36" s="385"/>
      <c r="T36" s="385"/>
      <c r="U36" s="385"/>
      <c r="V36" s="385"/>
      <c r="W36" s="385"/>
      <c r="X36" s="385"/>
      <c r="Y36" s="385"/>
      <c r="Z36" s="385"/>
      <c r="AA36" s="385"/>
      <c r="AB36" s="385"/>
      <c r="AC36" s="385"/>
      <c r="AD36" s="385"/>
      <c r="AE36" s="385"/>
      <c r="AF36" s="385"/>
      <c r="AG36" s="385"/>
      <c r="AH36" s="385"/>
      <c r="AI36" s="385"/>
      <c r="AJ36" s="385"/>
      <c r="AK36" s="385"/>
      <c r="AL36" s="385"/>
      <c r="AM36" s="385"/>
      <c r="AN36" s="385"/>
      <c r="AO36" s="385"/>
      <c r="AP36" s="385"/>
      <c r="AQ36" s="385"/>
      <c r="AR36" s="385"/>
      <c r="AS36" s="385"/>
      <c r="AT36" s="385"/>
      <c r="AU36" s="385"/>
      <c r="AV36" s="385"/>
      <c r="AW36" s="385"/>
      <c r="AX36" s="385"/>
      <c r="AY36" s="385"/>
      <c r="AZ36" s="385"/>
      <c r="BA36" s="385"/>
      <c r="BB36" s="385"/>
      <c r="BC36" s="385"/>
      <c r="BD36" s="385"/>
      <c r="BE36" s="385"/>
      <c r="BF36" s="385"/>
      <c r="BG36" s="385"/>
      <c r="BH36" s="385"/>
      <c r="BI36" s="385"/>
      <c r="BJ36" s="385"/>
      <c r="BK36" s="385"/>
      <c r="BL36" s="385"/>
      <c r="BM36" s="385"/>
      <c r="BN36" s="385"/>
      <c r="BO36" s="385"/>
      <c r="BP36" s="385"/>
      <c r="BQ36" s="385"/>
      <c r="BR36" s="385"/>
      <c r="BS36" s="385"/>
      <c r="BT36" s="385"/>
      <c r="BU36" s="385"/>
      <c r="BV36" s="385"/>
      <c r="BW36" s="385"/>
      <c r="BX36" s="385"/>
      <c r="BY36" s="385"/>
      <c r="BZ36" s="385"/>
      <c r="CA36" s="385"/>
      <c r="CB36" s="385"/>
      <c r="CC36" s="385"/>
      <c r="CD36" s="385"/>
      <c r="CE36" s="385"/>
      <c r="CF36" s="385"/>
      <c r="CG36" s="385"/>
      <c r="CH36" s="385"/>
      <c r="CI36" s="385"/>
      <c r="CJ36" s="385"/>
      <c r="CK36" s="385"/>
      <c r="CL36" s="385"/>
      <c r="CM36" s="385"/>
      <c r="CN36" s="385"/>
      <c r="CO36" s="385"/>
      <c r="CP36" s="385"/>
      <c r="CQ36" s="385"/>
      <c r="CR36" s="385"/>
      <c r="CS36" s="385"/>
      <c r="CT36" s="385"/>
      <c r="CU36" s="385"/>
      <c r="CV36" s="385"/>
      <c r="CW36" s="385"/>
      <c r="CX36" s="385"/>
      <c r="CY36" s="385"/>
      <c r="CZ36" s="385"/>
      <c r="DA36" s="385"/>
      <c r="DB36" s="385"/>
      <c r="DC36" s="385"/>
      <c r="DD36" s="385"/>
      <c r="DE36" s="385"/>
      <c r="DF36" s="385"/>
      <c r="DG36" s="385"/>
      <c r="DH36" s="385"/>
      <c r="DI36" s="385"/>
      <c r="DJ36" s="385"/>
      <c r="DK36" s="385"/>
      <c r="DL36" s="385"/>
      <c r="DM36" s="385"/>
      <c r="DN36" s="385"/>
      <c r="DO36" s="385"/>
      <c r="DP36" s="385"/>
      <c r="DQ36" s="385"/>
      <c r="DR36" s="385"/>
      <c r="DS36" s="385"/>
      <c r="DT36" s="385"/>
      <c r="DU36" s="385"/>
      <c r="DV36" s="385"/>
      <c r="DW36" s="385"/>
      <c r="DX36" s="385"/>
      <c r="DY36" s="385"/>
    </row>
    <row r="37" spans="1:129" ht="22.7" customHeight="1" x14ac:dyDescent="0.2">
      <c r="A37" s="385"/>
      <c r="B37" s="547"/>
      <c r="C37" s="548"/>
      <c r="D37" s="548"/>
      <c r="E37" s="548"/>
      <c r="F37" s="548"/>
      <c r="G37" s="548"/>
      <c r="H37" s="548"/>
      <c r="I37" s="548"/>
      <c r="J37" s="548"/>
      <c r="K37" s="548"/>
      <c r="L37" s="548"/>
      <c r="M37" s="549"/>
      <c r="N37" s="385"/>
      <c r="O37" s="385"/>
      <c r="P37" s="385"/>
      <c r="Q37" s="385"/>
      <c r="R37" s="385"/>
      <c r="S37" s="385"/>
      <c r="T37" s="385"/>
      <c r="U37" s="385"/>
      <c r="V37" s="385"/>
      <c r="W37" s="385"/>
      <c r="X37" s="385"/>
      <c r="Y37" s="385"/>
      <c r="Z37" s="385"/>
      <c r="AA37" s="385"/>
      <c r="AB37" s="385"/>
      <c r="AC37" s="385"/>
      <c r="AD37" s="385"/>
      <c r="AE37" s="385"/>
      <c r="AF37" s="385"/>
      <c r="AG37" s="385"/>
      <c r="AH37" s="385"/>
      <c r="AI37" s="385"/>
      <c r="AJ37" s="385"/>
      <c r="AK37" s="385"/>
      <c r="AL37" s="385"/>
      <c r="AM37" s="385"/>
      <c r="AN37" s="385"/>
      <c r="AO37" s="385"/>
      <c r="AP37" s="385"/>
      <c r="AQ37" s="385"/>
      <c r="AR37" s="385"/>
      <c r="AS37" s="385"/>
      <c r="AT37" s="385"/>
      <c r="AU37" s="385"/>
      <c r="AV37" s="385"/>
      <c r="AW37" s="385"/>
      <c r="AX37" s="385"/>
      <c r="AY37" s="385"/>
      <c r="AZ37" s="385"/>
      <c r="BA37" s="385"/>
      <c r="BB37" s="385"/>
      <c r="BC37" s="385"/>
      <c r="BD37" s="385"/>
      <c r="BE37" s="385"/>
      <c r="BF37" s="385"/>
      <c r="BG37" s="385"/>
      <c r="BH37" s="385"/>
      <c r="BI37" s="385"/>
      <c r="BJ37" s="385"/>
      <c r="BK37" s="385"/>
      <c r="BL37" s="385"/>
      <c r="BM37" s="385"/>
      <c r="BN37" s="385"/>
      <c r="BO37" s="385"/>
      <c r="BP37" s="385"/>
      <c r="BQ37" s="385"/>
      <c r="BR37" s="385"/>
      <c r="BS37" s="385"/>
      <c r="BT37" s="385"/>
      <c r="BU37" s="385"/>
      <c r="BV37" s="385"/>
      <c r="BW37" s="385"/>
      <c r="BX37" s="385"/>
      <c r="BY37" s="385"/>
      <c r="BZ37" s="385"/>
      <c r="CA37" s="385"/>
      <c r="CB37" s="385"/>
      <c r="CC37" s="385"/>
      <c r="CD37" s="385"/>
      <c r="CE37" s="385"/>
      <c r="CF37" s="385"/>
      <c r="CG37" s="385"/>
      <c r="CH37" s="385"/>
      <c r="CI37" s="385"/>
      <c r="CJ37" s="385"/>
      <c r="CK37" s="385"/>
      <c r="CL37" s="385"/>
      <c r="CM37" s="385"/>
      <c r="CN37" s="385"/>
      <c r="CO37" s="385"/>
      <c r="CP37" s="385"/>
      <c r="CQ37" s="385"/>
      <c r="CR37" s="385"/>
      <c r="CS37" s="385"/>
      <c r="CT37" s="385"/>
      <c r="CU37" s="385"/>
      <c r="CV37" s="385"/>
      <c r="CW37" s="385"/>
      <c r="CX37" s="385"/>
      <c r="CY37" s="385"/>
      <c r="CZ37" s="385"/>
      <c r="DA37" s="385"/>
      <c r="DB37" s="385"/>
      <c r="DC37" s="385"/>
      <c r="DD37" s="385"/>
      <c r="DE37" s="385"/>
      <c r="DF37" s="385"/>
      <c r="DG37" s="385"/>
      <c r="DH37" s="385"/>
      <c r="DI37" s="385"/>
      <c r="DJ37" s="385"/>
      <c r="DK37" s="385"/>
      <c r="DL37" s="385"/>
      <c r="DM37" s="385"/>
      <c r="DN37" s="385"/>
      <c r="DO37" s="385"/>
      <c r="DP37" s="385"/>
      <c r="DQ37" s="385"/>
      <c r="DR37" s="385"/>
      <c r="DS37" s="385"/>
      <c r="DT37" s="385"/>
      <c r="DU37" s="385"/>
      <c r="DV37" s="385"/>
      <c r="DW37" s="385"/>
      <c r="DX37" s="385"/>
      <c r="DY37" s="385"/>
    </row>
    <row r="38" spans="1:129" ht="22.7" customHeight="1" x14ac:dyDescent="0.2">
      <c r="A38" s="385"/>
      <c r="B38" s="547"/>
      <c r="C38" s="548"/>
      <c r="D38" s="548"/>
      <c r="E38" s="548"/>
      <c r="F38" s="548"/>
      <c r="G38" s="548"/>
      <c r="H38" s="548"/>
      <c r="I38" s="548"/>
      <c r="J38" s="548"/>
      <c r="K38" s="548"/>
      <c r="L38" s="548"/>
      <c r="M38" s="549"/>
      <c r="N38" s="385"/>
      <c r="O38" s="385"/>
      <c r="P38" s="385"/>
      <c r="Q38" s="385"/>
      <c r="R38" s="385"/>
      <c r="S38" s="385"/>
      <c r="T38" s="385"/>
      <c r="U38" s="385"/>
      <c r="V38" s="385"/>
      <c r="W38" s="385"/>
      <c r="X38" s="385"/>
      <c r="Y38" s="385"/>
      <c r="Z38" s="385"/>
      <c r="AA38" s="385"/>
      <c r="AB38" s="385"/>
      <c r="AC38" s="385"/>
      <c r="AD38" s="385"/>
      <c r="AE38" s="385"/>
      <c r="AF38" s="385"/>
      <c r="AG38" s="385"/>
      <c r="AH38" s="385"/>
      <c r="AI38" s="385"/>
      <c r="AJ38" s="385"/>
      <c r="AK38" s="385"/>
      <c r="AL38" s="385"/>
      <c r="AM38" s="385"/>
      <c r="AN38" s="385"/>
      <c r="AO38" s="385"/>
      <c r="AP38" s="385"/>
      <c r="AQ38" s="385"/>
      <c r="AR38" s="385"/>
      <c r="AS38" s="385"/>
      <c r="AT38" s="385"/>
      <c r="AU38" s="385"/>
      <c r="AV38" s="385"/>
      <c r="AW38" s="385"/>
      <c r="AX38" s="385"/>
      <c r="AY38" s="385"/>
      <c r="AZ38" s="385"/>
      <c r="BA38" s="385"/>
      <c r="BB38" s="385"/>
      <c r="BC38" s="385"/>
      <c r="BD38" s="385"/>
      <c r="BE38" s="385"/>
      <c r="BF38" s="385"/>
      <c r="BG38" s="385"/>
      <c r="BH38" s="385"/>
      <c r="BI38" s="385"/>
      <c r="BJ38" s="385"/>
      <c r="BK38" s="385"/>
      <c r="BL38" s="385"/>
      <c r="BM38" s="385"/>
      <c r="BN38" s="385"/>
      <c r="BO38" s="385"/>
      <c r="BP38" s="385"/>
      <c r="BQ38" s="385"/>
      <c r="BR38" s="385"/>
      <c r="BS38" s="385"/>
      <c r="BT38" s="385"/>
      <c r="BU38" s="385"/>
      <c r="BV38" s="385"/>
      <c r="BW38" s="385"/>
      <c r="BX38" s="385"/>
      <c r="BY38" s="385"/>
      <c r="BZ38" s="385"/>
      <c r="CA38" s="385"/>
      <c r="CB38" s="385"/>
      <c r="CC38" s="385"/>
      <c r="CD38" s="385"/>
      <c r="CE38" s="385"/>
      <c r="CF38" s="385"/>
      <c r="CG38" s="385"/>
      <c r="CH38" s="385"/>
      <c r="CI38" s="385"/>
      <c r="CJ38" s="385"/>
      <c r="CK38" s="385"/>
      <c r="CL38" s="385"/>
      <c r="CM38" s="385"/>
      <c r="CN38" s="385"/>
      <c r="CO38" s="385"/>
      <c r="CP38" s="385"/>
      <c r="CQ38" s="385"/>
      <c r="CR38" s="385"/>
      <c r="CS38" s="385"/>
      <c r="CT38" s="385"/>
      <c r="CU38" s="385"/>
      <c r="CV38" s="385"/>
      <c r="CW38" s="385"/>
      <c r="CX38" s="385"/>
      <c r="CY38" s="385"/>
      <c r="CZ38" s="385"/>
      <c r="DA38" s="385"/>
      <c r="DB38" s="385"/>
      <c r="DC38" s="385"/>
      <c r="DD38" s="385"/>
      <c r="DE38" s="385"/>
      <c r="DF38" s="385"/>
      <c r="DG38" s="385"/>
      <c r="DH38" s="385"/>
      <c r="DI38" s="385"/>
      <c r="DJ38" s="385"/>
      <c r="DK38" s="385"/>
      <c r="DL38" s="385"/>
      <c r="DM38" s="385"/>
      <c r="DN38" s="385"/>
      <c r="DO38" s="385"/>
      <c r="DP38" s="385"/>
      <c r="DQ38" s="385"/>
      <c r="DR38" s="385"/>
      <c r="DS38" s="385"/>
      <c r="DT38" s="385"/>
      <c r="DU38" s="385"/>
      <c r="DV38" s="385"/>
      <c r="DW38" s="385"/>
      <c r="DX38" s="385"/>
      <c r="DY38" s="385"/>
    </row>
    <row r="39" spans="1:129" ht="22.7" customHeight="1" x14ac:dyDescent="0.2">
      <c r="A39" s="385"/>
      <c r="B39" s="547"/>
      <c r="C39" s="548"/>
      <c r="D39" s="548"/>
      <c r="E39" s="548"/>
      <c r="F39" s="548"/>
      <c r="G39" s="548"/>
      <c r="H39" s="548"/>
      <c r="I39" s="548"/>
      <c r="J39" s="548"/>
      <c r="K39" s="548"/>
      <c r="L39" s="548"/>
      <c r="M39" s="549"/>
      <c r="N39" s="385"/>
      <c r="O39" s="385"/>
      <c r="P39" s="385"/>
      <c r="Q39" s="385"/>
      <c r="R39" s="385"/>
      <c r="S39" s="385"/>
      <c r="T39" s="385"/>
      <c r="U39" s="385"/>
      <c r="V39" s="385"/>
      <c r="W39" s="385"/>
      <c r="X39" s="385"/>
      <c r="Y39" s="385"/>
      <c r="Z39" s="385"/>
      <c r="AA39" s="385"/>
      <c r="AB39" s="385"/>
      <c r="AC39" s="385"/>
      <c r="AD39" s="385"/>
      <c r="AE39" s="385"/>
      <c r="AF39" s="385"/>
      <c r="AG39" s="385"/>
      <c r="AH39" s="385"/>
      <c r="AI39" s="385"/>
      <c r="AJ39" s="385"/>
      <c r="AK39" s="385"/>
      <c r="AL39" s="385"/>
      <c r="AM39" s="385"/>
      <c r="AN39" s="385"/>
      <c r="AO39" s="385"/>
      <c r="AP39" s="385"/>
      <c r="AQ39" s="385"/>
      <c r="AR39" s="385"/>
      <c r="AS39" s="385"/>
      <c r="AT39" s="385"/>
      <c r="AU39" s="385"/>
      <c r="AV39" s="385"/>
      <c r="AW39" s="385"/>
      <c r="AX39" s="385"/>
      <c r="AY39" s="385"/>
      <c r="AZ39" s="385"/>
      <c r="BA39" s="385"/>
      <c r="BB39" s="385"/>
      <c r="BC39" s="385"/>
      <c r="BD39" s="385"/>
      <c r="BE39" s="385"/>
      <c r="BF39" s="385"/>
      <c r="BG39" s="385"/>
      <c r="BH39" s="385"/>
      <c r="BI39" s="385"/>
      <c r="BJ39" s="385"/>
      <c r="BK39" s="385"/>
      <c r="BL39" s="385"/>
      <c r="BM39" s="385"/>
      <c r="BN39" s="385"/>
      <c r="BO39" s="385"/>
      <c r="BP39" s="385"/>
      <c r="BQ39" s="385"/>
      <c r="BR39" s="385"/>
      <c r="BS39" s="385"/>
      <c r="BT39" s="385"/>
      <c r="BU39" s="385"/>
      <c r="BV39" s="385"/>
      <c r="BW39" s="385"/>
      <c r="BX39" s="385"/>
      <c r="BY39" s="385"/>
      <c r="BZ39" s="385"/>
      <c r="CA39" s="385"/>
      <c r="CB39" s="385"/>
      <c r="CC39" s="385"/>
      <c r="CD39" s="385"/>
      <c r="CE39" s="385"/>
      <c r="CF39" s="385"/>
      <c r="CG39" s="385"/>
      <c r="CH39" s="385"/>
      <c r="CI39" s="385"/>
      <c r="CJ39" s="385"/>
      <c r="CK39" s="385"/>
      <c r="CL39" s="385"/>
      <c r="CM39" s="385"/>
      <c r="CN39" s="385"/>
      <c r="CO39" s="385"/>
      <c r="CP39" s="385"/>
      <c r="CQ39" s="385"/>
      <c r="CR39" s="385"/>
      <c r="CS39" s="385"/>
      <c r="CT39" s="385"/>
      <c r="CU39" s="385"/>
      <c r="CV39" s="385"/>
      <c r="CW39" s="385"/>
      <c r="CX39" s="385"/>
      <c r="CY39" s="385"/>
      <c r="CZ39" s="385"/>
      <c r="DA39" s="385"/>
      <c r="DB39" s="385"/>
      <c r="DC39" s="385"/>
      <c r="DD39" s="385"/>
      <c r="DE39" s="385"/>
      <c r="DF39" s="385"/>
      <c r="DG39" s="385"/>
      <c r="DH39" s="385"/>
      <c r="DI39" s="385"/>
      <c r="DJ39" s="385"/>
      <c r="DK39" s="385"/>
      <c r="DL39" s="385"/>
      <c r="DM39" s="385"/>
      <c r="DN39" s="385"/>
      <c r="DO39" s="385"/>
      <c r="DP39" s="385"/>
      <c r="DQ39" s="385"/>
      <c r="DR39" s="385"/>
      <c r="DS39" s="385"/>
      <c r="DT39" s="385"/>
      <c r="DU39" s="385"/>
      <c r="DV39" s="385"/>
      <c r="DW39" s="385"/>
      <c r="DX39" s="385"/>
      <c r="DY39" s="385"/>
    </row>
    <row r="40" spans="1:129" ht="22.7" customHeight="1" x14ac:dyDescent="0.2">
      <c r="A40" s="385"/>
      <c r="B40" s="547"/>
      <c r="C40" s="548"/>
      <c r="D40" s="548"/>
      <c r="E40" s="548"/>
      <c r="F40" s="548"/>
      <c r="G40" s="548"/>
      <c r="H40" s="548"/>
      <c r="I40" s="548"/>
      <c r="J40" s="548"/>
      <c r="K40" s="548"/>
      <c r="L40" s="548"/>
      <c r="M40" s="549"/>
      <c r="N40" s="385"/>
      <c r="O40" s="385"/>
      <c r="P40" s="385"/>
      <c r="Q40" s="385"/>
      <c r="R40" s="385"/>
      <c r="S40" s="385"/>
      <c r="T40" s="385"/>
      <c r="U40" s="385"/>
      <c r="V40" s="385"/>
      <c r="W40" s="385"/>
      <c r="X40" s="385"/>
      <c r="Y40" s="385"/>
      <c r="Z40" s="385"/>
      <c r="AA40" s="385"/>
      <c r="AB40" s="385"/>
      <c r="AC40" s="385"/>
      <c r="AD40" s="385"/>
      <c r="AE40" s="385"/>
      <c r="AF40" s="385"/>
      <c r="AG40" s="385"/>
      <c r="AH40" s="385"/>
      <c r="AI40" s="385"/>
      <c r="AJ40" s="385"/>
      <c r="AK40" s="385"/>
      <c r="AL40" s="385"/>
      <c r="AM40" s="385"/>
      <c r="AN40" s="385"/>
      <c r="AO40" s="385"/>
      <c r="AP40" s="385"/>
      <c r="AQ40" s="385"/>
      <c r="AR40" s="385"/>
      <c r="AS40" s="385"/>
      <c r="AT40" s="385"/>
      <c r="AU40" s="385"/>
      <c r="AV40" s="385"/>
      <c r="AW40" s="385"/>
      <c r="AX40" s="385"/>
      <c r="AY40" s="385"/>
      <c r="AZ40" s="385"/>
      <c r="BA40" s="385"/>
      <c r="BB40" s="385"/>
      <c r="BC40" s="385"/>
      <c r="BD40" s="385"/>
      <c r="BE40" s="385"/>
      <c r="BF40" s="385"/>
      <c r="BG40" s="385"/>
      <c r="BH40" s="385"/>
      <c r="BI40" s="385"/>
      <c r="BJ40" s="385"/>
      <c r="BK40" s="385"/>
      <c r="BL40" s="385"/>
      <c r="BM40" s="385"/>
      <c r="BN40" s="385"/>
      <c r="BO40" s="385"/>
      <c r="BP40" s="385"/>
      <c r="BQ40" s="385"/>
      <c r="BR40" s="385"/>
      <c r="BS40" s="385"/>
      <c r="BT40" s="385"/>
      <c r="BU40" s="385"/>
      <c r="BV40" s="385"/>
      <c r="BW40" s="385"/>
      <c r="BX40" s="385"/>
      <c r="BY40" s="385"/>
      <c r="BZ40" s="385"/>
      <c r="CA40" s="385"/>
      <c r="CB40" s="385"/>
      <c r="CC40" s="385"/>
      <c r="CD40" s="385"/>
      <c r="CE40" s="385"/>
      <c r="CF40" s="385"/>
      <c r="CG40" s="385"/>
      <c r="CH40" s="385"/>
      <c r="CI40" s="385"/>
      <c r="CJ40" s="385"/>
      <c r="CK40" s="385"/>
      <c r="CL40" s="385"/>
      <c r="CM40" s="385"/>
      <c r="CN40" s="385"/>
      <c r="CO40" s="385"/>
      <c r="CP40" s="385"/>
      <c r="CQ40" s="385"/>
      <c r="CR40" s="385"/>
      <c r="CS40" s="385"/>
      <c r="CT40" s="385"/>
      <c r="CU40" s="385"/>
      <c r="CV40" s="385"/>
      <c r="CW40" s="385"/>
      <c r="CX40" s="385"/>
      <c r="CY40" s="385"/>
      <c r="CZ40" s="385"/>
      <c r="DA40" s="385"/>
      <c r="DB40" s="385"/>
      <c r="DC40" s="385"/>
      <c r="DD40" s="385"/>
      <c r="DE40" s="385"/>
      <c r="DF40" s="385"/>
      <c r="DG40" s="385"/>
      <c r="DH40" s="385"/>
      <c r="DI40" s="385"/>
      <c r="DJ40" s="385"/>
      <c r="DK40" s="385"/>
      <c r="DL40" s="385"/>
      <c r="DM40" s="385"/>
      <c r="DN40" s="385"/>
      <c r="DO40" s="385"/>
      <c r="DP40" s="385"/>
      <c r="DQ40" s="385"/>
      <c r="DR40" s="385"/>
      <c r="DS40" s="385"/>
      <c r="DT40" s="385"/>
      <c r="DU40" s="385"/>
      <c r="DV40" s="385"/>
      <c r="DW40" s="385"/>
      <c r="DX40" s="385"/>
      <c r="DY40" s="385"/>
    </row>
    <row r="41" spans="1:129" ht="22.7" customHeight="1" x14ac:dyDescent="0.2">
      <c r="A41" s="385"/>
      <c r="B41" s="547"/>
      <c r="C41" s="548"/>
      <c r="D41" s="548"/>
      <c r="E41" s="548"/>
      <c r="F41" s="548"/>
      <c r="G41" s="548"/>
      <c r="H41" s="548"/>
      <c r="I41" s="548"/>
      <c r="J41" s="548"/>
      <c r="K41" s="548"/>
      <c r="L41" s="548"/>
      <c r="M41" s="549"/>
      <c r="N41" s="385"/>
      <c r="O41" s="385"/>
      <c r="P41" s="385"/>
      <c r="Q41" s="385"/>
      <c r="R41" s="385"/>
      <c r="S41" s="385"/>
      <c r="T41" s="385"/>
      <c r="U41" s="385"/>
      <c r="V41" s="385"/>
      <c r="W41" s="385"/>
      <c r="X41" s="385"/>
      <c r="Y41" s="385"/>
      <c r="Z41" s="385"/>
      <c r="AA41" s="385"/>
      <c r="AB41" s="385"/>
      <c r="AC41" s="385"/>
      <c r="AD41" s="385"/>
      <c r="AE41" s="385"/>
      <c r="AF41" s="385"/>
      <c r="AG41" s="385"/>
      <c r="AH41" s="385"/>
      <c r="AI41" s="385"/>
      <c r="AJ41" s="385"/>
      <c r="AK41" s="385"/>
      <c r="AL41" s="385"/>
      <c r="AM41" s="385"/>
      <c r="AN41" s="385"/>
      <c r="AO41" s="385"/>
      <c r="AP41" s="385"/>
      <c r="AQ41" s="385"/>
      <c r="AR41" s="385"/>
      <c r="AS41" s="385"/>
      <c r="AT41" s="385"/>
      <c r="AU41" s="385"/>
      <c r="AV41" s="385"/>
      <c r="AW41" s="385"/>
      <c r="AX41" s="385"/>
      <c r="AY41" s="385"/>
      <c r="AZ41" s="385"/>
      <c r="BA41" s="385"/>
      <c r="BB41" s="385"/>
      <c r="BC41" s="385"/>
      <c r="BD41" s="385"/>
      <c r="BE41" s="385"/>
      <c r="BF41" s="385"/>
      <c r="BG41" s="385"/>
      <c r="BH41" s="385"/>
      <c r="BI41" s="385"/>
      <c r="BJ41" s="385"/>
      <c r="BK41" s="385"/>
      <c r="BL41" s="385"/>
      <c r="BM41" s="385"/>
      <c r="BN41" s="385"/>
      <c r="BO41" s="385"/>
      <c r="BP41" s="385"/>
      <c r="BQ41" s="385"/>
      <c r="BR41" s="385"/>
      <c r="BS41" s="385"/>
      <c r="BT41" s="385"/>
      <c r="BU41" s="385"/>
      <c r="BV41" s="385"/>
      <c r="BW41" s="385"/>
      <c r="BX41" s="385"/>
      <c r="BY41" s="385"/>
      <c r="BZ41" s="385"/>
      <c r="CA41" s="385"/>
      <c r="CB41" s="385"/>
      <c r="CC41" s="385"/>
      <c r="CD41" s="385"/>
      <c r="CE41" s="385"/>
      <c r="CF41" s="385"/>
      <c r="CG41" s="385"/>
      <c r="CH41" s="385"/>
      <c r="CI41" s="385"/>
      <c r="CJ41" s="385"/>
      <c r="CK41" s="385"/>
      <c r="CL41" s="385"/>
      <c r="CM41" s="385"/>
      <c r="CN41" s="385"/>
      <c r="CO41" s="385"/>
      <c r="CP41" s="385"/>
      <c r="CQ41" s="385"/>
      <c r="CR41" s="385"/>
      <c r="CS41" s="385"/>
      <c r="CT41" s="385"/>
      <c r="CU41" s="385"/>
      <c r="CV41" s="385"/>
      <c r="CW41" s="385"/>
      <c r="CX41" s="385"/>
      <c r="CY41" s="385"/>
      <c r="CZ41" s="385"/>
      <c r="DA41" s="385"/>
      <c r="DB41" s="385"/>
      <c r="DC41" s="385"/>
      <c r="DD41" s="385"/>
      <c r="DE41" s="385"/>
      <c r="DF41" s="385"/>
      <c r="DG41" s="385"/>
      <c r="DH41" s="385"/>
      <c r="DI41" s="385"/>
      <c r="DJ41" s="385"/>
      <c r="DK41" s="385"/>
      <c r="DL41" s="385"/>
      <c r="DM41" s="385"/>
      <c r="DN41" s="385"/>
      <c r="DO41" s="385"/>
      <c r="DP41" s="385"/>
      <c r="DQ41" s="385"/>
      <c r="DR41" s="385"/>
      <c r="DS41" s="385"/>
      <c r="DT41" s="385"/>
      <c r="DU41" s="385"/>
      <c r="DV41" s="385"/>
      <c r="DW41" s="385"/>
      <c r="DX41" s="385"/>
      <c r="DY41" s="385"/>
    </row>
    <row r="42" spans="1:129" ht="22.7" customHeight="1" x14ac:dyDescent="0.2">
      <c r="A42" s="385"/>
      <c r="B42" s="547"/>
      <c r="C42" s="548"/>
      <c r="D42" s="548"/>
      <c r="E42" s="548"/>
      <c r="F42" s="548"/>
      <c r="G42" s="548"/>
      <c r="H42" s="548"/>
      <c r="I42" s="548"/>
      <c r="J42" s="548"/>
      <c r="K42" s="548"/>
      <c r="L42" s="548"/>
      <c r="M42" s="549"/>
      <c r="N42" s="385"/>
      <c r="O42" s="385"/>
      <c r="P42" s="385"/>
      <c r="Q42" s="385"/>
      <c r="R42" s="385"/>
      <c r="S42" s="385"/>
      <c r="T42" s="385"/>
      <c r="U42" s="385"/>
      <c r="V42" s="385"/>
      <c r="W42" s="385"/>
      <c r="X42" s="385"/>
      <c r="Y42" s="385"/>
      <c r="Z42" s="385"/>
      <c r="AA42" s="385"/>
      <c r="AB42" s="385"/>
      <c r="AC42" s="385"/>
      <c r="AD42" s="385"/>
      <c r="AE42" s="385"/>
      <c r="AF42" s="385"/>
      <c r="AG42" s="385"/>
      <c r="AH42" s="385"/>
      <c r="AI42" s="385"/>
      <c r="AJ42" s="385"/>
      <c r="AK42" s="385"/>
      <c r="AL42" s="385"/>
      <c r="AM42" s="385"/>
      <c r="AN42" s="385"/>
      <c r="AO42" s="385"/>
      <c r="AP42" s="385"/>
      <c r="AQ42" s="385"/>
      <c r="AR42" s="385"/>
      <c r="AS42" s="385"/>
      <c r="AT42" s="385"/>
      <c r="AU42" s="385"/>
      <c r="AV42" s="385"/>
      <c r="AW42" s="385"/>
      <c r="AX42" s="385"/>
      <c r="AY42" s="385"/>
      <c r="AZ42" s="385"/>
      <c r="BA42" s="385"/>
      <c r="BB42" s="385"/>
      <c r="BC42" s="385"/>
      <c r="BD42" s="385"/>
      <c r="BE42" s="385"/>
      <c r="BF42" s="385"/>
      <c r="BG42" s="385"/>
      <c r="BH42" s="385"/>
      <c r="BI42" s="385"/>
      <c r="BJ42" s="385"/>
      <c r="BK42" s="385"/>
      <c r="BL42" s="385"/>
      <c r="BM42" s="385"/>
      <c r="BN42" s="385"/>
      <c r="BO42" s="385"/>
      <c r="BP42" s="385"/>
      <c r="BQ42" s="385"/>
      <c r="BR42" s="385"/>
      <c r="BS42" s="385"/>
      <c r="BT42" s="385"/>
      <c r="BU42" s="385"/>
      <c r="BV42" s="385"/>
      <c r="BW42" s="385"/>
      <c r="BX42" s="385"/>
      <c r="BY42" s="385"/>
      <c r="BZ42" s="385"/>
      <c r="CA42" s="385"/>
      <c r="CB42" s="385"/>
      <c r="CC42" s="385"/>
      <c r="CD42" s="385"/>
      <c r="CE42" s="385"/>
      <c r="CF42" s="385"/>
      <c r="CG42" s="385"/>
      <c r="CH42" s="385"/>
      <c r="CI42" s="385"/>
      <c r="CJ42" s="385"/>
      <c r="CK42" s="385"/>
      <c r="CL42" s="385"/>
      <c r="CM42" s="385"/>
      <c r="CN42" s="385"/>
      <c r="CO42" s="385"/>
      <c r="CP42" s="385"/>
      <c r="CQ42" s="385"/>
      <c r="CR42" s="385"/>
      <c r="CS42" s="385"/>
      <c r="CT42" s="385"/>
      <c r="CU42" s="385"/>
      <c r="CV42" s="385"/>
      <c r="CW42" s="385"/>
      <c r="CX42" s="385"/>
      <c r="CY42" s="385"/>
      <c r="CZ42" s="385"/>
      <c r="DA42" s="385"/>
      <c r="DB42" s="385"/>
      <c r="DC42" s="385"/>
      <c r="DD42" s="385"/>
      <c r="DE42" s="385"/>
      <c r="DF42" s="385"/>
      <c r="DG42" s="385"/>
      <c r="DH42" s="385"/>
      <c r="DI42" s="385"/>
      <c r="DJ42" s="385"/>
      <c r="DK42" s="385"/>
      <c r="DL42" s="385"/>
      <c r="DM42" s="385"/>
      <c r="DN42" s="385"/>
      <c r="DO42" s="385"/>
      <c r="DP42" s="385"/>
      <c r="DQ42" s="385"/>
      <c r="DR42" s="385"/>
      <c r="DS42" s="385"/>
      <c r="DT42" s="385"/>
      <c r="DU42" s="385"/>
      <c r="DV42" s="385"/>
      <c r="DW42" s="385"/>
      <c r="DX42" s="385"/>
      <c r="DY42" s="385"/>
    </row>
    <row r="43" spans="1:129" ht="22.7" customHeight="1" x14ac:dyDescent="0.2">
      <c r="A43" s="385"/>
      <c r="B43" s="547"/>
      <c r="C43" s="548"/>
      <c r="D43" s="548"/>
      <c r="E43" s="548"/>
      <c r="F43" s="548"/>
      <c r="G43" s="548"/>
      <c r="H43" s="548"/>
      <c r="I43" s="548"/>
      <c r="J43" s="548"/>
      <c r="K43" s="548"/>
      <c r="L43" s="548"/>
      <c r="M43" s="549"/>
      <c r="N43" s="385"/>
      <c r="O43" s="385"/>
      <c r="P43" s="385"/>
      <c r="Q43" s="385"/>
      <c r="R43" s="385"/>
      <c r="S43" s="385"/>
      <c r="T43" s="385"/>
      <c r="U43" s="385"/>
      <c r="V43" s="385"/>
      <c r="W43" s="385"/>
      <c r="X43" s="385"/>
      <c r="Y43" s="385"/>
      <c r="Z43" s="385"/>
      <c r="AA43" s="385"/>
      <c r="AB43" s="385"/>
      <c r="AC43" s="385"/>
      <c r="AD43" s="385"/>
      <c r="AE43" s="385"/>
      <c r="AF43" s="385"/>
      <c r="AG43" s="385"/>
      <c r="AH43" s="385"/>
      <c r="AI43" s="385"/>
      <c r="AJ43" s="385"/>
      <c r="AK43" s="385"/>
      <c r="AL43" s="385"/>
      <c r="AM43" s="385"/>
      <c r="AN43" s="385"/>
      <c r="AO43" s="385"/>
      <c r="AP43" s="385"/>
      <c r="AQ43" s="385"/>
      <c r="AR43" s="385"/>
      <c r="AS43" s="385"/>
      <c r="AT43" s="385"/>
      <c r="AU43" s="385"/>
      <c r="AV43" s="385"/>
      <c r="AW43" s="385"/>
      <c r="AX43" s="385"/>
      <c r="AY43" s="385"/>
      <c r="AZ43" s="385"/>
      <c r="BA43" s="385"/>
      <c r="BB43" s="385"/>
      <c r="BC43" s="385"/>
      <c r="BD43" s="385"/>
      <c r="BE43" s="385"/>
      <c r="BF43" s="385"/>
      <c r="BG43" s="385"/>
      <c r="BH43" s="385"/>
      <c r="BI43" s="385"/>
      <c r="BJ43" s="385"/>
      <c r="BK43" s="385"/>
      <c r="BL43" s="385"/>
      <c r="BM43" s="385"/>
      <c r="BN43" s="385"/>
      <c r="BO43" s="385"/>
      <c r="BP43" s="385"/>
      <c r="BQ43" s="385"/>
      <c r="BR43" s="385"/>
      <c r="BS43" s="385"/>
      <c r="BT43" s="385"/>
      <c r="BU43" s="385"/>
      <c r="BV43" s="385"/>
      <c r="BW43" s="385"/>
      <c r="BX43" s="385"/>
      <c r="BY43" s="385"/>
      <c r="BZ43" s="385"/>
      <c r="CA43" s="385"/>
      <c r="CB43" s="385"/>
      <c r="CC43" s="385"/>
      <c r="CD43" s="385"/>
      <c r="CE43" s="385"/>
      <c r="CF43" s="385"/>
      <c r="CG43" s="385"/>
      <c r="CH43" s="385"/>
      <c r="CI43" s="385"/>
      <c r="CJ43" s="385"/>
      <c r="CK43" s="385"/>
      <c r="CL43" s="385"/>
      <c r="CM43" s="385"/>
      <c r="CN43" s="385"/>
      <c r="CO43" s="385"/>
      <c r="CP43" s="385"/>
      <c r="CQ43" s="385"/>
      <c r="CR43" s="385"/>
      <c r="CS43" s="385"/>
      <c r="CT43" s="385"/>
      <c r="CU43" s="385"/>
      <c r="CV43" s="385"/>
      <c r="CW43" s="385"/>
      <c r="CX43" s="385"/>
      <c r="CY43" s="385"/>
      <c r="CZ43" s="385"/>
      <c r="DA43" s="385"/>
      <c r="DB43" s="385"/>
      <c r="DC43" s="385"/>
      <c r="DD43" s="385"/>
      <c r="DE43" s="385"/>
      <c r="DF43" s="385"/>
      <c r="DG43" s="385"/>
      <c r="DH43" s="385"/>
      <c r="DI43" s="385"/>
      <c r="DJ43" s="385"/>
      <c r="DK43" s="385"/>
      <c r="DL43" s="385"/>
      <c r="DM43" s="385"/>
      <c r="DN43" s="385"/>
      <c r="DO43" s="385"/>
      <c r="DP43" s="385"/>
      <c r="DQ43" s="385"/>
      <c r="DR43" s="385"/>
      <c r="DS43" s="385"/>
      <c r="DT43" s="385"/>
      <c r="DU43" s="385"/>
      <c r="DV43" s="385"/>
      <c r="DW43" s="385"/>
      <c r="DX43" s="385"/>
      <c r="DY43" s="385"/>
    </row>
    <row r="44" spans="1:129" ht="22.7" customHeight="1" x14ac:dyDescent="0.2">
      <c r="A44" s="385"/>
      <c r="B44" s="547"/>
      <c r="C44" s="548"/>
      <c r="D44" s="548"/>
      <c r="E44" s="548"/>
      <c r="F44" s="548"/>
      <c r="G44" s="548"/>
      <c r="H44" s="548"/>
      <c r="I44" s="548"/>
      <c r="J44" s="548"/>
      <c r="K44" s="548"/>
      <c r="L44" s="548"/>
      <c r="M44" s="549"/>
      <c r="N44" s="385"/>
      <c r="O44" s="385"/>
      <c r="P44" s="385"/>
      <c r="Q44" s="385"/>
      <c r="R44" s="385"/>
      <c r="S44" s="385"/>
      <c r="T44" s="385"/>
      <c r="U44" s="385"/>
      <c r="V44" s="385"/>
      <c r="W44" s="385"/>
      <c r="X44" s="385"/>
      <c r="Y44" s="385"/>
      <c r="Z44" s="385"/>
      <c r="AA44" s="385"/>
      <c r="AB44" s="385"/>
      <c r="AC44" s="385"/>
      <c r="AD44" s="385"/>
      <c r="AE44" s="385"/>
      <c r="AF44" s="385"/>
      <c r="AG44" s="385"/>
      <c r="AH44" s="385"/>
      <c r="AI44" s="385"/>
      <c r="AJ44" s="385"/>
      <c r="AK44" s="385"/>
      <c r="AL44" s="385"/>
      <c r="AM44" s="385"/>
      <c r="AN44" s="385"/>
      <c r="AO44" s="385"/>
      <c r="AP44" s="385"/>
      <c r="AQ44" s="385"/>
      <c r="AR44" s="385"/>
      <c r="AS44" s="385"/>
      <c r="AT44" s="385"/>
      <c r="AU44" s="385"/>
      <c r="AV44" s="385"/>
      <c r="AW44" s="385"/>
      <c r="AX44" s="385"/>
      <c r="AY44" s="385"/>
      <c r="AZ44" s="385"/>
      <c r="BA44" s="385"/>
      <c r="BB44" s="385"/>
      <c r="BC44" s="385"/>
      <c r="BD44" s="385"/>
      <c r="BE44" s="385"/>
      <c r="BF44" s="385"/>
      <c r="BG44" s="385"/>
      <c r="BH44" s="385"/>
      <c r="BI44" s="385"/>
      <c r="BJ44" s="385"/>
      <c r="BK44" s="385"/>
      <c r="BL44" s="385"/>
      <c r="BM44" s="385"/>
      <c r="BN44" s="385"/>
      <c r="BO44" s="385"/>
      <c r="BP44" s="385"/>
      <c r="BQ44" s="385"/>
      <c r="BR44" s="385"/>
      <c r="BS44" s="385"/>
      <c r="BT44" s="385"/>
      <c r="BU44" s="385"/>
      <c r="BV44" s="385"/>
      <c r="BW44" s="385"/>
      <c r="BX44" s="385"/>
      <c r="BY44" s="385"/>
      <c r="BZ44" s="385"/>
      <c r="CA44" s="385"/>
      <c r="CB44" s="385"/>
      <c r="CC44" s="385"/>
      <c r="CD44" s="385"/>
      <c r="CE44" s="385"/>
      <c r="CF44" s="385"/>
      <c r="CG44" s="385"/>
      <c r="CH44" s="385"/>
      <c r="CI44" s="385"/>
      <c r="CJ44" s="385"/>
      <c r="CK44" s="385"/>
      <c r="CL44" s="385"/>
      <c r="CM44" s="385"/>
      <c r="CN44" s="385"/>
      <c r="CO44" s="385"/>
      <c r="CP44" s="385"/>
      <c r="CQ44" s="385"/>
      <c r="CR44" s="385"/>
      <c r="CS44" s="385"/>
      <c r="CT44" s="385"/>
      <c r="CU44" s="385"/>
      <c r="CV44" s="385"/>
      <c r="CW44" s="385"/>
      <c r="CX44" s="385"/>
      <c r="CY44" s="385"/>
      <c r="CZ44" s="385"/>
      <c r="DA44" s="385"/>
      <c r="DB44" s="385"/>
      <c r="DC44" s="385"/>
      <c r="DD44" s="385"/>
      <c r="DE44" s="385"/>
      <c r="DF44" s="385"/>
      <c r="DG44" s="385"/>
      <c r="DH44" s="385"/>
      <c r="DI44" s="385"/>
      <c r="DJ44" s="385"/>
      <c r="DK44" s="385"/>
      <c r="DL44" s="385"/>
      <c r="DM44" s="385"/>
      <c r="DN44" s="385"/>
      <c r="DO44" s="385"/>
      <c r="DP44" s="385"/>
      <c r="DQ44" s="385"/>
      <c r="DR44" s="385"/>
      <c r="DS44" s="385"/>
      <c r="DT44" s="385"/>
      <c r="DU44" s="385"/>
      <c r="DV44" s="385"/>
      <c r="DW44" s="385"/>
      <c r="DX44" s="385"/>
      <c r="DY44" s="385"/>
    </row>
    <row r="45" spans="1:129" ht="22.7" customHeight="1" thickBot="1" x14ac:dyDescent="0.25">
      <c r="A45" s="385"/>
      <c r="B45" s="544"/>
      <c r="C45" s="545"/>
      <c r="D45" s="545"/>
      <c r="E45" s="545"/>
      <c r="F45" s="545"/>
      <c r="G45" s="545"/>
      <c r="H45" s="545"/>
      <c r="I45" s="545"/>
      <c r="J45" s="545"/>
      <c r="K45" s="545"/>
      <c r="L45" s="545"/>
      <c r="M45" s="546"/>
      <c r="N45" s="385"/>
      <c r="O45" s="385"/>
      <c r="P45" s="385"/>
      <c r="Q45" s="385"/>
      <c r="R45" s="385"/>
      <c r="S45" s="385"/>
      <c r="T45" s="385"/>
      <c r="U45" s="385"/>
      <c r="V45" s="385"/>
      <c r="W45" s="385"/>
      <c r="X45" s="385"/>
      <c r="Y45" s="385"/>
      <c r="Z45" s="385"/>
      <c r="AA45" s="385"/>
      <c r="AB45" s="385"/>
      <c r="AC45" s="385"/>
      <c r="AD45" s="385"/>
      <c r="AE45" s="385"/>
      <c r="AF45" s="385"/>
      <c r="AG45" s="385"/>
      <c r="AH45" s="385"/>
      <c r="AI45" s="385"/>
      <c r="AJ45" s="385"/>
      <c r="AK45" s="385"/>
      <c r="AL45" s="385"/>
      <c r="AM45" s="385"/>
      <c r="AN45" s="385"/>
      <c r="AO45" s="385"/>
      <c r="AP45" s="385"/>
      <c r="AQ45" s="385"/>
      <c r="AR45" s="385"/>
      <c r="AS45" s="385"/>
      <c r="AT45" s="385"/>
      <c r="AU45" s="385"/>
      <c r="AV45" s="385"/>
      <c r="AW45" s="385"/>
      <c r="AX45" s="385"/>
      <c r="AY45" s="385"/>
      <c r="AZ45" s="385"/>
      <c r="BA45" s="385"/>
      <c r="BB45" s="385"/>
      <c r="BC45" s="385"/>
      <c r="BD45" s="385"/>
      <c r="BE45" s="385"/>
      <c r="BF45" s="385"/>
      <c r="BG45" s="385"/>
      <c r="BH45" s="385"/>
      <c r="BI45" s="385"/>
      <c r="BJ45" s="385"/>
      <c r="BK45" s="385"/>
      <c r="BL45" s="385"/>
      <c r="BM45" s="385"/>
      <c r="BN45" s="385"/>
      <c r="BO45" s="385"/>
      <c r="BP45" s="385"/>
      <c r="BQ45" s="385"/>
      <c r="BR45" s="385"/>
      <c r="BS45" s="385"/>
      <c r="BT45" s="385"/>
      <c r="BU45" s="385"/>
      <c r="BV45" s="385"/>
      <c r="BW45" s="385"/>
      <c r="BX45" s="385"/>
      <c r="BY45" s="385"/>
      <c r="BZ45" s="385"/>
      <c r="CA45" s="385"/>
      <c r="CB45" s="385"/>
      <c r="CC45" s="385"/>
      <c r="CD45" s="385"/>
      <c r="CE45" s="385"/>
      <c r="CF45" s="385"/>
      <c r="CG45" s="385"/>
      <c r="CH45" s="385"/>
      <c r="CI45" s="385"/>
      <c r="CJ45" s="385"/>
      <c r="CK45" s="385"/>
      <c r="CL45" s="385"/>
      <c r="CM45" s="385"/>
      <c r="CN45" s="385"/>
      <c r="CO45" s="385"/>
      <c r="CP45" s="385"/>
      <c r="CQ45" s="385"/>
      <c r="CR45" s="385"/>
      <c r="CS45" s="385"/>
      <c r="CT45" s="385"/>
      <c r="CU45" s="385"/>
      <c r="CV45" s="385"/>
      <c r="CW45" s="385"/>
      <c r="CX45" s="385"/>
      <c r="CY45" s="385"/>
      <c r="CZ45" s="385"/>
      <c r="DA45" s="385"/>
      <c r="DB45" s="385"/>
      <c r="DC45" s="385"/>
      <c r="DD45" s="385"/>
      <c r="DE45" s="385"/>
      <c r="DF45" s="385"/>
      <c r="DG45" s="385"/>
      <c r="DH45" s="385"/>
      <c r="DI45" s="385"/>
      <c r="DJ45" s="385"/>
      <c r="DK45" s="385"/>
      <c r="DL45" s="385"/>
      <c r="DM45" s="385"/>
      <c r="DN45" s="385"/>
      <c r="DO45" s="385"/>
      <c r="DP45" s="385"/>
      <c r="DQ45" s="385"/>
      <c r="DR45" s="385"/>
      <c r="DS45" s="385"/>
      <c r="DT45" s="385"/>
      <c r="DU45" s="385"/>
      <c r="DV45" s="385"/>
      <c r="DW45" s="385"/>
      <c r="DX45" s="385"/>
      <c r="DY45" s="385"/>
    </row>
    <row r="46" spans="1:129" x14ac:dyDescent="0.2">
      <c r="A46" s="385"/>
      <c r="B46" s="385"/>
      <c r="C46" s="385"/>
      <c r="D46" s="385"/>
      <c r="E46" s="385"/>
      <c r="F46" s="425"/>
      <c r="G46" s="425"/>
      <c r="H46" s="425"/>
      <c r="I46" s="425"/>
      <c r="J46" s="425"/>
      <c r="K46" s="425"/>
      <c r="L46" s="425"/>
      <c r="M46" s="425"/>
      <c r="N46" s="425"/>
      <c r="O46" s="385"/>
      <c r="P46" s="385"/>
      <c r="Q46" s="385"/>
      <c r="R46" s="385"/>
      <c r="S46" s="385"/>
      <c r="T46" s="385"/>
      <c r="U46" s="385"/>
      <c r="V46" s="385"/>
      <c r="W46" s="385"/>
      <c r="X46" s="385"/>
      <c r="Y46" s="385"/>
      <c r="Z46" s="385"/>
      <c r="AA46" s="385"/>
      <c r="AB46" s="385"/>
      <c r="AC46" s="385"/>
      <c r="AD46" s="385"/>
      <c r="AE46" s="385"/>
      <c r="AF46" s="385"/>
      <c r="AG46" s="385"/>
      <c r="AH46" s="385"/>
      <c r="AI46" s="385"/>
      <c r="AJ46" s="385"/>
      <c r="AK46" s="385"/>
      <c r="AL46" s="385"/>
      <c r="AM46" s="385"/>
      <c r="AN46" s="385"/>
      <c r="AO46" s="385"/>
      <c r="AP46" s="385"/>
      <c r="AQ46" s="385"/>
      <c r="AR46" s="385"/>
      <c r="AS46" s="385"/>
      <c r="AT46" s="385"/>
      <c r="AU46" s="385"/>
      <c r="AV46" s="385"/>
      <c r="AW46" s="385"/>
      <c r="AX46" s="385"/>
      <c r="AY46" s="385"/>
      <c r="AZ46" s="385"/>
      <c r="BA46" s="385"/>
      <c r="BB46" s="385"/>
      <c r="BC46" s="385"/>
      <c r="BD46" s="385"/>
      <c r="BE46" s="385"/>
      <c r="BF46" s="385"/>
      <c r="BG46" s="385"/>
      <c r="BH46" s="385"/>
      <c r="BI46" s="385"/>
      <c r="BJ46" s="385"/>
      <c r="BK46" s="385"/>
      <c r="BL46" s="385"/>
      <c r="BM46" s="385"/>
      <c r="BN46" s="385"/>
      <c r="BO46" s="385"/>
      <c r="BP46" s="385"/>
      <c r="BQ46" s="385"/>
      <c r="BR46" s="385"/>
      <c r="BS46" s="385"/>
      <c r="BT46" s="385"/>
      <c r="BU46" s="385"/>
      <c r="BV46" s="385"/>
      <c r="BW46" s="385"/>
      <c r="BX46" s="385"/>
      <c r="BY46" s="385"/>
      <c r="BZ46" s="385"/>
      <c r="CA46" s="385"/>
      <c r="CB46" s="385"/>
      <c r="CC46" s="385"/>
      <c r="CD46" s="385"/>
      <c r="CE46" s="385"/>
      <c r="CF46" s="385"/>
      <c r="CG46" s="385"/>
      <c r="CH46" s="385"/>
      <c r="CI46" s="385"/>
      <c r="CJ46" s="385"/>
      <c r="CK46" s="385"/>
      <c r="CL46" s="385"/>
      <c r="CM46" s="385"/>
      <c r="CN46" s="385"/>
      <c r="CO46" s="385"/>
      <c r="CP46" s="385"/>
      <c r="CQ46" s="385"/>
      <c r="CR46" s="385"/>
      <c r="CS46" s="385"/>
      <c r="CT46" s="385"/>
      <c r="CU46" s="385"/>
      <c r="CV46" s="385"/>
      <c r="CW46" s="385"/>
      <c r="CX46" s="385"/>
      <c r="CY46" s="385"/>
      <c r="CZ46" s="385"/>
      <c r="DA46" s="385"/>
      <c r="DB46" s="385"/>
      <c r="DC46" s="385"/>
      <c r="DD46" s="385"/>
      <c r="DE46" s="385"/>
      <c r="DF46" s="385"/>
      <c r="DG46" s="385"/>
      <c r="DH46" s="385"/>
      <c r="DI46" s="385"/>
      <c r="DJ46" s="385"/>
      <c r="DK46" s="385"/>
      <c r="DL46" s="385"/>
      <c r="DM46" s="385"/>
      <c r="DN46" s="385"/>
      <c r="DO46" s="385"/>
      <c r="DP46" s="385"/>
      <c r="DQ46" s="385"/>
      <c r="DR46" s="385"/>
      <c r="DS46" s="385"/>
      <c r="DT46" s="385"/>
      <c r="DU46" s="385"/>
      <c r="DV46" s="385"/>
      <c r="DW46" s="385"/>
      <c r="DX46" s="385"/>
      <c r="DY46" s="385"/>
    </row>
    <row r="47" spans="1:129" x14ac:dyDescent="0.2">
      <c r="A47" s="385"/>
      <c r="B47" s="385"/>
      <c r="C47" s="385"/>
      <c r="D47" s="385"/>
      <c r="E47" s="385"/>
      <c r="F47" s="425"/>
      <c r="G47" s="425"/>
      <c r="H47" s="425"/>
      <c r="I47" s="425"/>
      <c r="J47" s="425"/>
      <c r="K47" s="425"/>
      <c r="L47" s="425"/>
      <c r="M47" s="425"/>
      <c r="N47" s="425"/>
      <c r="O47" s="385"/>
      <c r="P47" s="385"/>
      <c r="Q47" s="385"/>
      <c r="R47" s="385"/>
      <c r="S47" s="385"/>
      <c r="T47" s="385"/>
      <c r="U47" s="385"/>
      <c r="V47" s="385"/>
      <c r="W47" s="385"/>
      <c r="X47" s="385"/>
      <c r="Y47" s="385"/>
      <c r="Z47" s="385"/>
      <c r="AA47" s="385"/>
      <c r="AB47" s="385"/>
      <c r="AC47" s="385"/>
      <c r="AD47" s="385"/>
      <c r="AE47" s="385"/>
      <c r="AF47" s="385"/>
      <c r="AG47" s="385"/>
      <c r="AH47" s="385"/>
      <c r="AI47" s="385"/>
      <c r="AJ47" s="385"/>
      <c r="AK47" s="385"/>
      <c r="AL47" s="385"/>
      <c r="AM47" s="385"/>
      <c r="AN47" s="385"/>
      <c r="AO47" s="385"/>
      <c r="AP47" s="385"/>
      <c r="AQ47" s="385"/>
      <c r="AR47" s="385"/>
      <c r="AS47" s="385"/>
      <c r="AT47" s="385"/>
      <c r="AU47" s="385"/>
      <c r="AV47" s="385"/>
      <c r="AW47" s="385"/>
      <c r="AX47" s="385"/>
      <c r="AY47" s="385"/>
      <c r="AZ47" s="385"/>
      <c r="BA47" s="385"/>
      <c r="BB47" s="385"/>
      <c r="BC47" s="385"/>
      <c r="BD47" s="385"/>
      <c r="BE47" s="385"/>
      <c r="BF47" s="385"/>
      <c r="BG47" s="385"/>
      <c r="BH47" s="385"/>
      <c r="BI47" s="385"/>
      <c r="BJ47" s="385"/>
      <c r="BK47" s="385"/>
      <c r="BL47" s="385"/>
      <c r="BM47" s="385"/>
      <c r="BN47" s="385"/>
      <c r="BO47" s="385"/>
      <c r="BP47" s="385"/>
      <c r="BQ47" s="385"/>
      <c r="BR47" s="385"/>
      <c r="BS47" s="385"/>
      <c r="BT47" s="385"/>
      <c r="BU47" s="385"/>
      <c r="BV47" s="385"/>
      <c r="BW47" s="385"/>
      <c r="BX47" s="385"/>
      <c r="BY47" s="385"/>
      <c r="BZ47" s="385"/>
      <c r="CA47" s="385"/>
      <c r="CB47" s="385"/>
      <c r="CC47" s="385"/>
      <c r="CD47" s="385"/>
      <c r="CE47" s="385"/>
      <c r="CF47" s="385"/>
      <c r="CG47" s="385"/>
      <c r="CH47" s="385"/>
      <c r="CI47" s="385"/>
      <c r="CJ47" s="385"/>
      <c r="CK47" s="385"/>
      <c r="CL47" s="385"/>
      <c r="CM47" s="385"/>
      <c r="CN47" s="385"/>
      <c r="CO47" s="385"/>
      <c r="CP47" s="385"/>
      <c r="CQ47" s="385"/>
      <c r="CR47" s="385"/>
      <c r="CS47" s="385"/>
      <c r="CT47" s="385"/>
      <c r="CU47" s="385"/>
      <c r="CV47" s="385"/>
      <c r="CW47" s="385"/>
      <c r="CX47" s="385"/>
      <c r="CY47" s="385"/>
      <c r="CZ47" s="385"/>
      <c r="DA47" s="385"/>
      <c r="DB47" s="385"/>
      <c r="DC47" s="385"/>
      <c r="DD47" s="385"/>
      <c r="DE47" s="385"/>
      <c r="DF47" s="385"/>
      <c r="DG47" s="385"/>
      <c r="DH47" s="385"/>
      <c r="DI47" s="385"/>
      <c r="DJ47" s="385"/>
      <c r="DK47" s="385"/>
      <c r="DL47" s="385"/>
      <c r="DM47" s="385"/>
      <c r="DN47" s="385"/>
      <c r="DO47" s="385"/>
      <c r="DP47" s="385"/>
      <c r="DQ47" s="385"/>
      <c r="DR47" s="385"/>
      <c r="DS47" s="385"/>
      <c r="DT47" s="385"/>
      <c r="DU47" s="385"/>
      <c r="DV47" s="385"/>
      <c r="DW47" s="385"/>
      <c r="DX47" s="385"/>
      <c r="DY47" s="385"/>
    </row>
    <row r="48" spans="1:129" x14ac:dyDescent="0.2">
      <c r="A48" s="385"/>
      <c r="B48" s="385"/>
      <c r="C48" s="385"/>
      <c r="D48" s="385"/>
      <c r="E48" s="385"/>
      <c r="F48" s="425"/>
      <c r="G48" s="425"/>
      <c r="H48" s="425"/>
      <c r="I48" s="425"/>
      <c r="J48" s="425"/>
      <c r="K48" s="425"/>
      <c r="L48" s="425"/>
      <c r="M48" s="425"/>
      <c r="N48" s="425"/>
      <c r="O48" s="385"/>
      <c r="P48" s="385"/>
      <c r="Q48" s="385"/>
      <c r="R48" s="385"/>
      <c r="S48" s="385"/>
      <c r="T48" s="385"/>
      <c r="U48" s="385"/>
      <c r="V48" s="385"/>
      <c r="W48" s="385"/>
      <c r="X48" s="385"/>
      <c r="Y48" s="385"/>
      <c r="Z48" s="385"/>
      <c r="AA48" s="385"/>
      <c r="AB48" s="385"/>
      <c r="AC48" s="385"/>
      <c r="AD48" s="385"/>
      <c r="AE48" s="385"/>
      <c r="AF48" s="385"/>
      <c r="AG48" s="385"/>
      <c r="AH48" s="385"/>
      <c r="AI48" s="385"/>
      <c r="AJ48" s="385"/>
      <c r="AK48" s="385"/>
      <c r="AL48" s="385"/>
      <c r="AM48" s="385"/>
      <c r="AN48" s="385"/>
      <c r="AO48" s="385"/>
      <c r="AP48" s="385"/>
      <c r="AQ48" s="385"/>
      <c r="AR48" s="385"/>
      <c r="AS48" s="385"/>
      <c r="AT48" s="385"/>
      <c r="AU48" s="385"/>
      <c r="AV48" s="385"/>
      <c r="AW48" s="385"/>
      <c r="AX48" s="385"/>
      <c r="AY48" s="385"/>
      <c r="AZ48" s="385"/>
      <c r="BA48" s="385"/>
      <c r="BB48" s="385"/>
      <c r="BC48" s="385"/>
      <c r="BD48" s="385"/>
      <c r="BE48" s="385"/>
      <c r="BF48" s="385"/>
      <c r="BG48" s="385"/>
      <c r="BH48" s="385"/>
      <c r="BI48" s="385"/>
      <c r="BJ48" s="385"/>
      <c r="BK48" s="385"/>
      <c r="BL48" s="385"/>
      <c r="BM48" s="385"/>
      <c r="BN48" s="385"/>
      <c r="BO48" s="385"/>
      <c r="BP48" s="385"/>
      <c r="BQ48" s="385"/>
      <c r="BR48" s="385"/>
      <c r="BS48" s="385"/>
      <c r="BT48" s="385"/>
      <c r="BU48" s="385"/>
      <c r="BV48" s="385"/>
      <c r="BW48" s="385"/>
      <c r="BX48" s="385"/>
      <c r="BY48" s="385"/>
      <c r="BZ48" s="385"/>
      <c r="CA48" s="385"/>
      <c r="CB48" s="385"/>
      <c r="CC48" s="385"/>
      <c r="CD48" s="385"/>
      <c r="CE48" s="385"/>
      <c r="CF48" s="385"/>
      <c r="CG48" s="385"/>
      <c r="CH48" s="385"/>
      <c r="CI48" s="385"/>
      <c r="CJ48" s="385"/>
      <c r="CK48" s="385"/>
      <c r="CL48" s="385"/>
      <c r="CM48" s="385"/>
      <c r="CN48" s="385"/>
      <c r="CO48" s="385"/>
      <c r="CP48" s="385"/>
      <c r="CQ48" s="385"/>
      <c r="CR48" s="385"/>
      <c r="CS48" s="385"/>
      <c r="CT48" s="385"/>
      <c r="CU48" s="385"/>
      <c r="CV48" s="385"/>
      <c r="CW48" s="385"/>
      <c r="CX48" s="385"/>
      <c r="CY48" s="385"/>
      <c r="CZ48" s="385"/>
      <c r="DA48" s="385"/>
      <c r="DB48" s="385"/>
      <c r="DC48" s="385"/>
      <c r="DD48" s="385"/>
      <c r="DE48" s="385"/>
      <c r="DF48" s="385"/>
      <c r="DG48" s="385"/>
      <c r="DH48" s="385"/>
      <c r="DI48" s="385"/>
      <c r="DJ48" s="385"/>
      <c r="DK48" s="385"/>
      <c r="DL48" s="385"/>
      <c r="DM48" s="385"/>
      <c r="DN48" s="385"/>
      <c r="DO48" s="385"/>
      <c r="DP48" s="385"/>
      <c r="DQ48" s="385"/>
      <c r="DR48" s="385"/>
      <c r="DS48" s="385"/>
      <c r="DT48" s="385"/>
      <c r="DU48" s="385"/>
      <c r="DV48" s="385"/>
      <c r="DW48" s="385"/>
      <c r="DX48" s="385"/>
      <c r="DY48" s="385"/>
    </row>
    <row r="49" spans="1:129" x14ac:dyDescent="0.2">
      <c r="A49" s="385"/>
      <c r="B49" s="385"/>
      <c r="C49" s="385"/>
      <c r="D49" s="385"/>
      <c r="E49" s="385"/>
      <c r="F49" s="385"/>
      <c r="G49" s="385"/>
      <c r="H49" s="385"/>
      <c r="I49" s="385"/>
      <c r="J49" s="385"/>
      <c r="K49" s="385"/>
      <c r="L49" s="385"/>
      <c r="M49" s="385"/>
      <c r="N49" s="385"/>
      <c r="O49" s="385"/>
      <c r="P49" s="385"/>
      <c r="Q49" s="385"/>
      <c r="R49" s="385"/>
      <c r="S49" s="385"/>
      <c r="T49" s="385"/>
      <c r="U49" s="385"/>
      <c r="V49" s="385"/>
      <c r="W49" s="385"/>
      <c r="X49" s="385"/>
      <c r="Y49" s="385"/>
      <c r="Z49" s="385"/>
      <c r="AA49" s="385"/>
      <c r="AB49" s="385"/>
      <c r="AC49" s="385"/>
      <c r="AD49" s="385"/>
      <c r="AE49" s="385"/>
      <c r="AF49" s="385"/>
      <c r="AG49" s="385"/>
      <c r="AH49" s="385"/>
      <c r="AI49" s="385"/>
      <c r="AJ49" s="385"/>
      <c r="AK49" s="385"/>
      <c r="AL49" s="385"/>
      <c r="AM49" s="385"/>
      <c r="AN49" s="385"/>
      <c r="AO49" s="385"/>
      <c r="AP49" s="385"/>
      <c r="AQ49" s="385"/>
      <c r="AR49" s="385"/>
      <c r="AS49" s="385"/>
      <c r="AT49" s="385"/>
      <c r="AU49" s="385"/>
      <c r="AV49" s="385"/>
      <c r="AW49" s="385"/>
      <c r="AX49" s="385"/>
      <c r="AY49" s="385"/>
      <c r="AZ49" s="385"/>
      <c r="BA49" s="385"/>
      <c r="BB49" s="385"/>
      <c r="BC49" s="385"/>
      <c r="BD49" s="385"/>
      <c r="BE49" s="385"/>
      <c r="BF49" s="385"/>
      <c r="BG49" s="385"/>
      <c r="BH49" s="385"/>
      <c r="BI49" s="385"/>
      <c r="BJ49" s="385"/>
      <c r="BK49" s="385"/>
      <c r="BL49" s="385"/>
      <c r="BM49" s="385"/>
      <c r="BN49" s="385"/>
      <c r="BO49" s="385"/>
      <c r="BP49" s="385"/>
      <c r="BQ49" s="385"/>
      <c r="BR49" s="385"/>
      <c r="BS49" s="385"/>
      <c r="BT49" s="385"/>
      <c r="BU49" s="385"/>
      <c r="BV49" s="385"/>
      <c r="BW49" s="385"/>
      <c r="BX49" s="385"/>
      <c r="BY49" s="385"/>
      <c r="BZ49" s="385"/>
      <c r="CA49" s="385"/>
      <c r="CB49" s="385"/>
      <c r="CC49" s="385"/>
      <c r="CD49" s="385"/>
      <c r="CE49" s="385"/>
      <c r="CF49" s="385"/>
      <c r="CG49" s="385"/>
      <c r="CH49" s="385"/>
      <c r="CI49" s="385"/>
      <c r="CJ49" s="385"/>
      <c r="CK49" s="385"/>
      <c r="CL49" s="385"/>
      <c r="CM49" s="385"/>
      <c r="CN49" s="385"/>
      <c r="CO49" s="385"/>
      <c r="CP49" s="385"/>
      <c r="CQ49" s="385"/>
      <c r="CR49" s="385"/>
      <c r="CS49" s="385"/>
      <c r="CT49" s="385"/>
      <c r="CU49" s="385"/>
      <c r="CV49" s="385"/>
      <c r="CW49" s="385"/>
      <c r="CX49" s="385"/>
      <c r="CY49" s="385"/>
      <c r="CZ49" s="385"/>
      <c r="DA49" s="385"/>
      <c r="DB49" s="385"/>
      <c r="DC49" s="385"/>
      <c r="DD49" s="385"/>
      <c r="DE49" s="385"/>
      <c r="DF49" s="385"/>
      <c r="DG49" s="385"/>
      <c r="DH49" s="385"/>
      <c r="DI49" s="385"/>
      <c r="DJ49" s="385"/>
      <c r="DK49" s="385"/>
      <c r="DL49" s="385"/>
      <c r="DM49" s="385"/>
      <c r="DN49" s="385"/>
      <c r="DO49" s="385"/>
      <c r="DP49" s="385"/>
      <c r="DQ49" s="385"/>
      <c r="DR49" s="385"/>
      <c r="DS49" s="385"/>
      <c r="DT49" s="385"/>
      <c r="DU49" s="385"/>
      <c r="DV49" s="385"/>
      <c r="DW49" s="385"/>
      <c r="DX49" s="385"/>
      <c r="DY49" s="385"/>
    </row>
    <row r="50" spans="1:129" x14ac:dyDescent="0.2">
      <c r="A50" s="385"/>
      <c r="B50" s="385"/>
      <c r="C50" s="385"/>
      <c r="D50" s="385"/>
      <c r="E50" s="385"/>
      <c r="F50" s="385"/>
      <c r="G50" s="385"/>
      <c r="H50" s="385"/>
      <c r="I50" s="385"/>
      <c r="J50" s="385"/>
      <c r="K50" s="385"/>
      <c r="L50" s="385"/>
      <c r="M50" s="385"/>
      <c r="N50" s="385"/>
      <c r="O50" s="385"/>
      <c r="P50" s="385"/>
      <c r="Q50" s="385"/>
      <c r="R50" s="385"/>
      <c r="S50" s="385"/>
      <c r="T50" s="385"/>
      <c r="U50" s="385"/>
      <c r="V50" s="385"/>
      <c r="W50" s="385"/>
      <c r="X50" s="385"/>
      <c r="Y50" s="385"/>
      <c r="Z50" s="385"/>
      <c r="AA50" s="385"/>
      <c r="AB50" s="385"/>
      <c r="AC50" s="385"/>
      <c r="AD50" s="385"/>
      <c r="AE50" s="385"/>
      <c r="AF50" s="385"/>
      <c r="AG50" s="385"/>
      <c r="AH50" s="385"/>
      <c r="AI50" s="385"/>
      <c r="AJ50" s="385"/>
      <c r="AK50" s="385"/>
      <c r="AL50" s="385"/>
      <c r="AM50" s="385"/>
      <c r="AN50" s="385"/>
      <c r="AO50" s="385"/>
      <c r="AP50" s="385"/>
      <c r="AQ50" s="385"/>
      <c r="AR50" s="385"/>
      <c r="AS50" s="385"/>
      <c r="AT50" s="385"/>
      <c r="AU50" s="385"/>
      <c r="AV50" s="385"/>
      <c r="AW50" s="385"/>
      <c r="AX50" s="385"/>
      <c r="AY50" s="385"/>
      <c r="AZ50" s="385"/>
      <c r="BA50" s="385"/>
      <c r="BB50" s="385"/>
      <c r="BC50" s="385"/>
      <c r="BD50" s="385"/>
      <c r="BE50" s="385"/>
      <c r="BF50" s="385"/>
      <c r="BG50" s="385"/>
      <c r="BH50" s="385"/>
      <c r="BI50" s="385"/>
      <c r="BJ50" s="385"/>
      <c r="BK50" s="385"/>
      <c r="BL50" s="385"/>
      <c r="BM50" s="385"/>
      <c r="BN50" s="385"/>
      <c r="BO50" s="385"/>
      <c r="BP50" s="385"/>
      <c r="BQ50" s="385"/>
      <c r="BR50" s="385"/>
      <c r="BS50" s="385"/>
      <c r="BT50" s="385"/>
      <c r="BU50" s="385"/>
      <c r="BV50" s="385"/>
      <c r="BW50" s="385"/>
      <c r="BX50" s="385"/>
      <c r="BY50" s="385"/>
      <c r="BZ50" s="385"/>
      <c r="CA50" s="385"/>
      <c r="CB50" s="385"/>
      <c r="CC50" s="385"/>
      <c r="CD50" s="385"/>
      <c r="CE50" s="385"/>
      <c r="CF50" s="385"/>
      <c r="CG50" s="385"/>
      <c r="CH50" s="385"/>
      <c r="CI50" s="385"/>
      <c r="CJ50" s="385"/>
      <c r="CK50" s="385"/>
      <c r="CL50" s="385"/>
      <c r="CM50" s="385"/>
      <c r="CN50" s="385"/>
      <c r="CO50" s="385"/>
      <c r="CP50" s="385"/>
      <c r="CQ50" s="385"/>
      <c r="CR50" s="385"/>
      <c r="CS50" s="385"/>
      <c r="CT50" s="385"/>
      <c r="CU50" s="385"/>
      <c r="CV50" s="385"/>
      <c r="CW50" s="385"/>
      <c r="CX50" s="385"/>
      <c r="CY50" s="385"/>
      <c r="CZ50" s="385"/>
      <c r="DA50" s="385"/>
      <c r="DB50" s="385"/>
      <c r="DC50" s="385"/>
      <c r="DD50" s="385"/>
      <c r="DE50" s="385"/>
      <c r="DF50" s="385"/>
      <c r="DG50" s="385"/>
      <c r="DH50" s="385"/>
      <c r="DI50" s="385"/>
      <c r="DJ50" s="385"/>
      <c r="DK50" s="385"/>
      <c r="DL50" s="385"/>
      <c r="DM50" s="385"/>
      <c r="DN50" s="385"/>
      <c r="DO50" s="385"/>
      <c r="DP50" s="385"/>
      <c r="DQ50" s="385"/>
      <c r="DR50" s="385"/>
      <c r="DS50" s="385"/>
      <c r="DT50" s="385"/>
      <c r="DU50" s="385"/>
      <c r="DV50" s="385"/>
      <c r="DW50" s="385"/>
      <c r="DX50" s="385"/>
      <c r="DY50" s="385"/>
    </row>
    <row r="51" spans="1:129" x14ac:dyDescent="0.2">
      <c r="A51" s="385"/>
      <c r="B51" s="385"/>
      <c r="C51" s="385"/>
      <c r="D51" s="385"/>
      <c r="E51" s="385"/>
      <c r="F51" s="385"/>
      <c r="G51" s="385"/>
      <c r="H51" s="385"/>
      <c r="I51" s="385"/>
      <c r="J51" s="385"/>
      <c r="K51" s="385"/>
      <c r="L51" s="385"/>
      <c r="M51" s="385"/>
      <c r="N51" s="385"/>
      <c r="O51" s="385"/>
      <c r="P51" s="385"/>
      <c r="Q51" s="385"/>
      <c r="R51" s="385"/>
      <c r="S51" s="385"/>
      <c r="T51" s="385"/>
      <c r="U51" s="385"/>
      <c r="V51" s="385"/>
      <c r="W51" s="385"/>
      <c r="X51" s="385"/>
      <c r="Y51" s="385"/>
      <c r="Z51" s="385"/>
      <c r="AA51" s="385"/>
      <c r="AB51" s="385"/>
      <c r="AC51" s="385"/>
      <c r="AD51" s="385"/>
      <c r="AE51" s="385"/>
      <c r="AF51" s="385"/>
      <c r="AG51" s="385"/>
      <c r="AH51" s="385"/>
      <c r="AI51" s="385"/>
      <c r="AJ51" s="385"/>
      <c r="AK51" s="385"/>
      <c r="AL51" s="385"/>
      <c r="AM51" s="385"/>
      <c r="AN51" s="385"/>
      <c r="AO51" s="385"/>
      <c r="AP51" s="385"/>
      <c r="AQ51" s="385"/>
      <c r="AR51" s="385"/>
      <c r="AS51" s="385"/>
      <c r="AT51" s="385"/>
      <c r="AU51" s="385"/>
      <c r="AV51" s="385"/>
      <c r="AW51" s="385"/>
      <c r="AX51" s="385"/>
      <c r="AY51" s="385"/>
      <c r="AZ51" s="385"/>
      <c r="BA51" s="385"/>
      <c r="BB51" s="385"/>
      <c r="BC51" s="385"/>
      <c r="BD51" s="385"/>
      <c r="BE51" s="385"/>
      <c r="BF51" s="385"/>
      <c r="BG51" s="385"/>
      <c r="BH51" s="385"/>
      <c r="BI51" s="385"/>
      <c r="BJ51" s="385"/>
      <c r="BK51" s="385"/>
      <c r="BL51" s="385"/>
      <c r="BM51" s="385"/>
      <c r="BN51" s="385"/>
      <c r="BO51" s="385"/>
      <c r="BP51" s="385"/>
      <c r="BQ51" s="385"/>
      <c r="BR51" s="385"/>
      <c r="BS51" s="385"/>
      <c r="BT51" s="385"/>
      <c r="BU51" s="385"/>
      <c r="BV51" s="385"/>
      <c r="BW51" s="385"/>
      <c r="BX51" s="385"/>
      <c r="BY51" s="385"/>
      <c r="BZ51" s="385"/>
      <c r="CA51" s="385"/>
      <c r="CB51" s="385"/>
      <c r="CC51" s="385"/>
      <c r="CD51" s="385"/>
      <c r="CE51" s="385"/>
      <c r="CF51" s="385"/>
      <c r="CG51" s="385"/>
      <c r="CH51" s="385"/>
      <c r="CI51" s="385"/>
      <c r="CJ51" s="385"/>
      <c r="CK51" s="385"/>
      <c r="CL51" s="385"/>
      <c r="CM51" s="385"/>
      <c r="CN51" s="385"/>
      <c r="CO51" s="385"/>
      <c r="CP51" s="385"/>
      <c r="CQ51" s="385"/>
      <c r="CR51" s="385"/>
      <c r="CS51" s="385"/>
      <c r="CT51" s="385"/>
      <c r="CU51" s="385"/>
      <c r="CV51" s="385"/>
      <c r="CW51" s="385"/>
      <c r="CX51" s="385"/>
      <c r="CY51" s="385"/>
      <c r="CZ51" s="385"/>
      <c r="DA51" s="385"/>
      <c r="DB51" s="385"/>
      <c r="DC51" s="385"/>
      <c r="DD51" s="385"/>
      <c r="DE51" s="385"/>
      <c r="DF51" s="385"/>
      <c r="DG51" s="385"/>
      <c r="DH51" s="385"/>
      <c r="DI51" s="385"/>
      <c r="DJ51" s="385"/>
      <c r="DK51" s="385"/>
      <c r="DL51" s="385"/>
      <c r="DM51" s="385"/>
      <c r="DN51" s="385"/>
      <c r="DO51" s="385"/>
      <c r="DP51" s="385"/>
      <c r="DQ51" s="385"/>
      <c r="DR51" s="385"/>
      <c r="DS51" s="385"/>
      <c r="DT51" s="385"/>
      <c r="DU51" s="385"/>
      <c r="DV51" s="385"/>
      <c r="DW51" s="385"/>
      <c r="DX51" s="385"/>
      <c r="DY51" s="385"/>
    </row>
    <row r="52" spans="1:129" x14ac:dyDescent="0.2">
      <c r="A52" s="385"/>
      <c r="B52" s="385"/>
      <c r="C52" s="385"/>
      <c r="D52" s="385"/>
      <c r="E52" s="385"/>
      <c r="F52" s="385"/>
      <c r="G52" s="385"/>
      <c r="H52" s="385"/>
      <c r="I52" s="385"/>
      <c r="J52" s="385"/>
      <c r="K52" s="385"/>
      <c r="L52" s="385"/>
      <c r="M52" s="385"/>
      <c r="N52" s="385"/>
      <c r="O52" s="385"/>
      <c r="P52" s="385"/>
      <c r="Q52" s="385"/>
      <c r="R52" s="385"/>
      <c r="S52" s="385"/>
      <c r="T52" s="385"/>
      <c r="U52" s="385"/>
      <c r="V52" s="385"/>
      <c r="W52" s="385"/>
      <c r="X52" s="385"/>
      <c r="Y52" s="385"/>
      <c r="Z52" s="385"/>
      <c r="AA52" s="385"/>
      <c r="AB52" s="385"/>
      <c r="AC52" s="385"/>
      <c r="AD52" s="385"/>
      <c r="AE52" s="385"/>
      <c r="AF52" s="385"/>
      <c r="AG52" s="385"/>
      <c r="AH52" s="385"/>
      <c r="AI52" s="385"/>
      <c r="AJ52" s="385"/>
      <c r="AK52" s="385"/>
      <c r="AL52" s="385"/>
      <c r="AM52" s="385"/>
      <c r="AN52" s="385"/>
      <c r="AO52" s="385"/>
      <c r="AP52" s="385"/>
      <c r="AQ52" s="385"/>
      <c r="AR52" s="385"/>
      <c r="AS52" s="385"/>
      <c r="AT52" s="385"/>
      <c r="AU52" s="385"/>
      <c r="AV52" s="385"/>
      <c r="AW52" s="385"/>
      <c r="AX52" s="385"/>
      <c r="AY52" s="385"/>
      <c r="AZ52" s="385"/>
      <c r="BA52" s="385"/>
      <c r="BB52" s="385"/>
      <c r="BC52" s="385"/>
      <c r="BD52" s="385"/>
      <c r="BE52" s="385"/>
      <c r="BF52" s="385"/>
      <c r="BG52" s="385"/>
      <c r="BH52" s="385"/>
      <c r="BI52" s="385"/>
      <c r="BJ52" s="385"/>
      <c r="BK52" s="385"/>
      <c r="BL52" s="385"/>
      <c r="BM52" s="385"/>
      <c r="BN52" s="385"/>
      <c r="BO52" s="385"/>
      <c r="BP52" s="385"/>
      <c r="BQ52" s="385"/>
      <c r="BR52" s="385"/>
      <c r="BS52" s="385"/>
      <c r="BT52" s="385"/>
      <c r="BU52" s="385"/>
      <c r="BV52" s="385"/>
      <c r="BW52" s="385"/>
      <c r="BX52" s="385"/>
      <c r="BY52" s="385"/>
      <c r="BZ52" s="385"/>
      <c r="CA52" s="385"/>
      <c r="CB52" s="385"/>
      <c r="CC52" s="385"/>
      <c r="CD52" s="385"/>
      <c r="CE52" s="385"/>
      <c r="CF52" s="385"/>
      <c r="CG52" s="385"/>
      <c r="CH52" s="385"/>
      <c r="CI52" s="385"/>
      <c r="CJ52" s="385"/>
      <c r="CK52" s="385"/>
      <c r="CL52" s="385"/>
      <c r="CM52" s="385"/>
      <c r="CN52" s="385"/>
      <c r="CO52" s="385"/>
      <c r="CP52" s="385"/>
      <c r="CQ52" s="385"/>
      <c r="CR52" s="385"/>
      <c r="CS52" s="385"/>
      <c r="CT52" s="385"/>
      <c r="CU52" s="385"/>
      <c r="CV52" s="385"/>
      <c r="CW52" s="385"/>
      <c r="CX52" s="385"/>
      <c r="CY52" s="385"/>
      <c r="CZ52" s="385"/>
      <c r="DA52" s="385"/>
      <c r="DB52" s="385"/>
      <c r="DC52" s="385"/>
      <c r="DD52" s="385"/>
      <c r="DE52" s="385"/>
      <c r="DF52" s="385"/>
      <c r="DG52" s="385"/>
      <c r="DH52" s="385"/>
      <c r="DI52" s="385"/>
      <c r="DJ52" s="385"/>
      <c r="DK52" s="385"/>
      <c r="DL52" s="385"/>
      <c r="DM52" s="385"/>
      <c r="DN52" s="385"/>
      <c r="DO52" s="385"/>
      <c r="DP52" s="385"/>
      <c r="DQ52" s="385"/>
      <c r="DR52" s="385"/>
      <c r="DS52" s="385"/>
      <c r="DT52" s="385"/>
      <c r="DU52" s="385"/>
      <c r="DV52" s="385"/>
      <c r="DW52" s="385"/>
      <c r="DX52" s="385"/>
      <c r="DY52" s="385"/>
    </row>
    <row r="53" spans="1:129" x14ac:dyDescent="0.2">
      <c r="A53" s="385"/>
      <c r="B53" s="385"/>
      <c r="C53" s="385"/>
      <c r="D53" s="385"/>
      <c r="E53" s="385"/>
      <c r="F53" s="385"/>
      <c r="G53" s="385"/>
      <c r="H53" s="385"/>
      <c r="I53" s="385"/>
      <c r="J53" s="385"/>
      <c r="K53" s="385"/>
      <c r="L53" s="385"/>
      <c r="M53" s="385"/>
      <c r="N53" s="385"/>
      <c r="O53" s="385"/>
      <c r="P53" s="385"/>
      <c r="Q53" s="385"/>
      <c r="R53" s="385"/>
      <c r="S53" s="385"/>
      <c r="T53" s="385"/>
      <c r="U53" s="385"/>
      <c r="V53" s="385"/>
      <c r="W53" s="385"/>
      <c r="X53" s="385"/>
      <c r="Y53" s="385"/>
      <c r="Z53" s="385"/>
      <c r="AA53" s="385"/>
      <c r="AB53" s="385"/>
      <c r="AC53" s="385"/>
      <c r="AD53" s="385"/>
      <c r="AE53" s="385"/>
      <c r="AF53" s="385"/>
      <c r="AG53" s="385"/>
      <c r="AH53" s="385"/>
      <c r="AI53" s="385"/>
      <c r="AJ53" s="385"/>
      <c r="AK53" s="385"/>
      <c r="AL53" s="385"/>
      <c r="AM53" s="385"/>
      <c r="AN53" s="385"/>
      <c r="AO53" s="385"/>
      <c r="AP53" s="385"/>
      <c r="AQ53" s="385"/>
      <c r="AR53" s="385"/>
      <c r="AS53" s="385"/>
      <c r="AT53" s="385"/>
      <c r="AU53" s="385"/>
      <c r="AV53" s="385"/>
      <c r="AW53" s="385"/>
      <c r="AX53" s="385"/>
      <c r="AY53" s="385"/>
      <c r="AZ53" s="385"/>
      <c r="BA53" s="385"/>
      <c r="BB53" s="385"/>
      <c r="BC53" s="385"/>
      <c r="BD53" s="385"/>
      <c r="BE53" s="385"/>
      <c r="BF53" s="385"/>
      <c r="BG53" s="385"/>
      <c r="BH53" s="385"/>
      <c r="BI53" s="385"/>
      <c r="BJ53" s="385"/>
      <c r="BK53" s="385"/>
      <c r="BL53" s="385"/>
      <c r="BM53" s="385"/>
      <c r="BN53" s="385"/>
      <c r="BO53" s="385"/>
      <c r="BP53" s="385"/>
      <c r="BQ53" s="385"/>
      <c r="BR53" s="385"/>
      <c r="BS53" s="385"/>
      <c r="BT53" s="385"/>
      <c r="BU53" s="385"/>
      <c r="BV53" s="385"/>
      <c r="BW53" s="385"/>
      <c r="BX53" s="385"/>
      <c r="BY53" s="385"/>
      <c r="BZ53" s="385"/>
      <c r="CA53" s="385"/>
      <c r="CB53" s="385"/>
      <c r="CC53" s="385"/>
      <c r="CD53" s="385"/>
      <c r="CE53" s="385"/>
      <c r="CF53" s="385"/>
      <c r="CG53" s="385"/>
      <c r="CH53" s="385"/>
      <c r="CI53" s="385"/>
      <c r="CJ53" s="385"/>
      <c r="CK53" s="385"/>
      <c r="CL53" s="385"/>
      <c r="CM53" s="385"/>
      <c r="CN53" s="385"/>
      <c r="CO53" s="385"/>
      <c r="CP53" s="385"/>
      <c r="CQ53" s="385"/>
      <c r="CR53" s="385"/>
      <c r="CS53" s="385"/>
      <c r="CT53" s="385"/>
      <c r="CU53" s="385"/>
      <c r="CV53" s="385"/>
      <c r="CW53" s="385"/>
      <c r="CX53" s="385"/>
      <c r="CY53" s="385"/>
      <c r="CZ53" s="385"/>
      <c r="DA53" s="385"/>
      <c r="DB53" s="385"/>
      <c r="DC53" s="385"/>
      <c r="DD53" s="385"/>
      <c r="DE53" s="385"/>
      <c r="DF53" s="385"/>
      <c r="DG53" s="385"/>
      <c r="DH53" s="385"/>
      <c r="DI53" s="385"/>
      <c r="DJ53" s="385"/>
      <c r="DK53" s="385"/>
      <c r="DL53" s="385"/>
      <c r="DM53" s="385"/>
      <c r="DN53" s="385"/>
      <c r="DO53" s="385"/>
      <c r="DP53" s="385"/>
      <c r="DQ53" s="385"/>
      <c r="DR53" s="385"/>
      <c r="DS53" s="385"/>
      <c r="DT53" s="385"/>
      <c r="DU53" s="385"/>
      <c r="DV53" s="385"/>
      <c r="DW53" s="385"/>
      <c r="DX53" s="385"/>
      <c r="DY53" s="385"/>
    </row>
    <row r="54" spans="1:129" x14ac:dyDescent="0.2">
      <c r="A54" s="385"/>
      <c r="B54" s="385"/>
      <c r="C54" s="385"/>
      <c r="D54" s="385"/>
      <c r="E54" s="385"/>
      <c r="F54" s="385"/>
      <c r="G54" s="385"/>
      <c r="H54" s="385"/>
      <c r="I54" s="385"/>
      <c r="J54" s="385"/>
      <c r="K54" s="385"/>
      <c r="L54" s="385"/>
      <c r="M54" s="385"/>
      <c r="N54" s="385"/>
      <c r="O54" s="385"/>
      <c r="P54" s="385"/>
      <c r="Q54" s="385"/>
      <c r="R54" s="385"/>
      <c r="S54" s="385"/>
      <c r="T54" s="385"/>
      <c r="U54" s="385"/>
      <c r="V54" s="385"/>
      <c r="W54" s="385"/>
      <c r="X54" s="385"/>
      <c r="Y54" s="385"/>
      <c r="Z54" s="385"/>
      <c r="AA54" s="385"/>
      <c r="AB54" s="385"/>
      <c r="AC54" s="385"/>
      <c r="AD54" s="385"/>
      <c r="AE54" s="385"/>
      <c r="AF54" s="385"/>
      <c r="AG54" s="385"/>
      <c r="AH54" s="385"/>
      <c r="AI54" s="385"/>
      <c r="AJ54" s="385"/>
      <c r="AK54" s="385"/>
      <c r="AL54" s="385"/>
      <c r="AM54" s="385"/>
      <c r="AN54" s="385"/>
      <c r="AO54" s="385"/>
      <c r="AP54" s="385"/>
      <c r="AQ54" s="385"/>
      <c r="AR54" s="385"/>
      <c r="AS54" s="385"/>
      <c r="AT54" s="385"/>
      <c r="AU54" s="385"/>
      <c r="AV54" s="385"/>
      <c r="AW54" s="385"/>
      <c r="AX54" s="385"/>
      <c r="AY54" s="385"/>
      <c r="AZ54" s="385"/>
      <c r="BA54" s="385"/>
      <c r="BB54" s="385"/>
      <c r="BC54" s="385"/>
      <c r="BD54" s="385"/>
      <c r="BE54" s="385"/>
      <c r="BF54" s="385"/>
      <c r="BG54" s="385"/>
      <c r="BH54" s="385"/>
      <c r="BI54" s="385"/>
      <c r="BJ54" s="385"/>
      <c r="BK54" s="385"/>
      <c r="BL54" s="385"/>
      <c r="BM54" s="385"/>
      <c r="BN54" s="385"/>
      <c r="BO54" s="385"/>
      <c r="BP54" s="385"/>
      <c r="BQ54" s="385"/>
      <c r="BR54" s="385"/>
      <c r="BS54" s="385"/>
      <c r="BT54" s="385"/>
      <c r="BU54" s="385"/>
      <c r="BV54" s="385"/>
      <c r="BW54" s="385"/>
      <c r="BX54" s="385"/>
      <c r="BY54" s="385"/>
      <c r="BZ54" s="385"/>
      <c r="CA54" s="385"/>
      <c r="CB54" s="385"/>
      <c r="CC54" s="385"/>
      <c r="CD54" s="385"/>
      <c r="CE54" s="385"/>
      <c r="CF54" s="385"/>
      <c r="CG54" s="385"/>
      <c r="CH54" s="385"/>
      <c r="CI54" s="385"/>
      <c r="CJ54" s="385"/>
      <c r="CK54" s="385"/>
      <c r="CL54" s="385"/>
      <c r="CM54" s="385"/>
      <c r="CN54" s="385"/>
      <c r="CO54" s="385"/>
      <c r="CP54" s="385"/>
      <c r="CQ54" s="385"/>
      <c r="CR54" s="385"/>
      <c r="CS54" s="385"/>
      <c r="CT54" s="385"/>
      <c r="CU54" s="385"/>
      <c r="CV54" s="385"/>
      <c r="CW54" s="385"/>
      <c r="CX54" s="385"/>
      <c r="CY54" s="385"/>
      <c r="CZ54" s="385"/>
      <c r="DA54" s="385"/>
      <c r="DB54" s="385"/>
      <c r="DC54" s="385"/>
      <c r="DD54" s="385"/>
      <c r="DE54" s="385"/>
      <c r="DF54" s="385"/>
      <c r="DG54" s="385"/>
      <c r="DH54" s="385"/>
      <c r="DI54" s="385"/>
      <c r="DJ54" s="385"/>
      <c r="DK54" s="385"/>
      <c r="DL54" s="385"/>
      <c r="DM54" s="385"/>
      <c r="DN54" s="385"/>
      <c r="DO54" s="385"/>
      <c r="DP54" s="385"/>
      <c r="DQ54" s="385"/>
      <c r="DR54" s="385"/>
      <c r="DS54" s="385"/>
      <c r="DT54" s="385"/>
      <c r="DU54" s="385"/>
      <c r="DV54" s="385"/>
      <c r="DW54" s="385"/>
      <c r="DX54" s="385"/>
      <c r="DY54" s="385"/>
    </row>
    <row r="55" spans="1:129" x14ac:dyDescent="0.2">
      <c r="A55" s="385"/>
      <c r="B55" s="385"/>
      <c r="C55" s="385"/>
      <c r="D55" s="385"/>
      <c r="E55" s="385"/>
      <c r="F55" s="385"/>
      <c r="G55" s="385"/>
      <c r="H55" s="385"/>
      <c r="I55" s="385"/>
      <c r="J55" s="385"/>
      <c r="K55" s="385"/>
      <c r="L55" s="385"/>
      <c r="M55" s="385"/>
      <c r="N55" s="385"/>
      <c r="O55" s="385"/>
      <c r="P55" s="385"/>
      <c r="Q55" s="385"/>
      <c r="R55" s="385"/>
      <c r="S55" s="385"/>
      <c r="T55" s="385"/>
      <c r="U55" s="385"/>
      <c r="V55" s="385"/>
      <c r="W55" s="385"/>
      <c r="X55" s="385"/>
      <c r="Y55" s="385"/>
      <c r="Z55" s="385"/>
      <c r="AA55" s="385"/>
      <c r="AB55" s="385"/>
      <c r="AC55" s="385"/>
      <c r="AD55" s="385"/>
      <c r="AE55" s="385"/>
      <c r="AF55" s="385"/>
      <c r="AG55" s="385"/>
      <c r="AH55" s="385"/>
      <c r="AI55" s="385"/>
      <c r="AJ55" s="385"/>
      <c r="AK55" s="385"/>
      <c r="AL55" s="385"/>
      <c r="AM55" s="385"/>
      <c r="AN55" s="385"/>
      <c r="AO55" s="385"/>
      <c r="AP55" s="385"/>
      <c r="AQ55" s="385"/>
      <c r="AR55" s="385"/>
      <c r="AS55" s="385"/>
      <c r="AT55" s="385"/>
      <c r="AU55" s="385"/>
      <c r="AV55" s="385"/>
      <c r="AW55" s="385"/>
      <c r="AX55" s="385"/>
      <c r="AY55" s="385"/>
      <c r="AZ55" s="385"/>
      <c r="BA55" s="385"/>
      <c r="BB55" s="385"/>
      <c r="BC55" s="385"/>
      <c r="BD55" s="385"/>
      <c r="BE55" s="385"/>
      <c r="BF55" s="385"/>
      <c r="BG55" s="385"/>
      <c r="BH55" s="385"/>
      <c r="BI55" s="385"/>
      <c r="BJ55" s="385"/>
      <c r="BK55" s="385"/>
      <c r="BL55" s="385"/>
      <c r="BM55" s="385"/>
      <c r="BN55" s="385"/>
      <c r="BO55" s="385"/>
      <c r="BP55" s="385"/>
      <c r="BQ55" s="385"/>
      <c r="BR55" s="385"/>
      <c r="BS55" s="385"/>
      <c r="BT55" s="385"/>
      <c r="BU55" s="385"/>
      <c r="BV55" s="385"/>
      <c r="BW55" s="385"/>
      <c r="BX55" s="385"/>
      <c r="BY55" s="385"/>
      <c r="BZ55" s="385"/>
      <c r="CA55" s="385"/>
      <c r="CB55" s="385"/>
      <c r="CC55" s="385"/>
      <c r="CD55" s="385"/>
      <c r="CE55" s="385"/>
      <c r="CF55" s="385"/>
      <c r="CG55" s="385"/>
      <c r="CH55" s="385"/>
      <c r="CI55" s="385"/>
      <c r="CJ55" s="385"/>
      <c r="CK55" s="385"/>
      <c r="CL55" s="385"/>
      <c r="CM55" s="385"/>
      <c r="CN55" s="385"/>
      <c r="CO55" s="385"/>
      <c r="CP55" s="385"/>
      <c r="CQ55" s="385"/>
      <c r="CR55" s="385"/>
      <c r="CS55" s="385"/>
      <c r="CT55" s="385"/>
      <c r="CU55" s="385"/>
      <c r="CV55" s="385"/>
      <c r="CW55" s="385"/>
      <c r="CX55" s="385"/>
      <c r="CY55" s="385"/>
      <c r="CZ55" s="385"/>
      <c r="DA55" s="385"/>
      <c r="DB55" s="385"/>
      <c r="DC55" s="385"/>
      <c r="DD55" s="385"/>
      <c r="DE55" s="385"/>
      <c r="DF55" s="385"/>
      <c r="DG55" s="385"/>
      <c r="DH55" s="385"/>
      <c r="DI55" s="385"/>
      <c r="DJ55" s="385"/>
      <c r="DK55" s="385"/>
      <c r="DL55" s="385"/>
      <c r="DM55" s="385"/>
      <c r="DN55" s="385"/>
      <c r="DO55" s="385"/>
      <c r="DP55" s="385"/>
      <c r="DQ55" s="385"/>
      <c r="DR55" s="385"/>
      <c r="DS55" s="385"/>
      <c r="DT55" s="385"/>
      <c r="DU55" s="385"/>
      <c r="DV55" s="385"/>
      <c r="DW55" s="385"/>
      <c r="DX55" s="385"/>
      <c r="DY55" s="385"/>
    </row>
    <row r="56" spans="1:129" x14ac:dyDescent="0.2">
      <c r="A56" s="385"/>
      <c r="B56" s="385"/>
      <c r="C56" s="385"/>
      <c r="D56" s="385"/>
      <c r="E56" s="385"/>
      <c r="F56" s="385"/>
      <c r="G56" s="385"/>
      <c r="H56" s="385"/>
      <c r="I56" s="385"/>
      <c r="J56" s="385"/>
      <c r="K56" s="385"/>
      <c r="L56" s="385"/>
      <c r="M56" s="385"/>
      <c r="N56" s="385"/>
      <c r="O56" s="385"/>
      <c r="P56" s="385"/>
      <c r="Q56" s="385"/>
      <c r="R56" s="385"/>
      <c r="S56" s="385"/>
      <c r="T56" s="385"/>
      <c r="U56" s="385"/>
      <c r="V56" s="385"/>
      <c r="W56" s="385"/>
      <c r="X56" s="385"/>
      <c r="Y56" s="385"/>
      <c r="Z56" s="385"/>
      <c r="AA56" s="385"/>
      <c r="AB56" s="385"/>
      <c r="AC56" s="385"/>
      <c r="AD56" s="385"/>
      <c r="AE56" s="385"/>
      <c r="AF56" s="385"/>
      <c r="AG56" s="385"/>
      <c r="AH56" s="385"/>
      <c r="AI56" s="385"/>
      <c r="AJ56" s="385"/>
      <c r="AK56" s="385"/>
      <c r="AL56" s="385"/>
      <c r="AM56" s="385"/>
      <c r="AN56" s="385"/>
      <c r="AO56" s="385"/>
      <c r="AP56" s="385"/>
      <c r="AQ56" s="385"/>
      <c r="AR56" s="385"/>
      <c r="AS56" s="385"/>
      <c r="AT56" s="385"/>
      <c r="AU56" s="385"/>
      <c r="AV56" s="385"/>
      <c r="AW56" s="385"/>
      <c r="AX56" s="385"/>
      <c r="AY56" s="385"/>
      <c r="AZ56" s="385"/>
      <c r="BA56" s="385"/>
      <c r="BB56" s="385"/>
      <c r="BC56" s="385"/>
      <c r="BD56" s="385"/>
      <c r="BE56" s="385"/>
      <c r="BF56" s="385"/>
      <c r="BG56" s="385"/>
      <c r="BH56" s="385"/>
      <c r="BI56" s="385"/>
      <c r="BJ56" s="385"/>
      <c r="BK56" s="385"/>
      <c r="BL56" s="385"/>
      <c r="BM56" s="385"/>
      <c r="BN56" s="385"/>
      <c r="BO56" s="385"/>
      <c r="BP56" s="385"/>
      <c r="BQ56" s="385"/>
      <c r="BR56" s="385"/>
      <c r="BS56" s="385"/>
      <c r="BT56" s="385"/>
      <c r="BU56" s="385"/>
      <c r="BV56" s="385"/>
      <c r="BW56" s="385"/>
      <c r="BX56" s="385"/>
      <c r="BY56" s="385"/>
      <c r="BZ56" s="385"/>
      <c r="CA56" s="385"/>
      <c r="CB56" s="385"/>
      <c r="CC56" s="385"/>
      <c r="CD56" s="385"/>
      <c r="CE56" s="385"/>
      <c r="CF56" s="385"/>
      <c r="CG56" s="385"/>
      <c r="CH56" s="385"/>
      <c r="CI56" s="385"/>
      <c r="CJ56" s="385"/>
      <c r="CK56" s="385"/>
      <c r="CL56" s="385"/>
      <c r="CM56" s="385"/>
      <c r="CN56" s="385"/>
      <c r="CO56" s="385"/>
      <c r="CP56" s="385"/>
      <c r="CQ56" s="385"/>
      <c r="CR56" s="385"/>
      <c r="CS56" s="385"/>
      <c r="CT56" s="385"/>
      <c r="CU56" s="385"/>
      <c r="CV56" s="385"/>
      <c r="CW56" s="385"/>
      <c r="CX56" s="385"/>
      <c r="CY56" s="385"/>
      <c r="CZ56" s="385"/>
      <c r="DA56" s="385"/>
      <c r="DB56" s="385"/>
      <c r="DC56" s="385"/>
      <c r="DD56" s="385"/>
      <c r="DE56" s="385"/>
      <c r="DF56" s="385"/>
      <c r="DG56" s="385"/>
      <c r="DH56" s="385"/>
      <c r="DI56" s="385"/>
      <c r="DJ56" s="385"/>
      <c r="DK56" s="385"/>
      <c r="DL56" s="385"/>
      <c r="DM56" s="385"/>
      <c r="DN56" s="385"/>
      <c r="DO56" s="385"/>
      <c r="DP56" s="385"/>
      <c r="DQ56" s="385"/>
      <c r="DR56" s="385"/>
      <c r="DS56" s="385"/>
      <c r="DT56" s="385"/>
      <c r="DU56" s="385"/>
      <c r="DV56" s="385"/>
      <c r="DW56" s="385"/>
      <c r="DX56" s="385"/>
      <c r="DY56" s="385"/>
    </row>
    <row r="57" spans="1:129" x14ac:dyDescent="0.2">
      <c r="A57" s="385"/>
      <c r="B57" s="385"/>
      <c r="C57" s="385"/>
      <c r="D57" s="385"/>
      <c r="E57" s="385"/>
      <c r="F57" s="385"/>
      <c r="G57" s="385"/>
      <c r="H57" s="385"/>
      <c r="I57" s="385"/>
      <c r="J57" s="385"/>
      <c r="K57" s="385"/>
      <c r="L57" s="385"/>
      <c r="M57" s="385"/>
      <c r="N57" s="385"/>
      <c r="O57" s="385"/>
      <c r="P57" s="385"/>
      <c r="Q57" s="385"/>
      <c r="R57" s="385"/>
      <c r="S57" s="385"/>
      <c r="T57" s="385"/>
      <c r="U57" s="385"/>
      <c r="V57" s="385"/>
      <c r="W57" s="385"/>
      <c r="X57" s="385"/>
      <c r="Y57" s="385"/>
      <c r="Z57" s="385"/>
      <c r="AA57" s="385"/>
      <c r="AB57" s="385"/>
      <c r="AC57" s="385"/>
      <c r="AD57" s="385"/>
      <c r="AE57" s="385"/>
      <c r="AF57" s="385"/>
      <c r="AG57" s="385"/>
      <c r="AH57" s="385"/>
      <c r="AI57" s="385"/>
      <c r="AJ57" s="385"/>
      <c r="AK57" s="385"/>
      <c r="AL57" s="385"/>
      <c r="AM57" s="385"/>
      <c r="AN57" s="385"/>
      <c r="AO57" s="385"/>
      <c r="AP57" s="385"/>
      <c r="AQ57" s="385"/>
      <c r="AR57" s="385"/>
      <c r="AS57" s="385"/>
      <c r="AT57" s="385"/>
      <c r="AU57" s="385"/>
      <c r="AV57" s="385"/>
      <c r="AW57" s="385"/>
      <c r="AX57" s="385"/>
      <c r="AY57" s="385"/>
      <c r="AZ57" s="385"/>
      <c r="BA57" s="385"/>
      <c r="BB57" s="385"/>
      <c r="BC57" s="385"/>
      <c r="BD57" s="385"/>
      <c r="BE57" s="385"/>
      <c r="BF57" s="385"/>
      <c r="BG57" s="385"/>
      <c r="BH57" s="385"/>
      <c r="BI57" s="385"/>
      <c r="BJ57" s="385"/>
      <c r="BK57" s="385"/>
      <c r="BL57" s="385"/>
      <c r="BM57" s="385"/>
      <c r="BN57" s="385"/>
      <c r="BO57" s="385"/>
      <c r="BP57" s="385"/>
      <c r="BQ57" s="385"/>
      <c r="BR57" s="385"/>
      <c r="BS57" s="385"/>
      <c r="BT57" s="385"/>
      <c r="BU57" s="385"/>
      <c r="BV57" s="385"/>
      <c r="BW57" s="385"/>
      <c r="BX57" s="385"/>
      <c r="BY57" s="385"/>
      <c r="BZ57" s="385"/>
      <c r="CA57" s="385"/>
      <c r="CB57" s="385"/>
      <c r="CC57" s="385"/>
      <c r="CD57" s="385"/>
      <c r="CE57" s="385"/>
      <c r="CF57" s="385"/>
      <c r="CG57" s="385"/>
      <c r="CH57" s="385"/>
      <c r="CI57" s="385"/>
      <c r="CJ57" s="385"/>
      <c r="CK57" s="385"/>
      <c r="CL57" s="385"/>
      <c r="CM57" s="385"/>
      <c r="CN57" s="385"/>
      <c r="CO57" s="385"/>
      <c r="CP57" s="385"/>
      <c r="CQ57" s="385"/>
      <c r="CR57" s="385"/>
      <c r="CS57" s="385"/>
      <c r="CT57" s="385"/>
      <c r="CU57" s="385"/>
      <c r="CV57" s="385"/>
      <c r="CW57" s="385"/>
      <c r="CX57" s="385"/>
      <c r="CY57" s="385"/>
      <c r="CZ57" s="385"/>
      <c r="DA57" s="385"/>
      <c r="DB57" s="385"/>
      <c r="DC57" s="385"/>
      <c r="DD57" s="385"/>
      <c r="DE57" s="385"/>
      <c r="DF57" s="385"/>
      <c r="DG57" s="385"/>
      <c r="DH57" s="385"/>
      <c r="DI57" s="385"/>
      <c r="DJ57" s="385"/>
      <c r="DK57" s="385"/>
      <c r="DL57" s="385"/>
      <c r="DM57" s="385"/>
      <c r="DN57" s="385"/>
      <c r="DO57" s="385"/>
      <c r="DP57" s="385"/>
      <c r="DQ57" s="385"/>
      <c r="DR57" s="385"/>
      <c r="DS57" s="385"/>
      <c r="DT57" s="385"/>
      <c r="DU57" s="385"/>
      <c r="DV57" s="385"/>
      <c r="DW57" s="385"/>
      <c r="DX57" s="385"/>
      <c r="DY57" s="385"/>
    </row>
    <row r="58" spans="1:129" x14ac:dyDescent="0.2">
      <c r="A58" s="385"/>
      <c r="B58" s="385"/>
      <c r="C58" s="385"/>
      <c r="D58" s="385"/>
      <c r="E58" s="385"/>
      <c r="F58" s="385"/>
      <c r="G58" s="385"/>
      <c r="H58" s="385"/>
      <c r="I58" s="385"/>
      <c r="J58" s="385"/>
      <c r="K58" s="385"/>
      <c r="L58" s="385"/>
      <c r="M58" s="385"/>
      <c r="N58" s="385"/>
      <c r="O58" s="385"/>
      <c r="P58" s="385"/>
      <c r="Q58" s="385"/>
      <c r="R58" s="385"/>
      <c r="S58" s="385"/>
      <c r="T58" s="385"/>
      <c r="U58" s="385"/>
      <c r="V58" s="385"/>
      <c r="W58" s="385"/>
      <c r="X58" s="385"/>
      <c r="Y58" s="385"/>
      <c r="Z58" s="385"/>
      <c r="AA58" s="385"/>
      <c r="AB58" s="385"/>
      <c r="AC58" s="385"/>
      <c r="AD58" s="385"/>
      <c r="AE58" s="385"/>
      <c r="AF58" s="385"/>
      <c r="AG58" s="385"/>
      <c r="AH58" s="385"/>
      <c r="AI58" s="385"/>
      <c r="AJ58" s="385"/>
      <c r="AK58" s="385"/>
      <c r="AL58" s="385"/>
      <c r="AM58" s="385"/>
      <c r="AN58" s="385"/>
      <c r="AO58" s="385"/>
      <c r="AP58" s="385"/>
      <c r="AQ58" s="385"/>
      <c r="AR58" s="385"/>
      <c r="AS58" s="385"/>
      <c r="AT58" s="385"/>
      <c r="AU58" s="385"/>
      <c r="AV58" s="385"/>
      <c r="AW58" s="385"/>
      <c r="AX58" s="385"/>
      <c r="AY58" s="385"/>
      <c r="AZ58" s="385"/>
      <c r="BA58" s="385"/>
      <c r="BB58" s="385"/>
      <c r="BC58" s="385"/>
      <c r="BD58" s="385"/>
      <c r="BE58" s="385"/>
      <c r="BF58" s="385"/>
      <c r="BG58" s="385"/>
      <c r="BH58" s="385"/>
      <c r="BI58" s="385"/>
      <c r="BJ58" s="385"/>
      <c r="BK58" s="385"/>
      <c r="BL58" s="385"/>
      <c r="BM58" s="385"/>
      <c r="BN58" s="385"/>
      <c r="BO58" s="385"/>
      <c r="BP58" s="385"/>
      <c r="BQ58" s="385"/>
      <c r="BR58" s="385"/>
      <c r="BS58" s="385"/>
      <c r="BT58" s="385"/>
      <c r="BU58" s="385"/>
      <c r="BV58" s="385"/>
      <c r="BW58" s="385"/>
      <c r="BX58" s="385"/>
      <c r="BY58" s="385"/>
      <c r="BZ58" s="385"/>
      <c r="CA58" s="385"/>
      <c r="CB58" s="385"/>
      <c r="CC58" s="385"/>
      <c r="CD58" s="385"/>
      <c r="CE58" s="385"/>
      <c r="CF58" s="385"/>
      <c r="CG58" s="385"/>
      <c r="CH58" s="385"/>
      <c r="CI58" s="385"/>
      <c r="CJ58" s="385"/>
      <c r="CK58" s="385"/>
      <c r="CL58" s="385"/>
      <c r="CM58" s="385"/>
      <c r="CN58" s="385"/>
      <c r="CO58" s="385"/>
      <c r="CP58" s="385"/>
      <c r="CQ58" s="385"/>
      <c r="CR58" s="385"/>
      <c r="CS58" s="385"/>
      <c r="CT58" s="385"/>
      <c r="CU58" s="385"/>
      <c r="CV58" s="385"/>
      <c r="CW58" s="385"/>
      <c r="CX58" s="385"/>
      <c r="CY58" s="385"/>
      <c r="CZ58" s="385"/>
      <c r="DA58" s="385"/>
      <c r="DB58" s="385"/>
      <c r="DC58" s="385"/>
      <c r="DD58" s="385"/>
      <c r="DE58" s="385"/>
      <c r="DF58" s="385"/>
      <c r="DG58" s="385"/>
      <c r="DH58" s="385"/>
      <c r="DI58" s="385"/>
      <c r="DJ58" s="385"/>
      <c r="DK58" s="385"/>
      <c r="DL58" s="385"/>
      <c r="DM58" s="385"/>
      <c r="DN58" s="385"/>
      <c r="DO58" s="385"/>
      <c r="DP58" s="385"/>
      <c r="DQ58" s="385"/>
      <c r="DR58" s="385"/>
      <c r="DS58" s="385"/>
      <c r="DT58" s="385"/>
      <c r="DU58" s="385"/>
      <c r="DV58" s="385"/>
      <c r="DW58" s="385"/>
      <c r="DX58" s="385"/>
      <c r="DY58" s="385"/>
    </row>
    <row r="59" spans="1:129" x14ac:dyDescent="0.2">
      <c r="A59" s="385"/>
      <c r="B59" s="385"/>
      <c r="C59" s="385"/>
      <c r="D59" s="385"/>
      <c r="E59" s="385"/>
      <c r="F59" s="385"/>
      <c r="G59" s="385"/>
      <c r="H59" s="385"/>
      <c r="I59" s="385"/>
      <c r="J59" s="385"/>
      <c r="K59" s="385"/>
      <c r="L59" s="385"/>
      <c r="M59" s="385"/>
      <c r="N59" s="385"/>
      <c r="O59" s="385"/>
      <c r="P59" s="385"/>
      <c r="Q59" s="385"/>
      <c r="R59" s="385"/>
      <c r="S59" s="385"/>
      <c r="T59" s="385"/>
      <c r="U59" s="385"/>
      <c r="V59" s="385"/>
      <c r="W59" s="385"/>
      <c r="X59" s="385"/>
      <c r="Y59" s="385"/>
      <c r="Z59" s="385"/>
      <c r="AA59" s="385"/>
      <c r="AB59" s="385"/>
      <c r="AC59" s="385"/>
      <c r="AD59" s="385"/>
      <c r="AE59" s="385"/>
      <c r="AF59" s="385"/>
      <c r="AG59" s="385"/>
      <c r="AH59" s="385"/>
      <c r="AI59" s="385"/>
      <c r="AJ59" s="385"/>
      <c r="AK59" s="385"/>
      <c r="AL59" s="385"/>
      <c r="AM59" s="385"/>
      <c r="AN59" s="385"/>
      <c r="AO59" s="385"/>
      <c r="AP59" s="385"/>
      <c r="AQ59" s="385"/>
      <c r="AR59" s="385"/>
      <c r="AS59" s="385"/>
      <c r="AT59" s="385"/>
      <c r="AU59" s="385"/>
      <c r="AV59" s="385"/>
      <c r="AW59" s="385"/>
      <c r="AX59" s="385"/>
      <c r="AY59" s="385"/>
      <c r="AZ59" s="385"/>
      <c r="BA59" s="385"/>
      <c r="BB59" s="385"/>
      <c r="BC59" s="385"/>
      <c r="BD59" s="385"/>
      <c r="BE59" s="385"/>
      <c r="BF59" s="385"/>
      <c r="BG59" s="385"/>
      <c r="BH59" s="385"/>
      <c r="BI59" s="385"/>
      <c r="BJ59" s="385"/>
      <c r="BK59" s="385"/>
      <c r="BL59" s="385"/>
      <c r="BM59" s="385"/>
      <c r="BN59" s="385"/>
      <c r="BO59" s="385"/>
      <c r="BP59" s="385"/>
      <c r="BQ59" s="385"/>
      <c r="BR59" s="385"/>
      <c r="BS59" s="385"/>
      <c r="BT59" s="385"/>
      <c r="BU59" s="385"/>
      <c r="BV59" s="385"/>
      <c r="BW59" s="385"/>
      <c r="BX59" s="385"/>
      <c r="BY59" s="385"/>
      <c r="BZ59" s="385"/>
      <c r="CA59" s="385"/>
      <c r="CB59" s="385"/>
      <c r="CC59" s="385"/>
      <c r="CD59" s="385"/>
      <c r="CE59" s="385"/>
      <c r="CF59" s="385"/>
      <c r="CG59" s="385"/>
      <c r="CH59" s="385"/>
      <c r="CI59" s="385"/>
      <c r="CJ59" s="385"/>
      <c r="CK59" s="385"/>
      <c r="CL59" s="385"/>
      <c r="CM59" s="385"/>
      <c r="CN59" s="385"/>
      <c r="CO59" s="385"/>
      <c r="CP59" s="385"/>
      <c r="CQ59" s="385"/>
      <c r="CR59" s="385"/>
      <c r="CS59" s="385"/>
      <c r="CT59" s="385"/>
      <c r="CU59" s="385"/>
      <c r="CV59" s="385"/>
      <c r="CW59" s="385"/>
      <c r="CX59" s="385"/>
      <c r="CY59" s="385"/>
      <c r="CZ59" s="385"/>
      <c r="DA59" s="385"/>
      <c r="DB59" s="385"/>
      <c r="DC59" s="385"/>
      <c r="DD59" s="385"/>
      <c r="DE59" s="385"/>
      <c r="DF59" s="385"/>
      <c r="DG59" s="385"/>
      <c r="DH59" s="385"/>
      <c r="DI59" s="385"/>
      <c r="DJ59" s="385"/>
      <c r="DK59" s="385"/>
      <c r="DL59" s="385"/>
      <c r="DM59" s="385"/>
      <c r="DN59" s="385"/>
      <c r="DO59" s="385"/>
      <c r="DP59" s="385"/>
      <c r="DQ59" s="385"/>
      <c r="DR59" s="385"/>
      <c r="DS59" s="385"/>
      <c r="DT59" s="385"/>
      <c r="DU59" s="385"/>
      <c r="DV59" s="385"/>
      <c r="DW59" s="385"/>
      <c r="DX59" s="385"/>
      <c r="DY59" s="385"/>
    </row>
    <row r="60" spans="1:129" x14ac:dyDescent="0.2">
      <c r="A60" s="385"/>
      <c r="B60" s="385"/>
      <c r="C60" s="385"/>
      <c r="D60" s="385"/>
      <c r="E60" s="385"/>
      <c r="F60" s="385"/>
      <c r="G60" s="385"/>
      <c r="H60" s="385"/>
      <c r="I60" s="385"/>
      <c r="J60" s="385"/>
      <c r="K60" s="385"/>
      <c r="L60" s="385"/>
      <c r="M60" s="385"/>
      <c r="N60" s="385"/>
      <c r="O60" s="385"/>
      <c r="P60" s="385"/>
      <c r="Q60" s="385"/>
      <c r="R60" s="385"/>
      <c r="S60" s="385"/>
      <c r="T60" s="385"/>
      <c r="U60" s="385"/>
      <c r="V60" s="385"/>
      <c r="W60" s="385"/>
      <c r="X60" s="385"/>
      <c r="Y60" s="385"/>
      <c r="Z60" s="385"/>
      <c r="AA60" s="385"/>
      <c r="AB60" s="385"/>
      <c r="AC60" s="385"/>
      <c r="AD60" s="385"/>
      <c r="AE60" s="385"/>
      <c r="AF60" s="385"/>
      <c r="AG60" s="385"/>
      <c r="AH60" s="385"/>
      <c r="AI60" s="385"/>
      <c r="AJ60" s="385"/>
      <c r="AK60" s="385"/>
      <c r="AL60" s="385"/>
      <c r="AM60" s="385"/>
      <c r="AN60" s="385"/>
      <c r="AO60" s="385"/>
      <c r="AP60" s="385"/>
      <c r="AQ60" s="385"/>
      <c r="AR60" s="385"/>
      <c r="AS60" s="385"/>
      <c r="AT60" s="385"/>
      <c r="AU60" s="385"/>
      <c r="AV60" s="385"/>
      <c r="AW60" s="385"/>
      <c r="AX60" s="385"/>
      <c r="AY60" s="385"/>
      <c r="AZ60" s="385"/>
      <c r="BA60" s="385"/>
      <c r="BB60" s="385"/>
      <c r="BC60" s="385"/>
      <c r="BD60" s="385"/>
      <c r="BE60" s="385"/>
      <c r="BF60" s="385"/>
      <c r="BG60" s="385"/>
      <c r="BH60" s="385"/>
      <c r="BI60" s="385"/>
      <c r="BJ60" s="385"/>
      <c r="BK60" s="385"/>
      <c r="BL60" s="385"/>
      <c r="BM60" s="385"/>
      <c r="BN60" s="385"/>
      <c r="BO60" s="385"/>
      <c r="BP60" s="385"/>
      <c r="BQ60" s="385"/>
      <c r="BR60" s="385"/>
      <c r="BS60" s="385"/>
      <c r="BT60" s="385"/>
      <c r="BU60" s="385"/>
      <c r="BV60" s="385"/>
      <c r="BW60" s="385"/>
      <c r="BX60" s="385"/>
      <c r="BY60" s="385"/>
      <c r="BZ60" s="385"/>
      <c r="CA60" s="385"/>
      <c r="CB60" s="385"/>
      <c r="CC60" s="385"/>
      <c r="CD60" s="385"/>
      <c r="CE60" s="385"/>
      <c r="CF60" s="385"/>
      <c r="CG60" s="385"/>
      <c r="CH60" s="385"/>
      <c r="CI60" s="385"/>
      <c r="CJ60" s="385"/>
      <c r="CK60" s="385"/>
      <c r="CL60" s="385"/>
      <c r="CM60" s="385"/>
      <c r="CN60" s="385"/>
      <c r="CO60" s="385"/>
      <c r="CP60" s="385"/>
      <c r="CQ60" s="385"/>
      <c r="CR60" s="385"/>
      <c r="CS60" s="385"/>
      <c r="CT60" s="385"/>
      <c r="CU60" s="385"/>
      <c r="CV60" s="385"/>
      <c r="CW60" s="385"/>
      <c r="CX60" s="385"/>
      <c r="CY60" s="385"/>
      <c r="CZ60" s="385"/>
      <c r="DA60" s="385"/>
      <c r="DB60" s="385"/>
      <c r="DC60" s="385"/>
      <c r="DD60" s="385"/>
      <c r="DE60" s="385"/>
      <c r="DF60" s="385"/>
      <c r="DG60" s="385"/>
      <c r="DH60" s="385"/>
      <c r="DI60" s="385"/>
      <c r="DJ60" s="385"/>
      <c r="DK60" s="385"/>
      <c r="DL60" s="385"/>
      <c r="DM60" s="385"/>
      <c r="DN60" s="385"/>
      <c r="DO60" s="385"/>
      <c r="DP60" s="385"/>
      <c r="DQ60" s="385"/>
      <c r="DR60" s="385"/>
      <c r="DS60" s="385"/>
      <c r="DT60" s="385"/>
      <c r="DU60" s="385"/>
      <c r="DV60" s="385"/>
      <c r="DW60" s="385"/>
      <c r="DX60" s="385"/>
      <c r="DY60" s="385"/>
    </row>
    <row r="61" spans="1:129" x14ac:dyDescent="0.2">
      <c r="A61" s="385"/>
      <c r="B61" s="385"/>
      <c r="C61" s="385"/>
      <c r="D61" s="385"/>
      <c r="E61" s="385"/>
      <c r="F61" s="385"/>
      <c r="G61" s="385"/>
      <c r="H61" s="385"/>
      <c r="I61" s="385"/>
      <c r="J61" s="385"/>
      <c r="K61" s="385"/>
      <c r="L61" s="385"/>
      <c r="M61" s="385"/>
      <c r="N61" s="385"/>
      <c r="O61" s="385"/>
      <c r="P61" s="385"/>
      <c r="Q61" s="385"/>
      <c r="R61" s="385"/>
      <c r="S61" s="385"/>
      <c r="T61" s="385"/>
      <c r="U61" s="385"/>
      <c r="V61" s="385"/>
      <c r="W61" s="385"/>
      <c r="X61" s="385"/>
      <c r="Y61" s="385"/>
      <c r="Z61" s="385"/>
      <c r="AA61" s="385"/>
      <c r="AB61" s="385"/>
      <c r="AC61" s="385"/>
      <c r="AD61" s="385"/>
      <c r="AE61" s="385"/>
      <c r="AF61" s="385"/>
      <c r="AG61" s="385"/>
      <c r="AH61" s="385"/>
      <c r="AI61" s="385"/>
      <c r="AJ61" s="385"/>
      <c r="AK61" s="385"/>
      <c r="AL61" s="385"/>
      <c r="AM61" s="385"/>
      <c r="AN61" s="385"/>
      <c r="AO61" s="385"/>
      <c r="AP61" s="385"/>
      <c r="AQ61" s="385"/>
      <c r="AR61" s="385"/>
      <c r="AS61" s="385"/>
      <c r="AT61" s="385"/>
      <c r="AU61" s="385"/>
      <c r="AV61" s="385"/>
      <c r="AW61" s="385"/>
      <c r="AX61" s="385"/>
      <c r="AY61" s="385"/>
      <c r="AZ61" s="385"/>
      <c r="BA61" s="385"/>
      <c r="BB61" s="385"/>
      <c r="BC61" s="385"/>
      <c r="BD61" s="385"/>
      <c r="BE61" s="385"/>
      <c r="BF61" s="385"/>
      <c r="BG61" s="385"/>
      <c r="BH61" s="385"/>
      <c r="BI61" s="385"/>
      <c r="BJ61" s="385"/>
      <c r="BK61" s="385"/>
      <c r="BL61" s="385"/>
      <c r="BM61" s="385"/>
      <c r="BN61" s="385"/>
      <c r="BO61" s="385"/>
      <c r="BP61" s="385"/>
      <c r="BQ61" s="385"/>
      <c r="BR61" s="385"/>
      <c r="BS61" s="385"/>
      <c r="BT61" s="385"/>
      <c r="BU61" s="385"/>
      <c r="BV61" s="385"/>
      <c r="BW61" s="385"/>
      <c r="BX61" s="385"/>
      <c r="BY61" s="385"/>
      <c r="BZ61" s="385"/>
      <c r="CA61" s="385"/>
      <c r="CB61" s="385"/>
      <c r="CC61" s="385"/>
      <c r="CD61" s="385"/>
      <c r="CE61" s="385"/>
      <c r="CF61" s="385"/>
      <c r="CG61" s="385"/>
      <c r="CH61" s="385"/>
      <c r="CI61" s="385"/>
      <c r="CJ61" s="385"/>
      <c r="CK61" s="385"/>
      <c r="CL61" s="385"/>
      <c r="CM61" s="385"/>
      <c r="CN61" s="385"/>
      <c r="CO61" s="385"/>
      <c r="CP61" s="385"/>
      <c r="CQ61" s="385"/>
      <c r="CR61" s="385"/>
      <c r="CS61" s="385"/>
      <c r="CT61" s="385"/>
      <c r="CU61" s="385"/>
      <c r="CV61" s="385"/>
      <c r="CW61" s="385"/>
      <c r="CX61" s="385"/>
      <c r="CY61" s="385"/>
      <c r="CZ61" s="385"/>
      <c r="DA61" s="385"/>
      <c r="DB61" s="385"/>
      <c r="DC61" s="385"/>
      <c r="DD61" s="385"/>
      <c r="DE61" s="385"/>
      <c r="DF61" s="385"/>
      <c r="DG61" s="385"/>
      <c r="DH61" s="385"/>
      <c r="DI61" s="385"/>
      <c r="DJ61" s="385"/>
      <c r="DK61" s="385"/>
      <c r="DL61" s="385"/>
      <c r="DM61" s="385"/>
      <c r="DN61" s="385"/>
      <c r="DO61" s="385"/>
      <c r="DP61" s="385"/>
      <c r="DQ61" s="385"/>
      <c r="DR61" s="385"/>
      <c r="DS61" s="385"/>
      <c r="DT61" s="385"/>
      <c r="DU61" s="385"/>
      <c r="DV61" s="385"/>
      <c r="DW61" s="385"/>
      <c r="DX61" s="385"/>
      <c r="DY61" s="385"/>
    </row>
    <row r="62" spans="1:129" x14ac:dyDescent="0.2">
      <c r="A62" s="385"/>
      <c r="B62" s="385"/>
      <c r="C62" s="385"/>
      <c r="D62" s="385"/>
      <c r="E62" s="385"/>
      <c r="F62" s="385"/>
      <c r="G62" s="385"/>
      <c r="H62" s="385"/>
      <c r="I62" s="385"/>
      <c r="J62" s="385"/>
      <c r="K62" s="385"/>
      <c r="L62" s="385"/>
      <c r="M62" s="385"/>
      <c r="N62" s="385"/>
      <c r="O62" s="385"/>
      <c r="P62" s="385"/>
      <c r="Q62" s="385"/>
      <c r="R62" s="385"/>
      <c r="S62" s="385"/>
      <c r="T62" s="385"/>
      <c r="U62" s="385"/>
      <c r="V62" s="385"/>
      <c r="W62" s="385"/>
      <c r="X62" s="385"/>
      <c r="Y62" s="385"/>
      <c r="Z62" s="385"/>
      <c r="AA62" s="385"/>
      <c r="AB62" s="385"/>
      <c r="AC62" s="385"/>
      <c r="AD62" s="385"/>
      <c r="AE62" s="385"/>
      <c r="AF62" s="385"/>
      <c r="AG62" s="385"/>
      <c r="AH62" s="385"/>
      <c r="AI62" s="385"/>
      <c r="AJ62" s="385"/>
      <c r="AK62" s="385"/>
      <c r="AL62" s="385"/>
      <c r="AM62" s="385"/>
      <c r="AN62" s="385"/>
      <c r="AO62" s="385"/>
      <c r="AP62" s="385"/>
      <c r="AQ62" s="385"/>
      <c r="AR62" s="385"/>
      <c r="AS62" s="385"/>
      <c r="AT62" s="385"/>
      <c r="AU62" s="385"/>
      <c r="AV62" s="385"/>
      <c r="AW62" s="385"/>
      <c r="AX62" s="385"/>
      <c r="AY62" s="385"/>
      <c r="AZ62" s="385"/>
      <c r="BA62" s="385"/>
      <c r="BB62" s="385"/>
      <c r="BC62" s="385"/>
      <c r="BD62" s="385"/>
      <c r="BE62" s="385"/>
      <c r="BF62" s="385"/>
      <c r="BG62" s="385"/>
      <c r="BH62" s="385"/>
      <c r="BI62" s="385"/>
      <c r="BJ62" s="385"/>
      <c r="BK62" s="385"/>
      <c r="BL62" s="385"/>
      <c r="BM62" s="385"/>
      <c r="BN62" s="385"/>
      <c r="BO62" s="385"/>
      <c r="BP62" s="385"/>
      <c r="BQ62" s="385"/>
      <c r="BR62" s="385"/>
      <c r="BS62" s="385"/>
      <c r="BT62" s="385"/>
      <c r="BU62" s="385"/>
      <c r="BV62" s="385"/>
      <c r="BW62" s="385"/>
      <c r="BX62" s="385"/>
      <c r="BY62" s="385"/>
      <c r="BZ62" s="385"/>
      <c r="CA62" s="385"/>
      <c r="CB62" s="385"/>
      <c r="CC62" s="385"/>
      <c r="CD62" s="385"/>
      <c r="CE62" s="385"/>
      <c r="CF62" s="385"/>
      <c r="CG62" s="385"/>
      <c r="CH62" s="385"/>
      <c r="CI62" s="385"/>
      <c r="CJ62" s="385"/>
      <c r="CK62" s="385"/>
      <c r="CL62" s="385"/>
      <c r="CM62" s="385"/>
      <c r="CN62" s="385"/>
      <c r="CO62" s="385"/>
      <c r="CP62" s="385"/>
      <c r="CQ62" s="385"/>
      <c r="CR62" s="385"/>
      <c r="CS62" s="385"/>
      <c r="CT62" s="385"/>
      <c r="CU62" s="385"/>
      <c r="CV62" s="385"/>
      <c r="CW62" s="385"/>
      <c r="CX62" s="385"/>
      <c r="CY62" s="385"/>
      <c r="CZ62" s="385"/>
      <c r="DA62" s="385"/>
      <c r="DB62" s="385"/>
      <c r="DC62" s="385"/>
      <c r="DD62" s="385"/>
      <c r="DE62" s="385"/>
      <c r="DF62" s="385"/>
      <c r="DG62" s="385"/>
      <c r="DH62" s="385"/>
      <c r="DI62" s="385"/>
      <c r="DJ62" s="385"/>
      <c r="DK62" s="385"/>
      <c r="DL62" s="385"/>
      <c r="DM62" s="385"/>
      <c r="DN62" s="385"/>
      <c r="DO62" s="385"/>
      <c r="DP62" s="385"/>
      <c r="DQ62" s="385"/>
      <c r="DR62" s="385"/>
      <c r="DS62" s="385"/>
      <c r="DT62" s="385"/>
      <c r="DU62" s="385"/>
      <c r="DV62" s="385"/>
      <c r="DW62" s="385"/>
      <c r="DX62" s="385"/>
      <c r="DY62" s="385"/>
    </row>
    <row r="63" spans="1:129" x14ac:dyDescent="0.2">
      <c r="A63" s="385"/>
      <c r="B63" s="385"/>
      <c r="C63" s="385"/>
      <c r="D63" s="385"/>
      <c r="E63" s="385"/>
      <c r="F63" s="385"/>
      <c r="G63" s="385"/>
      <c r="H63" s="385"/>
      <c r="I63" s="385"/>
      <c r="J63" s="385"/>
      <c r="K63" s="385"/>
      <c r="L63" s="385"/>
      <c r="M63" s="385"/>
      <c r="N63" s="385"/>
      <c r="O63" s="385"/>
      <c r="P63" s="385"/>
      <c r="Q63" s="385"/>
      <c r="R63" s="385"/>
      <c r="S63" s="385"/>
      <c r="T63" s="385"/>
      <c r="U63" s="385"/>
      <c r="V63" s="385"/>
      <c r="W63" s="385"/>
      <c r="X63" s="385"/>
      <c r="Y63" s="385"/>
      <c r="Z63" s="385"/>
      <c r="AA63" s="385"/>
      <c r="AB63" s="385"/>
      <c r="AC63" s="385"/>
      <c r="AD63" s="385"/>
      <c r="AE63" s="385"/>
      <c r="AF63" s="385"/>
      <c r="AG63" s="385"/>
      <c r="AH63" s="385"/>
      <c r="AI63" s="385"/>
      <c r="AJ63" s="385"/>
      <c r="AK63" s="385"/>
      <c r="AL63" s="385"/>
      <c r="AM63" s="385"/>
      <c r="AN63" s="385"/>
      <c r="AO63" s="385"/>
      <c r="AP63" s="385"/>
      <c r="AQ63" s="385"/>
      <c r="AR63" s="385"/>
      <c r="AS63" s="385"/>
      <c r="AT63" s="385"/>
      <c r="AU63" s="385"/>
      <c r="AV63" s="385"/>
      <c r="AW63" s="385"/>
      <c r="AX63" s="385"/>
      <c r="AY63" s="385"/>
      <c r="AZ63" s="385"/>
      <c r="BA63" s="385"/>
      <c r="BB63" s="385"/>
      <c r="BC63" s="385"/>
      <c r="BD63" s="385"/>
      <c r="BE63" s="385"/>
      <c r="BF63" s="385"/>
      <c r="BG63" s="385"/>
      <c r="BH63" s="385"/>
      <c r="BI63" s="385"/>
      <c r="BJ63" s="385"/>
      <c r="BK63" s="385"/>
      <c r="BL63" s="385"/>
      <c r="BM63" s="385"/>
      <c r="BN63" s="385"/>
      <c r="BO63" s="385"/>
      <c r="BP63" s="385"/>
      <c r="BQ63" s="385"/>
      <c r="BR63" s="385"/>
      <c r="BS63" s="385"/>
      <c r="BT63" s="385"/>
      <c r="BU63" s="385"/>
      <c r="BV63" s="385"/>
      <c r="BW63" s="385"/>
      <c r="BX63" s="385"/>
      <c r="BY63" s="385"/>
      <c r="BZ63" s="385"/>
      <c r="CA63" s="385"/>
      <c r="CB63" s="385"/>
      <c r="CC63" s="385"/>
      <c r="CD63" s="385"/>
      <c r="CE63" s="385"/>
      <c r="CF63" s="385"/>
      <c r="CG63" s="385"/>
      <c r="CH63" s="385"/>
      <c r="CI63" s="385"/>
      <c r="CJ63" s="385"/>
      <c r="CK63" s="385"/>
      <c r="CL63" s="385"/>
      <c r="CM63" s="385"/>
      <c r="CN63" s="385"/>
      <c r="CO63" s="385"/>
      <c r="CP63" s="385"/>
      <c r="CQ63" s="385"/>
      <c r="CR63" s="385"/>
      <c r="CS63" s="385"/>
      <c r="CT63" s="385"/>
      <c r="CU63" s="385"/>
      <c r="CV63" s="385"/>
      <c r="CW63" s="385"/>
      <c r="CX63" s="385"/>
      <c r="CY63" s="385"/>
      <c r="CZ63" s="385"/>
      <c r="DA63" s="385"/>
      <c r="DB63" s="385"/>
      <c r="DC63" s="385"/>
      <c r="DD63" s="385"/>
      <c r="DE63" s="385"/>
      <c r="DF63" s="385"/>
      <c r="DG63" s="385"/>
      <c r="DH63" s="385"/>
      <c r="DI63" s="385"/>
      <c r="DJ63" s="385"/>
      <c r="DK63" s="385"/>
      <c r="DL63" s="385"/>
      <c r="DM63" s="385"/>
      <c r="DN63" s="385"/>
      <c r="DO63" s="385"/>
      <c r="DP63" s="385"/>
      <c r="DQ63" s="385"/>
      <c r="DR63" s="385"/>
      <c r="DS63" s="385"/>
      <c r="DT63" s="385"/>
      <c r="DU63" s="385"/>
      <c r="DV63" s="385"/>
      <c r="DW63" s="385"/>
      <c r="DX63" s="385"/>
      <c r="DY63" s="385"/>
    </row>
    <row r="64" spans="1:129" x14ac:dyDescent="0.2">
      <c r="A64" s="385"/>
      <c r="B64" s="385"/>
      <c r="C64" s="385"/>
      <c r="D64" s="385"/>
      <c r="E64" s="385"/>
      <c r="F64" s="385"/>
      <c r="G64" s="385"/>
      <c r="H64" s="385"/>
      <c r="I64" s="385"/>
      <c r="J64" s="385"/>
      <c r="K64" s="385"/>
      <c r="L64" s="385"/>
      <c r="M64" s="385"/>
      <c r="N64" s="385"/>
      <c r="O64" s="385"/>
      <c r="P64" s="385"/>
      <c r="Q64" s="385"/>
      <c r="R64" s="385"/>
      <c r="S64" s="385"/>
      <c r="T64" s="385"/>
      <c r="U64" s="385"/>
      <c r="V64" s="385"/>
      <c r="W64" s="385"/>
      <c r="X64" s="385"/>
      <c r="Y64" s="385"/>
      <c r="Z64" s="385"/>
      <c r="AA64" s="385"/>
      <c r="AB64" s="385"/>
      <c r="AC64" s="385"/>
      <c r="AD64" s="385"/>
      <c r="AE64" s="385"/>
      <c r="AF64" s="385"/>
      <c r="AG64" s="385"/>
      <c r="AH64" s="385"/>
      <c r="AI64" s="385"/>
      <c r="AJ64" s="385"/>
      <c r="AK64" s="385"/>
      <c r="AL64" s="385"/>
      <c r="AM64" s="385"/>
      <c r="AN64" s="385"/>
      <c r="AO64" s="385"/>
      <c r="AP64" s="385"/>
      <c r="AQ64" s="385"/>
      <c r="AR64" s="385"/>
      <c r="AS64" s="385"/>
      <c r="AT64" s="385"/>
      <c r="AU64" s="385"/>
      <c r="AV64" s="385"/>
      <c r="AW64" s="385"/>
      <c r="AX64" s="385"/>
      <c r="AY64" s="385"/>
      <c r="AZ64" s="385"/>
      <c r="BA64" s="385"/>
      <c r="BB64" s="385"/>
      <c r="BC64" s="385"/>
      <c r="BD64" s="385"/>
      <c r="BE64" s="385"/>
      <c r="BF64" s="385"/>
      <c r="BG64" s="385"/>
      <c r="BH64" s="385"/>
      <c r="BI64" s="385"/>
      <c r="BJ64" s="385"/>
      <c r="BK64" s="385"/>
      <c r="BL64" s="385"/>
      <c r="BM64" s="385"/>
      <c r="BN64" s="385"/>
      <c r="BO64" s="385"/>
      <c r="BP64" s="385"/>
      <c r="BQ64" s="385"/>
      <c r="BR64" s="385"/>
      <c r="BS64" s="385"/>
      <c r="BT64" s="385"/>
      <c r="BU64" s="385"/>
      <c r="BV64" s="385"/>
      <c r="BW64" s="385"/>
      <c r="BX64" s="385"/>
      <c r="BY64" s="385"/>
      <c r="BZ64" s="385"/>
      <c r="CA64" s="385"/>
      <c r="CB64" s="385"/>
      <c r="CC64" s="385"/>
      <c r="CD64" s="385"/>
      <c r="CE64" s="385"/>
      <c r="CF64" s="385"/>
      <c r="CG64" s="385"/>
      <c r="CH64" s="385"/>
      <c r="CI64" s="385"/>
      <c r="CJ64" s="385"/>
      <c r="CK64" s="385"/>
      <c r="CL64" s="385"/>
      <c r="CM64" s="385"/>
      <c r="CN64" s="385"/>
      <c r="CO64" s="385"/>
      <c r="CP64" s="385"/>
      <c r="CQ64" s="385"/>
      <c r="CR64" s="385"/>
      <c r="CS64" s="385"/>
      <c r="CT64" s="385"/>
      <c r="CU64" s="385"/>
      <c r="CV64" s="385"/>
      <c r="CW64" s="385"/>
      <c r="CX64" s="385"/>
      <c r="CY64" s="385"/>
      <c r="CZ64" s="385"/>
      <c r="DA64" s="385"/>
      <c r="DB64" s="385"/>
      <c r="DC64" s="385"/>
      <c r="DD64" s="385"/>
      <c r="DE64" s="385"/>
      <c r="DF64" s="385"/>
      <c r="DG64" s="385"/>
      <c r="DH64" s="385"/>
      <c r="DI64" s="385"/>
      <c r="DJ64" s="385"/>
      <c r="DK64" s="385"/>
      <c r="DL64" s="385"/>
      <c r="DM64" s="385"/>
      <c r="DN64" s="385"/>
      <c r="DO64" s="385"/>
      <c r="DP64" s="385"/>
      <c r="DQ64" s="385"/>
      <c r="DR64" s="385"/>
      <c r="DS64" s="385"/>
      <c r="DT64" s="385"/>
      <c r="DU64" s="385"/>
      <c r="DV64" s="385"/>
      <c r="DW64" s="385"/>
      <c r="DX64" s="385"/>
      <c r="DY64" s="385"/>
    </row>
    <row r="65" spans="1:129" x14ac:dyDescent="0.2">
      <c r="A65" s="385"/>
      <c r="B65" s="385"/>
      <c r="C65" s="385"/>
      <c r="D65" s="385"/>
      <c r="E65" s="385"/>
      <c r="F65" s="385"/>
      <c r="G65" s="385"/>
      <c r="H65" s="385"/>
      <c r="I65" s="385"/>
      <c r="J65" s="385"/>
      <c r="K65" s="385"/>
      <c r="L65" s="385"/>
      <c r="M65" s="385"/>
      <c r="N65" s="385"/>
      <c r="O65" s="385"/>
      <c r="P65" s="385"/>
      <c r="Q65" s="385"/>
      <c r="R65" s="385"/>
      <c r="S65" s="385"/>
      <c r="T65" s="385"/>
      <c r="U65" s="385"/>
      <c r="V65" s="385"/>
      <c r="W65" s="385"/>
      <c r="X65" s="385"/>
      <c r="Y65" s="385"/>
      <c r="Z65" s="385"/>
      <c r="AA65" s="385"/>
      <c r="AB65" s="385"/>
      <c r="AC65" s="385"/>
      <c r="AD65" s="385"/>
      <c r="AE65" s="385"/>
      <c r="AF65" s="385"/>
      <c r="AG65" s="385"/>
      <c r="AH65" s="385"/>
      <c r="AI65" s="385"/>
      <c r="AJ65" s="385"/>
      <c r="AK65" s="385"/>
      <c r="AL65" s="385"/>
      <c r="AM65" s="385"/>
      <c r="AN65" s="385"/>
      <c r="AO65" s="385"/>
      <c r="AP65" s="385"/>
      <c r="AQ65" s="385"/>
      <c r="AR65" s="385"/>
      <c r="AS65" s="385"/>
      <c r="AT65" s="385"/>
      <c r="AU65" s="385"/>
      <c r="AV65" s="385"/>
      <c r="AW65" s="385"/>
      <c r="AX65" s="385"/>
      <c r="AY65" s="385"/>
      <c r="AZ65" s="385"/>
      <c r="BA65" s="385"/>
      <c r="BB65" s="385"/>
      <c r="BC65" s="385"/>
      <c r="BD65" s="385"/>
      <c r="BE65" s="385"/>
      <c r="BF65" s="385"/>
      <c r="BG65" s="385"/>
      <c r="BH65" s="385"/>
      <c r="BI65" s="385"/>
      <c r="BJ65" s="385"/>
      <c r="BK65" s="385"/>
      <c r="BL65" s="385"/>
      <c r="BM65" s="385"/>
      <c r="BN65" s="385"/>
      <c r="BO65" s="385"/>
      <c r="BP65" s="385"/>
      <c r="BQ65" s="385"/>
      <c r="BR65" s="385"/>
      <c r="BS65" s="385"/>
      <c r="BT65" s="385"/>
      <c r="BU65" s="385"/>
      <c r="BV65" s="385"/>
      <c r="BW65" s="385"/>
      <c r="BX65" s="385"/>
      <c r="BY65" s="385"/>
      <c r="BZ65" s="385"/>
      <c r="CA65" s="385"/>
      <c r="CB65" s="385"/>
      <c r="CC65" s="385"/>
      <c r="CD65" s="385"/>
      <c r="CE65" s="385"/>
      <c r="CF65" s="385"/>
      <c r="CG65" s="385"/>
      <c r="CH65" s="385"/>
      <c r="CI65" s="385"/>
      <c r="CJ65" s="385"/>
      <c r="CK65" s="385"/>
      <c r="CL65" s="385"/>
      <c r="CM65" s="385"/>
      <c r="CN65" s="385"/>
      <c r="CO65" s="385"/>
      <c r="CP65" s="385"/>
      <c r="CQ65" s="385"/>
      <c r="CR65" s="385"/>
      <c r="CS65" s="385"/>
      <c r="CT65" s="385"/>
      <c r="CU65" s="385"/>
      <c r="CV65" s="385"/>
      <c r="CW65" s="385"/>
      <c r="CX65" s="385"/>
      <c r="CY65" s="385"/>
      <c r="CZ65" s="385"/>
      <c r="DA65" s="385"/>
      <c r="DB65" s="385"/>
      <c r="DC65" s="385"/>
      <c r="DD65" s="385"/>
      <c r="DE65" s="385"/>
      <c r="DF65" s="385"/>
      <c r="DG65" s="385"/>
      <c r="DH65" s="385"/>
      <c r="DI65" s="385"/>
      <c r="DJ65" s="385"/>
      <c r="DK65" s="385"/>
      <c r="DL65" s="385"/>
      <c r="DM65" s="385"/>
      <c r="DN65" s="385"/>
      <c r="DO65" s="385"/>
      <c r="DP65" s="385"/>
      <c r="DQ65" s="385"/>
      <c r="DR65" s="385"/>
      <c r="DS65" s="385"/>
      <c r="DT65" s="385"/>
      <c r="DU65" s="385"/>
      <c r="DV65" s="385"/>
      <c r="DW65" s="385"/>
      <c r="DX65" s="385"/>
      <c r="DY65" s="385"/>
    </row>
    <row r="66" spans="1:129" x14ac:dyDescent="0.2">
      <c r="A66" s="385"/>
      <c r="B66" s="385"/>
      <c r="C66" s="385"/>
      <c r="D66" s="385"/>
      <c r="E66" s="385"/>
      <c r="F66" s="385"/>
      <c r="G66" s="385"/>
      <c r="H66" s="385"/>
      <c r="I66" s="385"/>
      <c r="J66" s="385"/>
      <c r="K66" s="385"/>
      <c r="L66" s="385"/>
      <c r="M66" s="385"/>
      <c r="N66" s="385"/>
      <c r="O66" s="385"/>
      <c r="P66" s="385"/>
      <c r="Q66" s="385"/>
      <c r="R66" s="385"/>
      <c r="S66" s="385"/>
      <c r="T66" s="385"/>
      <c r="U66" s="385"/>
      <c r="V66" s="385"/>
      <c r="W66" s="385"/>
      <c r="X66" s="385"/>
      <c r="Y66" s="385"/>
      <c r="Z66" s="385"/>
      <c r="AA66" s="385"/>
      <c r="AB66" s="385"/>
      <c r="AC66" s="385"/>
      <c r="AD66" s="385"/>
      <c r="AE66" s="385"/>
      <c r="AF66" s="385"/>
      <c r="AG66" s="385"/>
      <c r="AH66" s="385"/>
      <c r="AI66" s="385"/>
      <c r="AJ66" s="385"/>
      <c r="AK66" s="385"/>
      <c r="AL66" s="385"/>
      <c r="AM66" s="385"/>
      <c r="AN66" s="385"/>
      <c r="AO66" s="385"/>
      <c r="AP66" s="385"/>
      <c r="AQ66" s="385"/>
      <c r="AR66" s="385"/>
      <c r="AS66" s="385"/>
      <c r="AT66" s="385"/>
      <c r="AU66" s="385"/>
      <c r="AV66" s="385"/>
      <c r="AW66" s="385"/>
      <c r="AX66" s="385"/>
      <c r="AY66" s="385"/>
      <c r="AZ66" s="385"/>
      <c r="BA66" s="385"/>
      <c r="BB66" s="385"/>
      <c r="BC66" s="385"/>
      <c r="BD66" s="385"/>
      <c r="BE66" s="385"/>
      <c r="BF66" s="385"/>
      <c r="BG66" s="385"/>
      <c r="BH66" s="385"/>
      <c r="BI66" s="385"/>
      <c r="BJ66" s="385"/>
      <c r="BK66" s="385"/>
      <c r="BL66" s="385"/>
      <c r="BM66" s="385"/>
      <c r="BN66" s="385"/>
      <c r="BO66" s="385"/>
      <c r="BP66" s="385"/>
      <c r="BQ66" s="385"/>
      <c r="BR66" s="385"/>
      <c r="BS66" s="385"/>
      <c r="BT66" s="385"/>
      <c r="BU66" s="385"/>
      <c r="BV66" s="385"/>
      <c r="BW66" s="385"/>
      <c r="BX66" s="385"/>
      <c r="BY66" s="385"/>
      <c r="BZ66" s="385"/>
      <c r="CA66" s="385"/>
      <c r="CB66" s="385"/>
      <c r="CC66" s="385"/>
      <c r="CD66" s="385"/>
      <c r="CE66" s="385"/>
      <c r="CF66" s="385"/>
      <c r="CG66" s="385"/>
      <c r="CH66" s="385"/>
      <c r="CI66" s="385"/>
      <c r="CJ66" s="385"/>
      <c r="CK66" s="385"/>
      <c r="CL66" s="385"/>
      <c r="CM66" s="385"/>
      <c r="CN66" s="385"/>
      <c r="CO66" s="385"/>
      <c r="CP66" s="385"/>
      <c r="CQ66" s="385"/>
      <c r="CR66" s="385"/>
      <c r="CS66" s="385"/>
      <c r="CT66" s="385"/>
      <c r="CU66" s="385"/>
      <c r="CV66" s="385"/>
      <c r="CW66" s="385"/>
      <c r="CX66" s="385"/>
      <c r="CY66" s="385"/>
      <c r="CZ66" s="385"/>
      <c r="DA66" s="385"/>
      <c r="DB66" s="385"/>
      <c r="DC66" s="385"/>
      <c r="DD66" s="385"/>
      <c r="DE66" s="385"/>
      <c r="DF66" s="385"/>
      <c r="DG66" s="385"/>
      <c r="DH66" s="385"/>
      <c r="DI66" s="385"/>
      <c r="DJ66" s="385"/>
      <c r="DK66" s="385"/>
      <c r="DL66" s="385"/>
      <c r="DM66" s="385"/>
      <c r="DN66" s="385"/>
      <c r="DO66" s="385"/>
      <c r="DP66" s="385"/>
      <c r="DQ66" s="385"/>
      <c r="DR66" s="385"/>
      <c r="DS66" s="385"/>
      <c r="DT66" s="385"/>
      <c r="DU66" s="385"/>
      <c r="DV66" s="385"/>
      <c r="DW66" s="385"/>
      <c r="DX66" s="385"/>
      <c r="DY66" s="385"/>
    </row>
    <row r="67" spans="1:129" x14ac:dyDescent="0.2">
      <c r="A67" s="385"/>
      <c r="B67" s="385"/>
      <c r="C67" s="385"/>
      <c r="D67" s="385"/>
      <c r="E67" s="385"/>
      <c r="F67" s="385"/>
      <c r="G67" s="385"/>
      <c r="H67" s="385"/>
      <c r="I67" s="385"/>
      <c r="J67" s="385"/>
      <c r="K67" s="385"/>
      <c r="L67" s="385"/>
      <c r="M67" s="385"/>
      <c r="N67" s="385"/>
      <c r="O67" s="385"/>
      <c r="P67" s="385"/>
      <c r="Q67" s="385"/>
      <c r="R67" s="385"/>
      <c r="S67" s="385"/>
      <c r="T67" s="385"/>
      <c r="U67" s="385"/>
      <c r="V67" s="385"/>
      <c r="W67" s="385"/>
      <c r="X67" s="385"/>
      <c r="Y67" s="385"/>
      <c r="Z67" s="385"/>
      <c r="AA67" s="385"/>
      <c r="AB67" s="385"/>
      <c r="AC67" s="385"/>
      <c r="AD67" s="385"/>
      <c r="AE67" s="385"/>
      <c r="AF67" s="385"/>
      <c r="AG67" s="385"/>
      <c r="AH67" s="385"/>
      <c r="AI67" s="385"/>
      <c r="AJ67" s="385"/>
      <c r="AK67" s="385"/>
      <c r="AL67" s="385"/>
      <c r="AM67" s="385"/>
      <c r="AN67" s="385"/>
      <c r="AO67" s="385"/>
      <c r="AP67" s="385"/>
      <c r="AQ67" s="385"/>
      <c r="AR67" s="385"/>
      <c r="AS67" s="385"/>
      <c r="AT67" s="385"/>
      <c r="AU67" s="385"/>
      <c r="AV67" s="385"/>
      <c r="AW67" s="385"/>
      <c r="AX67" s="385"/>
      <c r="AY67" s="385"/>
      <c r="AZ67" s="385"/>
      <c r="BA67" s="385"/>
      <c r="BB67" s="385"/>
      <c r="BC67" s="385"/>
      <c r="BD67" s="385"/>
      <c r="BE67" s="385"/>
      <c r="BF67" s="385"/>
      <c r="BG67" s="385"/>
      <c r="BH67" s="385"/>
      <c r="BI67" s="385"/>
      <c r="BJ67" s="385"/>
      <c r="BK67" s="385"/>
      <c r="BL67" s="385"/>
      <c r="BM67" s="385"/>
      <c r="BN67" s="385"/>
      <c r="BO67" s="385"/>
      <c r="BP67" s="385"/>
      <c r="BQ67" s="385"/>
      <c r="BR67" s="385"/>
      <c r="BS67" s="385"/>
      <c r="BT67" s="385"/>
      <c r="BU67" s="385"/>
      <c r="BV67" s="385"/>
      <c r="BW67" s="385"/>
      <c r="BX67" s="385"/>
      <c r="BY67" s="385"/>
      <c r="BZ67" s="385"/>
      <c r="CA67" s="385"/>
      <c r="CB67" s="385"/>
      <c r="CC67" s="385"/>
      <c r="CD67" s="385"/>
      <c r="CE67" s="385"/>
      <c r="CF67" s="385"/>
      <c r="CG67" s="385"/>
      <c r="CH67" s="385"/>
      <c r="CI67" s="385"/>
      <c r="CJ67" s="385"/>
      <c r="CK67" s="385"/>
      <c r="CL67" s="385"/>
      <c r="CM67" s="385"/>
      <c r="CN67" s="385"/>
      <c r="CO67" s="385"/>
      <c r="CP67" s="385"/>
      <c r="CQ67" s="385"/>
      <c r="CR67" s="385"/>
      <c r="CS67" s="385"/>
      <c r="CT67" s="385"/>
      <c r="CU67" s="385"/>
      <c r="CV67" s="385"/>
      <c r="CW67" s="385"/>
      <c r="CX67" s="385"/>
      <c r="CY67" s="385"/>
      <c r="CZ67" s="385"/>
      <c r="DA67" s="385"/>
      <c r="DB67" s="385"/>
      <c r="DC67" s="385"/>
      <c r="DD67" s="385"/>
      <c r="DE67" s="385"/>
      <c r="DF67" s="385"/>
      <c r="DG67" s="385"/>
      <c r="DH67" s="385"/>
      <c r="DI67" s="385"/>
      <c r="DJ67" s="385"/>
      <c r="DK67" s="385"/>
      <c r="DL67" s="385"/>
      <c r="DM67" s="385"/>
      <c r="DN67" s="385"/>
      <c r="DO67" s="385"/>
      <c r="DP67" s="385"/>
      <c r="DQ67" s="385"/>
      <c r="DR67" s="385"/>
      <c r="DS67" s="385"/>
      <c r="DT67" s="385"/>
      <c r="DU67" s="385"/>
      <c r="DV67" s="385"/>
      <c r="DW67" s="385"/>
      <c r="DX67" s="385"/>
      <c r="DY67" s="385"/>
    </row>
    <row r="68" spans="1:129" x14ac:dyDescent="0.2">
      <c r="A68" s="385"/>
      <c r="B68" s="385"/>
      <c r="C68" s="385"/>
      <c r="D68" s="385"/>
      <c r="E68" s="385"/>
      <c r="F68" s="385"/>
      <c r="G68" s="385"/>
      <c r="H68" s="385"/>
      <c r="I68" s="385"/>
      <c r="J68" s="385"/>
      <c r="K68" s="385"/>
      <c r="L68" s="385"/>
      <c r="M68" s="385"/>
      <c r="N68" s="385"/>
      <c r="O68" s="385"/>
      <c r="P68" s="385"/>
      <c r="Q68" s="385"/>
      <c r="R68" s="385"/>
      <c r="S68" s="385"/>
      <c r="T68" s="385"/>
      <c r="U68" s="385"/>
      <c r="V68" s="385"/>
      <c r="W68" s="385"/>
      <c r="X68" s="385"/>
      <c r="Y68" s="385"/>
      <c r="Z68" s="385"/>
      <c r="AA68" s="385"/>
      <c r="AB68" s="385"/>
      <c r="AC68" s="385"/>
      <c r="AD68" s="385"/>
      <c r="AE68" s="385"/>
      <c r="AF68" s="385"/>
      <c r="AG68" s="385"/>
      <c r="AH68" s="385"/>
      <c r="AI68" s="385"/>
      <c r="AJ68" s="385"/>
      <c r="AK68" s="385"/>
      <c r="AL68" s="385"/>
      <c r="AM68" s="385"/>
      <c r="AN68" s="385"/>
      <c r="AO68" s="385"/>
      <c r="AP68" s="385"/>
      <c r="AQ68" s="385"/>
      <c r="AR68" s="385"/>
      <c r="AS68" s="385"/>
      <c r="AT68" s="385"/>
      <c r="AU68" s="385"/>
      <c r="AV68" s="385"/>
      <c r="AW68" s="385"/>
      <c r="AX68" s="385"/>
      <c r="AY68" s="385"/>
      <c r="AZ68" s="385"/>
      <c r="BA68" s="385"/>
      <c r="BB68" s="385"/>
      <c r="BC68" s="385"/>
      <c r="BD68" s="385"/>
      <c r="BE68" s="385"/>
      <c r="BF68" s="385"/>
      <c r="BG68" s="385"/>
      <c r="BH68" s="385"/>
      <c r="BI68" s="385"/>
      <c r="BJ68" s="385"/>
      <c r="BK68" s="385"/>
      <c r="BL68" s="385"/>
      <c r="BM68" s="385"/>
      <c r="BN68" s="385"/>
      <c r="BO68" s="385"/>
      <c r="BP68" s="385"/>
      <c r="BQ68" s="385"/>
      <c r="BR68" s="385"/>
      <c r="BS68" s="385"/>
      <c r="BT68" s="385"/>
      <c r="BU68" s="385"/>
      <c r="BV68" s="385"/>
      <c r="BW68" s="385"/>
      <c r="BX68" s="385"/>
      <c r="BY68" s="385"/>
      <c r="BZ68" s="385"/>
      <c r="CA68" s="385"/>
      <c r="CB68" s="385"/>
      <c r="CC68" s="385"/>
      <c r="CD68" s="385"/>
      <c r="CE68" s="385"/>
      <c r="CF68" s="385"/>
      <c r="CG68" s="385"/>
      <c r="CH68" s="385"/>
      <c r="CI68" s="385"/>
      <c r="CJ68" s="385"/>
      <c r="CK68" s="385"/>
      <c r="CL68" s="385"/>
      <c r="CM68" s="385"/>
      <c r="CN68" s="385"/>
      <c r="CO68" s="385"/>
      <c r="CP68" s="385"/>
      <c r="CQ68" s="385"/>
      <c r="CR68" s="385"/>
      <c r="CS68" s="385"/>
      <c r="CT68" s="385"/>
      <c r="CU68" s="385"/>
      <c r="CV68" s="385"/>
      <c r="CW68" s="385"/>
      <c r="CX68" s="385"/>
      <c r="CY68" s="385"/>
      <c r="CZ68" s="385"/>
      <c r="DA68" s="385"/>
      <c r="DB68" s="385"/>
      <c r="DC68" s="385"/>
      <c r="DD68" s="385"/>
      <c r="DE68" s="385"/>
      <c r="DF68" s="385"/>
      <c r="DG68" s="385"/>
      <c r="DH68" s="385"/>
      <c r="DI68" s="385"/>
      <c r="DJ68" s="385"/>
      <c r="DK68" s="385"/>
      <c r="DL68" s="385"/>
      <c r="DM68" s="385"/>
      <c r="DN68" s="385"/>
      <c r="DO68" s="385"/>
      <c r="DP68" s="385"/>
      <c r="DQ68" s="385"/>
      <c r="DR68" s="385"/>
      <c r="DS68" s="385"/>
      <c r="DT68" s="385"/>
      <c r="DU68" s="385"/>
      <c r="DV68" s="385"/>
      <c r="DW68" s="385"/>
      <c r="DX68" s="385"/>
      <c r="DY68" s="385"/>
    </row>
    <row r="69" spans="1:129" x14ac:dyDescent="0.2">
      <c r="A69" s="385"/>
      <c r="B69" s="385"/>
      <c r="C69" s="385"/>
      <c r="D69" s="385"/>
      <c r="E69" s="385"/>
      <c r="F69" s="385"/>
      <c r="G69" s="385"/>
      <c r="H69" s="385"/>
      <c r="I69" s="385"/>
      <c r="J69" s="385"/>
      <c r="K69" s="385"/>
      <c r="L69" s="385"/>
      <c r="M69" s="385"/>
      <c r="N69" s="385"/>
      <c r="O69" s="385"/>
      <c r="P69" s="385"/>
      <c r="Q69" s="385"/>
      <c r="R69" s="385"/>
      <c r="S69" s="385"/>
      <c r="T69" s="385"/>
      <c r="U69" s="385"/>
      <c r="V69" s="385"/>
      <c r="W69" s="385"/>
      <c r="X69" s="385"/>
      <c r="Y69" s="385"/>
      <c r="Z69" s="385"/>
      <c r="AA69" s="385"/>
      <c r="AB69" s="385"/>
      <c r="AC69" s="385"/>
      <c r="AD69" s="385"/>
      <c r="AE69" s="385"/>
      <c r="AF69" s="385"/>
      <c r="AG69" s="385"/>
      <c r="AH69" s="385"/>
      <c r="AI69" s="385"/>
      <c r="AJ69" s="385"/>
      <c r="AK69" s="385"/>
      <c r="AL69" s="385"/>
      <c r="AM69" s="385"/>
      <c r="AN69" s="385"/>
      <c r="AO69" s="385"/>
      <c r="AP69" s="385"/>
      <c r="AQ69" s="385"/>
      <c r="AR69" s="385"/>
      <c r="AS69" s="385"/>
      <c r="AT69" s="385"/>
      <c r="AU69" s="385"/>
      <c r="AV69" s="385"/>
      <c r="AW69" s="385"/>
      <c r="AX69" s="385"/>
      <c r="AY69" s="385"/>
      <c r="AZ69" s="385"/>
      <c r="BA69" s="385"/>
      <c r="BB69" s="385"/>
      <c r="BC69" s="385"/>
      <c r="BD69" s="385"/>
      <c r="BE69" s="385"/>
      <c r="BF69" s="385"/>
      <c r="BG69" s="385"/>
      <c r="BH69" s="385"/>
      <c r="BI69" s="385"/>
      <c r="BJ69" s="385"/>
      <c r="BK69" s="385"/>
      <c r="BL69" s="385"/>
      <c r="BM69" s="385"/>
      <c r="BN69" s="385"/>
      <c r="BO69" s="385"/>
      <c r="BP69" s="385"/>
      <c r="BQ69" s="385"/>
      <c r="BR69" s="385"/>
      <c r="BS69" s="385"/>
      <c r="BT69" s="385"/>
      <c r="BU69" s="385"/>
      <c r="BV69" s="385"/>
      <c r="BW69" s="385"/>
      <c r="BX69" s="385"/>
      <c r="BY69" s="385"/>
      <c r="BZ69" s="385"/>
      <c r="CA69" s="385"/>
      <c r="CB69" s="385"/>
      <c r="CC69" s="385"/>
      <c r="CD69" s="385"/>
      <c r="CE69" s="385"/>
      <c r="CF69" s="385"/>
      <c r="CG69" s="385"/>
      <c r="CH69" s="385"/>
      <c r="CI69" s="385"/>
      <c r="CJ69" s="385"/>
      <c r="CK69" s="385"/>
      <c r="CL69" s="385"/>
      <c r="CM69" s="385"/>
      <c r="CN69" s="385"/>
      <c r="CO69" s="385"/>
      <c r="CP69" s="385"/>
      <c r="CQ69" s="385"/>
      <c r="CR69" s="385"/>
      <c r="CS69" s="385"/>
      <c r="CT69" s="385"/>
      <c r="CU69" s="385"/>
      <c r="CV69" s="385"/>
      <c r="CW69" s="385"/>
      <c r="CX69" s="385"/>
      <c r="CY69" s="385"/>
      <c r="CZ69" s="385"/>
      <c r="DA69" s="385"/>
      <c r="DB69" s="385"/>
      <c r="DC69" s="385"/>
      <c r="DD69" s="385"/>
      <c r="DE69" s="385"/>
      <c r="DF69" s="385"/>
      <c r="DG69" s="385"/>
      <c r="DH69" s="385"/>
      <c r="DI69" s="385"/>
      <c r="DJ69" s="385"/>
      <c r="DK69" s="385"/>
      <c r="DL69" s="385"/>
      <c r="DM69" s="385"/>
      <c r="DN69" s="385"/>
      <c r="DO69" s="385"/>
      <c r="DP69" s="385"/>
      <c r="DQ69" s="385"/>
      <c r="DR69" s="385"/>
      <c r="DS69" s="385"/>
      <c r="DT69" s="385"/>
      <c r="DU69" s="385"/>
      <c r="DV69" s="385"/>
      <c r="DW69" s="385"/>
      <c r="DX69" s="385"/>
      <c r="DY69" s="385"/>
    </row>
    <row r="70" spans="1:129" x14ac:dyDescent="0.2">
      <c r="A70" s="385"/>
      <c r="B70" s="385"/>
      <c r="C70" s="385"/>
      <c r="D70" s="385"/>
      <c r="E70" s="385"/>
      <c r="F70" s="385"/>
      <c r="G70" s="385"/>
      <c r="H70" s="385"/>
      <c r="I70" s="385"/>
      <c r="J70" s="385"/>
      <c r="K70" s="385"/>
      <c r="L70" s="385"/>
      <c r="M70" s="385"/>
      <c r="N70" s="385"/>
      <c r="O70" s="385"/>
      <c r="P70" s="385"/>
      <c r="Q70" s="385"/>
      <c r="R70" s="385"/>
      <c r="S70" s="385"/>
      <c r="T70" s="385"/>
      <c r="U70" s="385"/>
      <c r="V70" s="385"/>
      <c r="W70" s="385"/>
      <c r="X70" s="385"/>
      <c r="Y70" s="385"/>
      <c r="Z70" s="385"/>
      <c r="AA70" s="385"/>
      <c r="AB70" s="385"/>
      <c r="AC70" s="385"/>
      <c r="AD70" s="385"/>
      <c r="AE70" s="385"/>
      <c r="AF70" s="385"/>
      <c r="AG70" s="385"/>
      <c r="AH70" s="385"/>
      <c r="AI70" s="385"/>
      <c r="AJ70" s="385"/>
      <c r="AK70" s="385"/>
      <c r="AL70" s="385"/>
      <c r="AM70" s="385"/>
      <c r="AN70" s="385"/>
      <c r="AO70" s="385"/>
      <c r="AP70" s="385"/>
      <c r="AQ70" s="385"/>
      <c r="AR70" s="385"/>
      <c r="AS70" s="385"/>
      <c r="AT70" s="385"/>
      <c r="AU70" s="385"/>
      <c r="AV70" s="385"/>
      <c r="AW70" s="385"/>
      <c r="AX70" s="385"/>
      <c r="AY70" s="385"/>
      <c r="AZ70" s="385"/>
      <c r="BA70" s="385"/>
      <c r="BB70" s="385"/>
      <c r="BC70" s="385"/>
      <c r="BD70" s="385"/>
      <c r="BE70" s="385"/>
      <c r="BF70" s="385"/>
      <c r="BG70" s="385"/>
      <c r="BH70" s="385"/>
      <c r="BI70" s="385"/>
      <c r="BJ70" s="385"/>
      <c r="BK70" s="385"/>
      <c r="BL70" s="385"/>
      <c r="BM70" s="385"/>
      <c r="BN70" s="385"/>
      <c r="BO70" s="385"/>
      <c r="BP70" s="385"/>
      <c r="BQ70" s="385"/>
      <c r="BR70" s="385"/>
      <c r="BS70" s="385"/>
      <c r="BT70" s="385"/>
      <c r="BU70" s="385"/>
      <c r="BV70" s="385"/>
      <c r="BW70" s="385"/>
      <c r="BX70" s="385"/>
      <c r="BY70" s="385"/>
      <c r="BZ70" s="385"/>
      <c r="CA70" s="385"/>
      <c r="CB70" s="385"/>
      <c r="CC70" s="385"/>
      <c r="CD70" s="385"/>
      <c r="CE70" s="385"/>
      <c r="CF70" s="385"/>
      <c r="CG70" s="385"/>
      <c r="CH70" s="385"/>
      <c r="CI70" s="385"/>
      <c r="CJ70" s="385"/>
      <c r="CK70" s="385"/>
      <c r="CL70" s="385"/>
      <c r="CM70" s="385"/>
      <c r="CN70" s="385"/>
      <c r="CO70" s="385"/>
      <c r="CP70" s="385"/>
      <c r="CQ70" s="385"/>
      <c r="CR70" s="385"/>
      <c r="CS70" s="385"/>
      <c r="CT70" s="385"/>
      <c r="CU70" s="385"/>
      <c r="CV70" s="385"/>
      <c r="CW70" s="385"/>
      <c r="CX70" s="385"/>
      <c r="CY70" s="385"/>
      <c r="CZ70" s="385"/>
      <c r="DA70" s="385"/>
      <c r="DB70" s="385"/>
      <c r="DC70" s="385"/>
      <c r="DD70" s="385"/>
      <c r="DE70" s="385"/>
      <c r="DF70" s="385"/>
      <c r="DG70" s="385"/>
      <c r="DH70" s="385"/>
      <c r="DI70" s="385"/>
      <c r="DJ70" s="385"/>
      <c r="DK70" s="385"/>
      <c r="DL70" s="385"/>
      <c r="DM70" s="385"/>
      <c r="DN70" s="385"/>
      <c r="DO70" s="385"/>
      <c r="DP70" s="385"/>
      <c r="DQ70" s="385"/>
      <c r="DR70" s="385"/>
      <c r="DS70" s="385"/>
      <c r="DT70" s="385"/>
      <c r="DU70" s="385"/>
      <c r="DV70" s="385"/>
      <c r="DW70" s="385"/>
      <c r="DX70" s="385"/>
      <c r="DY70" s="385"/>
    </row>
    <row r="71" spans="1:129" x14ac:dyDescent="0.2">
      <c r="A71" s="385"/>
      <c r="B71" s="385"/>
      <c r="C71" s="385"/>
      <c r="D71" s="385"/>
      <c r="E71" s="385"/>
      <c r="F71" s="385"/>
      <c r="G71" s="385"/>
      <c r="H71" s="385"/>
      <c r="I71" s="385"/>
      <c r="J71" s="385"/>
      <c r="K71" s="385"/>
      <c r="L71" s="385"/>
      <c r="M71" s="385"/>
      <c r="N71" s="385"/>
      <c r="O71" s="385"/>
      <c r="P71" s="385"/>
      <c r="Q71" s="385"/>
      <c r="R71" s="385"/>
      <c r="S71" s="385"/>
      <c r="T71" s="385"/>
      <c r="U71" s="385"/>
      <c r="V71" s="385"/>
      <c r="W71" s="385"/>
      <c r="X71" s="385"/>
      <c r="Y71" s="385"/>
      <c r="Z71" s="385"/>
      <c r="AA71" s="385"/>
      <c r="AB71" s="385"/>
      <c r="AC71" s="385"/>
      <c r="AD71" s="385"/>
      <c r="AE71" s="385"/>
      <c r="AF71" s="385"/>
      <c r="AG71" s="385"/>
      <c r="AH71" s="385"/>
      <c r="AI71" s="385"/>
      <c r="AJ71" s="385"/>
      <c r="AK71" s="385"/>
      <c r="AL71" s="385"/>
      <c r="AM71" s="385"/>
      <c r="AN71" s="385"/>
      <c r="AO71" s="385"/>
      <c r="AP71" s="385"/>
      <c r="AQ71" s="385"/>
      <c r="AR71" s="385"/>
      <c r="AS71" s="385"/>
      <c r="AT71" s="385"/>
      <c r="AU71" s="385"/>
      <c r="AV71" s="385"/>
      <c r="AW71" s="385"/>
      <c r="AX71" s="385"/>
      <c r="AY71" s="385"/>
      <c r="AZ71" s="385"/>
      <c r="BA71" s="385"/>
      <c r="BB71" s="385"/>
      <c r="BC71" s="385"/>
      <c r="BD71" s="385"/>
      <c r="BE71" s="385"/>
      <c r="BF71" s="385"/>
      <c r="BG71" s="385"/>
      <c r="BH71" s="385"/>
      <c r="BI71" s="385"/>
      <c r="BJ71" s="385"/>
      <c r="BK71" s="385"/>
      <c r="BL71" s="385"/>
      <c r="BM71" s="385"/>
      <c r="BN71" s="385"/>
      <c r="BO71" s="385"/>
      <c r="BP71" s="385"/>
      <c r="BQ71" s="385"/>
      <c r="BR71" s="385"/>
      <c r="BS71" s="385"/>
      <c r="BT71" s="385"/>
      <c r="BU71" s="385"/>
      <c r="BV71" s="385"/>
      <c r="BW71" s="385"/>
      <c r="BX71" s="385"/>
      <c r="BY71" s="385"/>
      <c r="BZ71" s="385"/>
      <c r="CA71" s="385"/>
      <c r="CB71" s="385"/>
      <c r="CC71" s="385"/>
      <c r="CD71" s="385"/>
      <c r="CE71" s="385"/>
      <c r="CF71" s="385"/>
      <c r="CG71" s="385"/>
      <c r="CH71" s="385"/>
      <c r="CI71" s="385"/>
      <c r="CJ71" s="385"/>
      <c r="CK71" s="385"/>
      <c r="CL71" s="385"/>
      <c r="CM71" s="385"/>
      <c r="CN71" s="385"/>
      <c r="CO71" s="385"/>
      <c r="CP71" s="385"/>
      <c r="CQ71" s="385"/>
      <c r="CR71" s="385"/>
      <c r="CS71" s="385"/>
      <c r="CT71" s="385"/>
      <c r="CU71" s="385"/>
      <c r="CV71" s="385"/>
      <c r="CW71" s="385"/>
      <c r="CX71" s="385"/>
      <c r="CY71" s="385"/>
      <c r="CZ71" s="385"/>
      <c r="DA71" s="385"/>
      <c r="DB71" s="385"/>
      <c r="DC71" s="385"/>
      <c r="DD71" s="385"/>
      <c r="DE71" s="385"/>
      <c r="DF71" s="385"/>
      <c r="DG71" s="385"/>
      <c r="DH71" s="385"/>
      <c r="DI71" s="385"/>
      <c r="DJ71" s="385"/>
      <c r="DK71" s="385"/>
      <c r="DL71" s="385"/>
      <c r="DM71" s="385"/>
      <c r="DN71" s="385"/>
      <c r="DO71" s="385"/>
      <c r="DP71" s="385"/>
      <c r="DQ71" s="385"/>
      <c r="DR71" s="385"/>
      <c r="DS71" s="385"/>
      <c r="DT71" s="385"/>
      <c r="DU71" s="385"/>
      <c r="DV71" s="385"/>
      <c r="DW71" s="385"/>
      <c r="DX71" s="385"/>
      <c r="DY71" s="385"/>
    </row>
    <row r="72" spans="1:129" x14ac:dyDescent="0.2">
      <c r="A72" s="385"/>
      <c r="B72" s="385"/>
      <c r="C72" s="385"/>
      <c r="D72" s="385"/>
      <c r="E72" s="385"/>
      <c r="F72" s="385"/>
      <c r="G72" s="385"/>
      <c r="H72" s="385"/>
      <c r="I72" s="385"/>
      <c r="J72" s="385"/>
      <c r="K72" s="385"/>
      <c r="L72" s="385"/>
      <c r="M72" s="385"/>
      <c r="N72" s="385"/>
      <c r="O72" s="385"/>
      <c r="P72" s="385"/>
      <c r="Q72" s="385"/>
      <c r="R72" s="385"/>
      <c r="S72" s="385"/>
      <c r="T72" s="385"/>
      <c r="U72" s="385"/>
      <c r="V72" s="385"/>
      <c r="W72" s="385"/>
      <c r="X72" s="385"/>
      <c r="Y72" s="385"/>
      <c r="Z72" s="385"/>
      <c r="AA72" s="385"/>
      <c r="AB72" s="385"/>
      <c r="AC72" s="385"/>
      <c r="AD72" s="385"/>
      <c r="AE72" s="385"/>
      <c r="AF72" s="385"/>
      <c r="AG72" s="385"/>
      <c r="AH72" s="385"/>
      <c r="AI72" s="385"/>
      <c r="AJ72" s="385"/>
      <c r="AK72" s="385"/>
      <c r="AL72" s="385"/>
      <c r="AM72" s="385"/>
      <c r="AN72" s="385"/>
      <c r="AO72" s="385"/>
      <c r="AP72" s="385"/>
      <c r="AQ72" s="385"/>
      <c r="AR72" s="385"/>
      <c r="AS72" s="385"/>
      <c r="AT72" s="385"/>
      <c r="AU72" s="385"/>
      <c r="AV72" s="385"/>
      <c r="AW72" s="385"/>
      <c r="AX72" s="385"/>
      <c r="AY72" s="385"/>
      <c r="AZ72" s="385"/>
      <c r="BA72" s="385"/>
      <c r="BB72" s="385"/>
      <c r="BC72" s="385"/>
      <c r="BD72" s="385"/>
      <c r="BE72" s="385"/>
      <c r="BF72" s="385"/>
      <c r="BG72" s="385"/>
      <c r="BH72" s="385"/>
      <c r="BI72" s="385"/>
      <c r="BJ72" s="385"/>
      <c r="BK72" s="385"/>
      <c r="BL72" s="385"/>
      <c r="BM72" s="385"/>
      <c r="BN72" s="385"/>
      <c r="BO72" s="385"/>
      <c r="BP72" s="385"/>
      <c r="BQ72" s="385"/>
      <c r="BR72" s="385"/>
      <c r="BS72" s="385"/>
      <c r="BT72" s="385"/>
      <c r="BU72" s="385"/>
      <c r="BV72" s="385"/>
      <c r="BW72" s="385"/>
      <c r="BX72" s="385"/>
      <c r="BY72" s="385"/>
      <c r="BZ72" s="385"/>
      <c r="CA72" s="385"/>
      <c r="CB72" s="385"/>
      <c r="CC72" s="385"/>
      <c r="CD72" s="385"/>
      <c r="CE72" s="385"/>
      <c r="CF72" s="385"/>
      <c r="CG72" s="385"/>
      <c r="CH72" s="385"/>
      <c r="CI72" s="385"/>
      <c r="CJ72" s="385"/>
      <c r="CK72" s="385"/>
      <c r="CL72" s="385"/>
      <c r="CM72" s="385"/>
      <c r="CN72" s="385"/>
      <c r="CO72" s="385"/>
      <c r="CP72" s="385"/>
      <c r="CQ72" s="385"/>
      <c r="CR72" s="385"/>
      <c r="CS72" s="385"/>
      <c r="CT72" s="385"/>
      <c r="CU72" s="385"/>
      <c r="CV72" s="385"/>
      <c r="CW72" s="385"/>
      <c r="CX72" s="385"/>
      <c r="CY72" s="385"/>
      <c r="CZ72" s="385"/>
      <c r="DA72" s="385"/>
      <c r="DB72" s="385"/>
      <c r="DC72" s="385"/>
      <c r="DD72" s="385"/>
      <c r="DE72" s="385"/>
      <c r="DF72" s="385"/>
      <c r="DG72" s="385"/>
      <c r="DH72" s="385"/>
      <c r="DI72" s="385"/>
      <c r="DJ72" s="385"/>
      <c r="DK72" s="385"/>
      <c r="DL72" s="385"/>
      <c r="DM72" s="385"/>
      <c r="DN72" s="385"/>
      <c r="DO72" s="385"/>
      <c r="DP72" s="385"/>
      <c r="DQ72" s="385"/>
      <c r="DR72" s="385"/>
      <c r="DS72" s="385"/>
      <c r="DT72" s="385"/>
      <c r="DU72" s="385"/>
      <c r="DV72" s="385"/>
      <c r="DW72" s="385"/>
      <c r="DX72" s="385"/>
      <c r="DY72" s="385"/>
    </row>
    <row r="73" spans="1:129" x14ac:dyDescent="0.2">
      <c r="A73" s="385"/>
      <c r="B73" s="385"/>
      <c r="C73" s="385"/>
      <c r="D73" s="385"/>
      <c r="E73" s="385"/>
      <c r="F73" s="385"/>
      <c r="G73" s="385"/>
      <c r="H73" s="385"/>
      <c r="I73" s="385"/>
      <c r="J73" s="385"/>
      <c r="K73" s="385"/>
      <c r="L73" s="385"/>
      <c r="M73" s="385"/>
      <c r="N73" s="385"/>
      <c r="O73" s="385"/>
      <c r="P73" s="385"/>
      <c r="Q73" s="385"/>
      <c r="R73" s="385"/>
      <c r="S73" s="385"/>
      <c r="T73" s="385"/>
      <c r="U73" s="385"/>
      <c r="V73" s="385"/>
      <c r="W73" s="385"/>
      <c r="X73" s="385"/>
      <c r="Y73" s="385"/>
      <c r="Z73" s="385"/>
      <c r="AA73" s="385"/>
      <c r="AB73" s="385"/>
      <c r="AC73" s="385"/>
      <c r="AD73" s="385"/>
      <c r="AE73" s="385"/>
      <c r="AF73" s="385"/>
      <c r="AG73" s="385"/>
      <c r="AH73" s="385"/>
      <c r="AI73" s="385"/>
      <c r="AJ73" s="385"/>
      <c r="AK73" s="385"/>
      <c r="AL73" s="385"/>
      <c r="AM73" s="385"/>
      <c r="AN73" s="385"/>
      <c r="AO73" s="385"/>
      <c r="AP73" s="385"/>
      <c r="AQ73" s="385"/>
      <c r="AR73" s="385"/>
      <c r="AS73" s="385"/>
      <c r="AT73" s="385"/>
      <c r="AU73" s="385"/>
      <c r="AV73" s="385"/>
      <c r="AW73" s="385"/>
      <c r="AX73" s="385"/>
      <c r="AY73" s="385"/>
      <c r="AZ73" s="385"/>
      <c r="BA73" s="385"/>
      <c r="BB73" s="385"/>
      <c r="BC73" s="385"/>
      <c r="BD73" s="385"/>
      <c r="BE73" s="385"/>
      <c r="BF73" s="385"/>
      <c r="BG73" s="385"/>
      <c r="BH73" s="385"/>
      <c r="BI73" s="385"/>
      <c r="BJ73" s="385"/>
      <c r="BK73" s="385"/>
      <c r="BL73" s="385"/>
      <c r="BM73" s="385"/>
      <c r="BN73" s="385"/>
      <c r="BO73" s="385"/>
      <c r="BP73" s="385"/>
      <c r="BQ73" s="385"/>
      <c r="BR73" s="385"/>
      <c r="BS73" s="385"/>
      <c r="BT73" s="385"/>
      <c r="BU73" s="385"/>
      <c r="BV73" s="385"/>
      <c r="BW73" s="385"/>
      <c r="BX73" s="385"/>
      <c r="BY73" s="385"/>
      <c r="BZ73" s="385"/>
      <c r="CA73" s="385"/>
      <c r="CB73" s="385"/>
      <c r="CC73" s="385"/>
      <c r="CD73" s="385"/>
      <c r="CE73" s="385"/>
      <c r="CF73" s="385"/>
      <c r="CG73" s="385"/>
      <c r="CH73" s="385"/>
      <c r="CI73" s="385"/>
      <c r="CJ73" s="385"/>
      <c r="CK73" s="385"/>
      <c r="CL73" s="385"/>
      <c r="CM73" s="385"/>
      <c r="CN73" s="385"/>
      <c r="CO73" s="385"/>
      <c r="CP73" s="385"/>
      <c r="CQ73" s="385"/>
      <c r="CR73" s="385"/>
      <c r="CS73" s="385"/>
      <c r="CT73" s="385"/>
      <c r="CU73" s="385"/>
      <c r="CV73" s="385"/>
      <c r="CW73" s="385"/>
      <c r="CX73" s="385"/>
      <c r="CY73" s="385"/>
      <c r="CZ73" s="385"/>
      <c r="DA73" s="385"/>
      <c r="DB73" s="385"/>
      <c r="DC73" s="385"/>
      <c r="DD73" s="385"/>
      <c r="DE73" s="385"/>
      <c r="DF73" s="385"/>
      <c r="DG73" s="385"/>
      <c r="DH73" s="385"/>
      <c r="DI73" s="385"/>
      <c r="DJ73" s="385"/>
      <c r="DK73" s="385"/>
      <c r="DL73" s="385"/>
      <c r="DM73" s="385"/>
      <c r="DN73" s="385"/>
      <c r="DO73" s="385"/>
      <c r="DP73" s="385"/>
      <c r="DQ73" s="385"/>
      <c r="DR73" s="385"/>
      <c r="DS73" s="385"/>
      <c r="DT73" s="385"/>
      <c r="DU73" s="385"/>
      <c r="DV73" s="385"/>
      <c r="DW73" s="385"/>
      <c r="DX73" s="385"/>
      <c r="DY73" s="385"/>
    </row>
    <row r="74" spans="1:129" x14ac:dyDescent="0.2">
      <c r="A74" s="385"/>
      <c r="B74" s="385"/>
      <c r="C74" s="385"/>
      <c r="D74" s="385"/>
      <c r="E74" s="385"/>
      <c r="F74" s="385"/>
      <c r="G74" s="385"/>
      <c r="H74" s="385"/>
      <c r="I74" s="385"/>
      <c r="J74" s="385"/>
      <c r="K74" s="385"/>
      <c r="L74" s="385"/>
      <c r="M74" s="385"/>
      <c r="N74" s="385"/>
      <c r="O74" s="385"/>
      <c r="P74" s="385"/>
      <c r="Q74" s="385"/>
      <c r="R74" s="385"/>
      <c r="S74" s="385"/>
      <c r="T74" s="385"/>
      <c r="U74" s="385"/>
      <c r="V74" s="385"/>
      <c r="W74" s="385"/>
      <c r="X74" s="385"/>
      <c r="Y74" s="385"/>
      <c r="Z74" s="385"/>
      <c r="AA74" s="385"/>
      <c r="AB74" s="385"/>
      <c r="AC74" s="385"/>
      <c r="AD74" s="385"/>
      <c r="AE74" s="385"/>
      <c r="AF74" s="385"/>
      <c r="AG74" s="385"/>
      <c r="AH74" s="385"/>
      <c r="AI74" s="385"/>
      <c r="AJ74" s="385"/>
      <c r="AK74" s="385"/>
      <c r="AL74" s="385"/>
      <c r="AM74" s="385"/>
      <c r="AN74" s="385"/>
      <c r="AO74" s="385"/>
      <c r="AP74" s="385"/>
      <c r="AQ74" s="385"/>
      <c r="AR74" s="385"/>
      <c r="AS74" s="385"/>
      <c r="AT74" s="385"/>
      <c r="AU74" s="385"/>
      <c r="AV74" s="385"/>
      <c r="AW74" s="385"/>
      <c r="AX74" s="385"/>
      <c r="AY74" s="385"/>
      <c r="AZ74" s="385"/>
      <c r="BA74" s="385"/>
      <c r="BB74" s="385"/>
      <c r="BC74" s="385"/>
      <c r="BD74" s="385"/>
      <c r="BE74" s="385"/>
      <c r="BF74" s="385"/>
      <c r="BG74" s="385"/>
      <c r="BH74" s="385"/>
      <c r="BI74" s="385"/>
      <c r="BJ74" s="385"/>
      <c r="BK74" s="385"/>
      <c r="BL74" s="385"/>
      <c r="BM74" s="385"/>
      <c r="BN74" s="385"/>
      <c r="BO74" s="385"/>
      <c r="BP74" s="385"/>
      <c r="BQ74" s="385"/>
      <c r="BR74" s="385"/>
      <c r="BS74" s="385"/>
      <c r="BT74" s="385"/>
      <c r="BU74" s="385"/>
      <c r="BV74" s="385"/>
      <c r="BW74" s="385"/>
      <c r="BX74" s="385"/>
      <c r="BY74" s="385"/>
      <c r="BZ74" s="385"/>
      <c r="CA74" s="385"/>
      <c r="CB74" s="385"/>
      <c r="CC74" s="385"/>
      <c r="CD74" s="385"/>
      <c r="CE74" s="385"/>
      <c r="CF74" s="385"/>
      <c r="CG74" s="385"/>
      <c r="CH74" s="385"/>
      <c r="CI74" s="385"/>
      <c r="CJ74" s="385"/>
      <c r="CK74" s="385"/>
      <c r="CL74" s="385"/>
      <c r="CM74" s="385"/>
      <c r="CN74" s="385"/>
      <c r="CO74" s="385"/>
      <c r="CP74" s="385"/>
      <c r="CQ74" s="385"/>
      <c r="CR74" s="385"/>
      <c r="CS74" s="385"/>
      <c r="CT74" s="385"/>
      <c r="CU74" s="385"/>
      <c r="CV74" s="385"/>
      <c r="CW74" s="385"/>
      <c r="CX74" s="385"/>
      <c r="CY74" s="385"/>
      <c r="CZ74" s="385"/>
      <c r="DA74" s="385"/>
      <c r="DB74" s="385"/>
      <c r="DC74" s="385"/>
      <c r="DD74" s="385"/>
      <c r="DE74" s="385"/>
      <c r="DF74" s="385"/>
      <c r="DG74" s="385"/>
      <c r="DH74" s="385"/>
      <c r="DI74" s="385"/>
      <c r="DJ74" s="385"/>
      <c r="DK74" s="385"/>
      <c r="DL74" s="385"/>
      <c r="DM74" s="385"/>
      <c r="DN74" s="385"/>
      <c r="DO74" s="385"/>
      <c r="DP74" s="385"/>
      <c r="DQ74" s="385"/>
      <c r="DR74" s="385"/>
      <c r="DS74" s="385"/>
      <c r="DT74" s="385"/>
      <c r="DU74" s="385"/>
      <c r="DV74" s="385"/>
      <c r="DW74" s="385"/>
      <c r="DX74" s="385"/>
      <c r="DY74" s="385"/>
    </row>
    <row r="75" spans="1:129" x14ac:dyDescent="0.2">
      <c r="A75" s="385"/>
      <c r="B75" s="385"/>
      <c r="C75" s="385"/>
      <c r="D75" s="385"/>
      <c r="E75" s="385"/>
      <c r="F75" s="385"/>
      <c r="G75" s="385"/>
      <c r="H75" s="385"/>
      <c r="I75" s="385"/>
      <c r="J75" s="385"/>
      <c r="K75" s="385"/>
      <c r="L75" s="385"/>
      <c r="M75" s="385"/>
      <c r="N75" s="385"/>
      <c r="O75" s="385"/>
      <c r="P75" s="385"/>
      <c r="Q75" s="385"/>
      <c r="R75" s="385"/>
      <c r="S75" s="385"/>
      <c r="T75" s="385"/>
      <c r="U75" s="385"/>
      <c r="V75" s="385"/>
      <c r="W75" s="385"/>
      <c r="X75" s="385"/>
      <c r="Y75" s="385"/>
      <c r="Z75" s="385"/>
      <c r="AA75" s="385"/>
      <c r="AB75" s="385"/>
      <c r="AC75" s="385"/>
      <c r="AD75" s="385"/>
      <c r="AE75" s="385"/>
      <c r="AF75" s="385"/>
      <c r="AG75" s="385"/>
      <c r="AH75" s="385"/>
      <c r="AI75" s="385"/>
      <c r="AJ75" s="385"/>
      <c r="AK75" s="385"/>
      <c r="AL75" s="385"/>
      <c r="AM75" s="385"/>
      <c r="AN75" s="385"/>
      <c r="AO75" s="385"/>
      <c r="AP75" s="385"/>
      <c r="AQ75" s="385"/>
      <c r="AR75" s="385"/>
      <c r="AS75" s="385"/>
      <c r="AT75" s="385"/>
      <c r="AU75" s="385"/>
      <c r="AV75" s="385"/>
      <c r="AW75" s="385"/>
      <c r="AX75" s="385"/>
      <c r="AY75" s="385"/>
      <c r="AZ75" s="385"/>
      <c r="BA75" s="385"/>
      <c r="BB75" s="385"/>
      <c r="BC75" s="385"/>
      <c r="BD75" s="385"/>
      <c r="BE75" s="385"/>
      <c r="BF75" s="385"/>
      <c r="BG75" s="385"/>
      <c r="BH75" s="385"/>
      <c r="BI75" s="385"/>
      <c r="BJ75" s="385"/>
      <c r="BK75" s="385"/>
      <c r="BL75" s="385"/>
      <c r="BM75" s="385"/>
      <c r="BN75" s="385"/>
      <c r="BO75" s="385"/>
      <c r="BP75" s="385"/>
      <c r="BQ75" s="385"/>
      <c r="BR75" s="385"/>
      <c r="BS75" s="385"/>
      <c r="BT75" s="385"/>
      <c r="BU75" s="385"/>
      <c r="BV75" s="385"/>
      <c r="BW75" s="385"/>
      <c r="BX75" s="385"/>
      <c r="BY75" s="385"/>
      <c r="BZ75" s="385"/>
      <c r="CA75" s="385"/>
      <c r="CB75" s="385"/>
      <c r="CC75" s="385"/>
      <c r="CD75" s="385"/>
      <c r="CE75" s="385"/>
      <c r="CF75" s="385"/>
      <c r="CG75" s="385"/>
      <c r="CH75" s="385"/>
      <c r="CI75" s="385"/>
      <c r="CJ75" s="385"/>
      <c r="CK75" s="385"/>
      <c r="CL75" s="385"/>
      <c r="CM75" s="385"/>
      <c r="CN75" s="385"/>
      <c r="CO75" s="385"/>
      <c r="CP75" s="385"/>
      <c r="CQ75" s="385"/>
      <c r="CR75" s="385"/>
      <c r="CS75" s="385"/>
      <c r="CT75" s="385"/>
      <c r="CU75" s="385"/>
      <c r="CV75" s="385"/>
      <c r="CW75" s="385"/>
      <c r="CX75" s="385"/>
      <c r="CY75" s="385"/>
      <c r="CZ75" s="385"/>
      <c r="DA75" s="385"/>
      <c r="DB75" s="385"/>
      <c r="DC75" s="385"/>
      <c r="DD75" s="385"/>
      <c r="DE75" s="385"/>
      <c r="DF75" s="385"/>
      <c r="DG75" s="385"/>
      <c r="DH75" s="385"/>
      <c r="DI75" s="385"/>
      <c r="DJ75" s="385"/>
      <c r="DK75" s="385"/>
      <c r="DL75" s="385"/>
      <c r="DM75" s="385"/>
      <c r="DN75" s="385"/>
      <c r="DO75" s="385"/>
      <c r="DP75" s="385"/>
      <c r="DQ75" s="385"/>
      <c r="DR75" s="385"/>
      <c r="DS75" s="385"/>
      <c r="DT75" s="385"/>
      <c r="DU75" s="385"/>
      <c r="DV75" s="385"/>
      <c r="DW75" s="385"/>
      <c r="DX75" s="385"/>
      <c r="DY75" s="385"/>
    </row>
    <row r="76" spans="1:129" x14ac:dyDescent="0.2">
      <c r="A76" s="385"/>
      <c r="B76" s="385"/>
      <c r="C76" s="385"/>
      <c r="D76" s="385"/>
      <c r="E76" s="385"/>
      <c r="F76" s="385"/>
      <c r="G76" s="385"/>
      <c r="H76" s="385"/>
      <c r="I76" s="385"/>
      <c r="J76" s="385"/>
      <c r="K76" s="385"/>
      <c r="L76" s="385"/>
      <c r="M76" s="385"/>
      <c r="N76" s="385"/>
      <c r="O76" s="385"/>
      <c r="P76" s="385"/>
      <c r="Q76" s="385"/>
      <c r="R76" s="385"/>
      <c r="S76" s="385"/>
      <c r="T76" s="385"/>
      <c r="U76" s="385"/>
      <c r="V76" s="385"/>
      <c r="W76" s="385"/>
      <c r="X76" s="385"/>
      <c r="Y76" s="385"/>
      <c r="Z76" s="385"/>
      <c r="AA76" s="385"/>
      <c r="AB76" s="385"/>
      <c r="AC76" s="385"/>
      <c r="AD76" s="385"/>
      <c r="AE76" s="385"/>
      <c r="AF76" s="385"/>
      <c r="AG76" s="385"/>
      <c r="AH76" s="385"/>
      <c r="AI76" s="385"/>
      <c r="AJ76" s="385"/>
      <c r="AK76" s="385"/>
      <c r="AL76" s="385"/>
      <c r="AM76" s="385"/>
      <c r="AN76" s="385"/>
      <c r="AO76" s="385"/>
      <c r="AP76" s="385"/>
      <c r="AQ76" s="385"/>
      <c r="AR76" s="385"/>
      <c r="AS76" s="385"/>
      <c r="AT76" s="385"/>
      <c r="AU76" s="385"/>
      <c r="AV76" s="385"/>
      <c r="AW76" s="385"/>
      <c r="AX76" s="385"/>
      <c r="AY76" s="385"/>
      <c r="AZ76" s="385"/>
      <c r="BA76" s="385"/>
      <c r="BB76" s="385"/>
      <c r="BC76" s="385"/>
      <c r="BD76" s="385"/>
      <c r="BE76" s="385"/>
      <c r="BF76" s="385"/>
      <c r="BG76" s="385"/>
      <c r="BH76" s="385"/>
      <c r="BI76" s="385"/>
      <c r="BJ76" s="385"/>
      <c r="BK76" s="385"/>
      <c r="BL76" s="385"/>
      <c r="BM76" s="385"/>
      <c r="BN76" s="385"/>
      <c r="BO76" s="385"/>
      <c r="BP76" s="385"/>
      <c r="BQ76" s="385"/>
      <c r="BR76" s="385"/>
      <c r="BS76" s="385"/>
      <c r="BT76" s="385"/>
      <c r="BU76" s="385"/>
      <c r="BV76" s="385"/>
      <c r="BW76" s="385"/>
      <c r="BX76" s="385"/>
      <c r="BY76" s="385"/>
      <c r="BZ76" s="385"/>
      <c r="CA76" s="385"/>
      <c r="CB76" s="385"/>
      <c r="CC76" s="385"/>
      <c r="CD76" s="385"/>
      <c r="CE76" s="385"/>
      <c r="CF76" s="385"/>
      <c r="CG76" s="385"/>
      <c r="CH76" s="385"/>
      <c r="CI76" s="385"/>
      <c r="CJ76" s="385"/>
      <c r="CK76" s="385"/>
      <c r="CL76" s="385"/>
      <c r="CM76" s="385"/>
      <c r="CN76" s="385"/>
      <c r="CO76" s="385"/>
      <c r="CP76" s="385"/>
      <c r="CQ76" s="385"/>
      <c r="CR76" s="385"/>
      <c r="CS76" s="385"/>
      <c r="CT76" s="385"/>
      <c r="CU76" s="385"/>
      <c r="CV76" s="385"/>
      <c r="CW76" s="385"/>
      <c r="CX76" s="385"/>
      <c r="CY76" s="385"/>
      <c r="CZ76" s="385"/>
      <c r="DA76" s="385"/>
      <c r="DB76" s="385"/>
      <c r="DC76" s="385"/>
      <c r="DD76" s="385"/>
      <c r="DE76" s="385"/>
      <c r="DF76" s="385"/>
      <c r="DG76" s="385"/>
      <c r="DH76" s="385"/>
      <c r="DI76" s="385"/>
      <c r="DJ76" s="385"/>
      <c r="DK76" s="385"/>
      <c r="DL76" s="385"/>
      <c r="DM76" s="385"/>
      <c r="DN76" s="385"/>
      <c r="DO76" s="385"/>
      <c r="DP76" s="385"/>
      <c r="DQ76" s="385"/>
      <c r="DR76" s="385"/>
      <c r="DS76" s="385"/>
      <c r="DT76" s="385"/>
      <c r="DU76" s="385"/>
      <c r="DV76" s="385"/>
      <c r="DW76" s="385"/>
      <c r="DX76" s="385"/>
      <c r="DY76" s="385"/>
    </row>
    <row r="77" spans="1:129" x14ac:dyDescent="0.2">
      <c r="A77" s="385"/>
      <c r="B77" s="385"/>
      <c r="C77" s="385"/>
      <c r="D77" s="385"/>
      <c r="E77" s="385"/>
      <c r="F77" s="385"/>
      <c r="G77" s="385"/>
      <c r="H77" s="385"/>
      <c r="I77" s="385"/>
      <c r="J77" s="385"/>
      <c r="K77" s="385"/>
      <c r="L77" s="385"/>
      <c r="M77" s="385"/>
      <c r="N77" s="385"/>
      <c r="O77" s="385"/>
      <c r="P77" s="385"/>
      <c r="Q77" s="385"/>
      <c r="R77" s="385"/>
      <c r="S77" s="385"/>
      <c r="T77" s="385"/>
      <c r="U77" s="385"/>
      <c r="V77" s="385"/>
      <c r="W77" s="385"/>
      <c r="X77" s="385"/>
      <c r="Y77" s="385"/>
      <c r="Z77" s="385"/>
      <c r="AA77" s="385"/>
      <c r="AB77" s="385"/>
      <c r="AC77" s="385"/>
      <c r="AD77" s="385"/>
      <c r="AE77" s="385"/>
      <c r="AF77" s="385"/>
      <c r="AG77" s="385"/>
      <c r="AH77" s="385"/>
      <c r="AI77" s="385"/>
      <c r="AJ77" s="385"/>
      <c r="AK77" s="385"/>
      <c r="AL77" s="385"/>
      <c r="AM77" s="385"/>
      <c r="AN77" s="385"/>
      <c r="AO77" s="385"/>
      <c r="AP77" s="385"/>
      <c r="AQ77" s="385"/>
      <c r="AR77" s="385"/>
      <c r="AS77" s="385"/>
      <c r="AT77" s="385"/>
      <c r="AU77" s="385"/>
      <c r="AV77" s="385"/>
      <c r="AW77" s="385"/>
      <c r="AX77" s="385"/>
      <c r="AY77" s="385"/>
      <c r="AZ77" s="385"/>
      <c r="BA77" s="385"/>
      <c r="BB77" s="385"/>
      <c r="BC77" s="385"/>
      <c r="BD77" s="385"/>
      <c r="BE77" s="385"/>
      <c r="BF77" s="385"/>
      <c r="BG77" s="385"/>
      <c r="BH77" s="385"/>
      <c r="BI77" s="385"/>
      <c r="BJ77" s="385"/>
      <c r="BK77" s="385"/>
      <c r="BL77" s="385"/>
      <c r="BM77" s="385"/>
      <c r="BN77" s="385"/>
      <c r="BO77" s="385"/>
      <c r="BP77" s="385"/>
      <c r="BQ77" s="385"/>
      <c r="BR77" s="385"/>
      <c r="BS77" s="385"/>
      <c r="BT77" s="385"/>
      <c r="BU77" s="385"/>
      <c r="BV77" s="385"/>
      <c r="BW77" s="385"/>
      <c r="BX77" s="385"/>
      <c r="BY77" s="385"/>
      <c r="BZ77" s="385"/>
      <c r="CA77" s="385"/>
      <c r="CB77" s="385"/>
      <c r="CC77" s="385"/>
      <c r="CD77" s="385"/>
      <c r="CE77" s="385"/>
      <c r="CF77" s="385"/>
      <c r="CG77" s="385"/>
      <c r="CH77" s="385"/>
      <c r="CI77" s="385"/>
      <c r="CJ77" s="385"/>
      <c r="CK77" s="385"/>
      <c r="CL77" s="385"/>
      <c r="CM77" s="385"/>
      <c r="CN77" s="385"/>
      <c r="CO77" s="385"/>
      <c r="CP77" s="385"/>
      <c r="CQ77" s="385"/>
      <c r="CR77" s="385"/>
      <c r="CS77" s="385"/>
      <c r="CT77" s="385"/>
      <c r="CU77" s="385"/>
      <c r="CV77" s="385"/>
      <c r="CW77" s="385"/>
      <c r="CX77" s="385"/>
      <c r="CY77" s="385"/>
      <c r="CZ77" s="385"/>
      <c r="DA77" s="385"/>
      <c r="DB77" s="385"/>
      <c r="DC77" s="385"/>
      <c r="DD77" s="385"/>
      <c r="DE77" s="385"/>
      <c r="DF77" s="385"/>
      <c r="DG77" s="385"/>
      <c r="DH77" s="385"/>
      <c r="DI77" s="385"/>
      <c r="DJ77" s="385"/>
      <c r="DK77" s="385"/>
      <c r="DL77" s="385"/>
      <c r="DM77" s="385"/>
      <c r="DN77" s="385"/>
      <c r="DO77" s="385"/>
      <c r="DP77" s="385"/>
      <c r="DQ77" s="385"/>
      <c r="DR77" s="385"/>
      <c r="DS77" s="385"/>
      <c r="DT77" s="385"/>
      <c r="DU77" s="385"/>
      <c r="DV77" s="385"/>
      <c r="DW77" s="385"/>
      <c r="DX77" s="385"/>
      <c r="DY77" s="385"/>
    </row>
    <row r="78" spans="1:129" x14ac:dyDescent="0.2">
      <c r="A78" s="385"/>
      <c r="B78" s="385"/>
      <c r="C78" s="385"/>
      <c r="D78" s="385"/>
      <c r="E78" s="385"/>
      <c r="F78" s="385"/>
      <c r="G78" s="385"/>
      <c r="H78" s="385"/>
      <c r="I78" s="385"/>
      <c r="J78" s="385"/>
      <c r="K78" s="385"/>
      <c r="L78" s="385"/>
      <c r="M78" s="385"/>
      <c r="N78" s="385"/>
      <c r="O78" s="385"/>
      <c r="P78" s="385"/>
      <c r="Q78" s="385"/>
      <c r="R78" s="385"/>
      <c r="S78" s="385"/>
      <c r="T78" s="385"/>
      <c r="U78" s="385"/>
      <c r="V78" s="385"/>
      <c r="W78" s="385"/>
      <c r="X78" s="385"/>
      <c r="Y78" s="385"/>
      <c r="Z78" s="385"/>
      <c r="AA78" s="385"/>
      <c r="AB78" s="385"/>
      <c r="AC78" s="385"/>
      <c r="AD78" s="385"/>
      <c r="AE78" s="385"/>
      <c r="AF78" s="385"/>
      <c r="AG78" s="385"/>
      <c r="AH78" s="385"/>
      <c r="AI78" s="385"/>
      <c r="AJ78" s="385"/>
      <c r="AK78" s="385"/>
      <c r="AL78" s="385"/>
      <c r="AM78" s="385"/>
      <c r="AN78" s="385"/>
      <c r="AO78" s="385"/>
      <c r="AP78" s="385"/>
      <c r="AQ78" s="385"/>
      <c r="AR78" s="385"/>
      <c r="AS78" s="385"/>
      <c r="AT78" s="385"/>
      <c r="AU78" s="385"/>
      <c r="AV78" s="385"/>
      <c r="AW78" s="385"/>
      <c r="AX78" s="385"/>
      <c r="AY78" s="385"/>
      <c r="AZ78" s="385"/>
      <c r="BA78" s="385"/>
      <c r="BB78" s="385"/>
      <c r="BC78" s="385"/>
      <c r="BD78" s="385"/>
      <c r="BE78" s="385"/>
      <c r="BF78" s="385"/>
      <c r="BG78" s="385"/>
      <c r="BH78" s="385"/>
      <c r="BI78" s="385"/>
      <c r="BJ78" s="385"/>
      <c r="BK78" s="385"/>
      <c r="BL78" s="385"/>
      <c r="BM78" s="385"/>
      <c r="BN78" s="385"/>
      <c r="BO78" s="385"/>
      <c r="BP78" s="385"/>
      <c r="BQ78" s="385"/>
      <c r="BR78" s="385"/>
      <c r="BS78" s="385"/>
      <c r="BT78" s="385"/>
      <c r="BU78" s="385"/>
      <c r="BV78" s="385"/>
      <c r="BW78" s="385"/>
      <c r="BX78" s="385"/>
      <c r="BY78" s="385"/>
      <c r="BZ78" s="385"/>
      <c r="CA78" s="385"/>
      <c r="CB78" s="385"/>
      <c r="CC78" s="385"/>
      <c r="CD78" s="385"/>
      <c r="CE78" s="385"/>
      <c r="CF78" s="385"/>
      <c r="CG78" s="385"/>
      <c r="CH78" s="385"/>
      <c r="CI78" s="385"/>
      <c r="CJ78" s="385"/>
      <c r="CK78" s="385"/>
      <c r="CL78" s="385"/>
      <c r="CM78" s="385"/>
      <c r="CN78" s="385"/>
      <c r="CO78" s="385"/>
      <c r="CP78" s="385"/>
      <c r="CQ78" s="385"/>
      <c r="CR78" s="385"/>
      <c r="CS78" s="385"/>
      <c r="CT78" s="385"/>
      <c r="CU78" s="385"/>
      <c r="CV78" s="385"/>
      <c r="CW78" s="385"/>
      <c r="CX78" s="385"/>
      <c r="CY78" s="385"/>
      <c r="CZ78" s="385"/>
      <c r="DA78" s="385"/>
      <c r="DB78" s="385"/>
      <c r="DC78" s="385"/>
      <c r="DD78" s="385"/>
      <c r="DE78" s="385"/>
      <c r="DF78" s="385"/>
      <c r="DG78" s="385"/>
      <c r="DH78" s="385"/>
      <c r="DI78" s="385"/>
      <c r="DJ78" s="385"/>
      <c r="DK78" s="385"/>
      <c r="DL78" s="385"/>
      <c r="DM78" s="385"/>
      <c r="DN78" s="385"/>
      <c r="DO78" s="385"/>
      <c r="DP78" s="385"/>
      <c r="DQ78" s="385"/>
      <c r="DR78" s="385"/>
      <c r="DS78" s="385"/>
      <c r="DT78" s="385"/>
      <c r="DU78" s="385"/>
      <c r="DV78" s="385"/>
      <c r="DW78" s="385"/>
      <c r="DX78" s="385"/>
      <c r="DY78" s="385"/>
    </row>
    <row r="79" spans="1:129" x14ac:dyDescent="0.2">
      <c r="A79" s="385"/>
      <c r="B79" s="385"/>
      <c r="C79" s="385"/>
      <c r="D79" s="385"/>
      <c r="E79" s="385"/>
      <c r="F79" s="385"/>
      <c r="G79" s="385"/>
      <c r="H79" s="385"/>
      <c r="I79" s="385"/>
      <c r="J79" s="385"/>
      <c r="K79" s="385"/>
      <c r="L79" s="385"/>
      <c r="M79" s="385"/>
      <c r="N79" s="385"/>
      <c r="O79" s="385"/>
      <c r="P79" s="385"/>
      <c r="Q79" s="385"/>
      <c r="R79" s="385"/>
      <c r="S79" s="385"/>
      <c r="T79" s="385"/>
      <c r="U79" s="385"/>
      <c r="V79" s="385"/>
      <c r="W79" s="385"/>
      <c r="X79" s="385"/>
      <c r="Y79" s="385"/>
      <c r="Z79" s="385"/>
      <c r="AA79" s="385"/>
      <c r="AB79" s="385"/>
      <c r="AC79" s="385"/>
      <c r="AD79" s="385"/>
      <c r="AE79" s="385"/>
      <c r="AF79" s="385"/>
      <c r="AG79" s="385"/>
      <c r="AH79" s="385"/>
      <c r="AI79" s="385"/>
      <c r="AJ79" s="385"/>
      <c r="AK79" s="385"/>
      <c r="AL79" s="385"/>
      <c r="AM79" s="385"/>
      <c r="AN79" s="385"/>
      <c r="AO79" s="385"/>
      <c r="AP79" s="385"/>
      <c r="AQ79" s="385"/>
      <c r="AR79" s="385"/>
      <c r="AS79" s="385"/>
      <c r="AT79" s="385"/>
      <c r="AU79" s="385"/>
      <c r="AV79" s="385"/>
      <c r="AW79" s="385"/>
      <c r="AX79" s="385"/>
      <c r="AY79" s="385"/>
      <c r="AZ79" s="385"/>
      <c r="BA79" s="385"/>
      <c r="BB79" s="385"/>
      <c r="BC79" s="385"/>
      <c r="BD79" s="385"/>
      <c r="BE79" s="385"/>
      <c r="BF79" s="385"/>
      <c r="BG79" s="385"/>
      <c r="BH79" s="385"/>
      <c r="BI79" s="385"/>
      <c r="BJ79" s="385"/>
      <c r="BK79" s="385"/>
      <c r="BL79" s="385"/>
      <c r="BM79" s="385"/>
      <c r="BN79" s="385"/>
      <c r="BO79" s="385"/>
      <c r="BP79" s="385"/>
      <c r="BQ79" s="385"/>
      <c r="BR79" s="385"/>
      <c r="BS79" s="385"/>
      <c r="BT79" s="385"/>
      <c r="BU79" s="385"/>
      <c r="BV79" s="385"/>
      <c r="BW79" s="385"/>
      <c r="BX79" s="385"/>
      <c r="BY79" s="385"/>
      <c r="BZ79" s="385"/>
      <c r="CA79" s="385"/>
      <c r="CB79" s="385"/>
      <c r="CC79" s="385"/>
      <c r="CD79" s="385"/>
      <c r="CE79" s="385"/>
      <c r="CF79" s="385"/>
      <c r="CG79" s="385"/>
      <c r="CH79" s="385"/>
      <c r="CI79" s="385"/>
      <c r="CJ79" s="385"/>
      <c r="CK79" s="385"/>
      <c r="CL79" s="385"/>
      <c r="CM79" s="385"/>
      <c r="CN79" s="385"/>
      <c r="CO79" s="385"/>
      <c r="CP79" s="385"/>
      <c r="CQ79" s="385"/>
      <c r="CR79" s="385"/>
      <c r="CS79" s="385"/>
      <c r="CT79" s="385"/>
      <c r="CU79" s="385"/>
      <c r="CV79" s="385"/>
      <c r="CW79" s="385"/>
      <c r="CX79" s="385"/>
      <c r="CY79" s="385"/>
      <c r="CZ79" s="385"/>
      <c r="DA79" s="385"/>
      <c r="DB79" s="385"/>
      <c r="DC79" s="385"/>
      <c r="DD79" s="385"/>
      <c r="DE79" s="385"/>
      <c r="DF79" s="385"/>
      <c r="DG79" s="385"/>
      <c r="DH79" s="385"/>
      <c r="DI79" s="385"/>
      <c r="DJ79" s="385"/>
      <c r="DK79" s="385"/>
      <c r="DL79" s="385"/>
      <c r="DM79" s="385"/>
      <c r="DN79" s="385"/>
      <c r="DO79" s="385"/>
      <c r="DP79" s="385"/>
      <c r="DQ79" s="385"/>
      <c r="DR79" s="385"/>
      <c r="DS79" s="385"/>
      <c r="DT79" s="385"/>
      <c r="DU79" s="385"/>
      <c r="DV79" s="385"/>
      <c r="DW79" s="385"/>
      <c r="DX79" s="385"/>
      <c r="DY79" s="385"/>
    </row>
    <row r="80" spans="1:129" x14ac:dyDescent="0.2">
      <c r="A80" s="385"/>
      <c r="B80" s="385"/>
      <c r="C80" s="385"/>
      <c r="D80" s="385"/>
      <c r="E80" s="385"/>
      <c r="F80" s="385"/>
      <c r="G80" s="385"/>
      <c r="H80" s="385"/>
      <c r="I80" s="385"/>
      <c r="J80" s="385"/>
      <c r="K80" s="385"/>
      <c r="L80" s="385"/>
      <c r="M80" s="385"/>
      <c r="N80" s="385"/>
      <c r="O80" s="385"/>
      <c r="P80" s="385"/>
      <c r="Q80" s="385"/>
      <c r="R80" s="385"/>
      <c r="S80" s="385"/>
      <c r="T80" s="385"/>
      <c r="U80" s="385"/>
      <c r="V80" s="385"/>
      <c r="W80" s="385"/>
      <c r="X80" s="385"/>
      <c r="Y80" s="385"/>
      <c r="Z80" s="385"/>
      <c r="AA80" s="385"/>
      <c r="AB80" s="385"/>
      <c r="AC80" s="385"/>
      <c r="AD80" s="385"/>
      <c r="AE80" s="385"/>
      <c r="AF80" s="385"/>
      <c r="AG80" s="385"/>
      <c r="AH80" s="385"/>
      <c r="AI80" s="385"/>
      <c r="AJ80" s="385"/>
      <c r="AK80" s="385"/>
      <c r="AL80" s="385"/>
      <c r="AM80" s="385"/>
      <c r="AN80" s="385"/>
      <c r="AO80" s="385"/>
      <c r="AP80" s="385"/>
      <c r="AQ80" s="385"/>
      <c r="AR80" s="385"/>
      <c r="AS80" s="385"/>
      <c r="AT80" s="385"/>
      <c r="AU80" s="385"/>
      <c r="AV80" s="385"/>
      <c r="AW80" s="385"/>
      <c r="AX80" s="385"/>
      <c r="AY80" s="385"/>
      <c r="AZ80" s="385"/>
      <c r="BA80" s="385"/>
      <c r="BB80" s="385"/>
      <c r="BC80" s="385"/>
      <c r="BD80" s="385"/>
      <c r="BE80" s="385"/>
      <c r="BF80" s="385"/>
      <c r="BG80" s="385"/>
      <c r="BH80" s="385"/>
      <c r="BI80" s="385"/>
      <c r="BJ80" s="385"/>
      <c r="BK80" s="385"/>
      <c r="BL80" s="385"/>
      <c r="BM80" s="385"/>
      <c r="BN80" s="385"/>
      <c r="BO80" s="385"/>
      <c r="BP80" s="385"/>
      <c r="BQ80" s="385"/>
      <c r="BR80" s="385"/>
      <c r="BS80" s="385"/>
      <c r="BT80" s="385"/>
      <c r="BU80" s="385"/>
      <c r="BV80" s="385"/>
      <c r="BW80" s="385"/>
      <c r="BX80" s="385"/>
      <c r="BY80" s="385"/>
      <c r="BZ80" s="385"/>
      <c r="CA80" s="385"/>
      <c r="CB80" s="385"/>
      <c r="CC80" s="385"/>
      <c r="CD80" s="385"/>
      <c r="CE80" s="385"/>
      <c r="CF80" s="385"/>
      <c r="CG80" s="385"/>
      <c r="CH80" s="385"/>
      <c r="CI80" s="385"/>
      <c r="CJ80" s="385"/>
      <c r="CK80" s="385"/>
      <c r="CL80" s="385"/>
      <c r="CM80" s="385"/>
      <c r="CN80" s="385"/>
      <c r="CO80" s="385"/>
      <c r="CP80" s="385"/>
      <c r="CQ80" s="385"/>
      <c r="CR80" s="385"/>
      <c r="CS80" s="385"/>
      <c r="CT80" s="385"/>
      <c r="CU80" s="385"/>
      <c r="CV80" s="385"/>
      <c r="CW80" s="385"/>
      <c r="CX80" s="385"/>
      <c r="CY80" s="385"/>
      <c r="CZ80" s="385"/>
      <c r="DA80" s="385"/>
      <c r="DB80" s="385"/>
      <c r="DC80" s="385"/>
      <c r="DD80" s="385"/>
      <c r="DE80" s="385"/>
      <c r="DF80" s="385"/>
      <c r="DG80" s="385"/>
      <c r="DH80" s="385"/>
      <c r="DI80" s="385"/>
      <c r="DJ80" s="385"/>
      <c r="DK80" s="385"/>
      <c r="DL80" s="385"/>
      <c r="DM80" s="385"/>
      <c r="DN80" s="385"/>
      <c r="DO80" s="385"/>
      <c r="DP80" s="385"/>
      <c r="DQ80" s="385"/>
      <c r="DR80" s="385"/>
      <c r="DS80" s="385"/>
      <c r="DT80" s="385"/>
      <c r="DU80" s="385"/>
      <c r="DV80" s="385"/>
      <c r="DW80" s="385"/>
      <c r="DX80" s="385"/>
      <c r="DY80" s="385"/>
    </row>
    <row r="81" spans="1:129" x14ac:dyDescent="0.2">
      <c r="A81" s="385"/>
      <c r="B81" s="385"/>
      <c r="C81" s="385"/>
      <c r="D81" s="385"/>
      <c r="E81" s="385"/>
      <c r="F81" s="385"/>
      <c r="G81" s="385"/>
      <c r="H81" s="385"/>
      <c r="I81" s="385"/>
      <c r="J81" s="385"/>
      <c r="K81" s="385"/>
      <c r="L81" s="385"/>
      <c r="M81" s="385"/>
      <c r="N81" s="385"/>
      <c r="O81" s="385"/>
      <c r="P81" s="385"/>
      <c r="Q81" s="385"/>
      <c r="R81" s="385"/>
      <c r="S81" s="385"/>
      <c r="T81" s="385"/>
      <c r="U81" s="385"/>
      <c r="V81" s="385"/>
      <c r="W81" s="385"/>
      <c r="X81" s="385"/>
      <c r="Y81" s="385"/>
      <c r="Z81" s="385"/>
      <c r="AA81" s="385"/>
      <c r="AB81" s="385"/>
      <c r="AC81" s="385"/>
      <c r="AD81" s="385"/>
      <c r="AE81" s="385"/>
      <c r="AF81" s="385"/>
      <c r="AG81" s="385"/>
      <c r="AH81" s="385"/>
      <c r="AI81" s="385"/>
      <c r="AJ81" s="385"/>
      <c r="AK81" s="385"/>
      <c r="AL81" s="385"/>
      <c r="AM81" s="385"/>
      <c r="AN81" s="385"/>
      <c r="AO81" s="385"/>
      <c r="AP81" s="385"/>
      <c r="AQ81" s="385"/>
      <c r="AR81" s="385"/>
      <c r="AS81" s="385"/>
      <c r="AT81" s="385"/>
      <c r="AU81" s="385"/>
      <c r="AV81" s="385"/>
      <c r="AW81" s="385"/>
      <c r="AX81" s="385"/>
      <c r="AY81" s="385"/>
      <c r="AZ81" s="385"/>
      <c r="BA81" s="385"/>
      <c r="BB81" s="385"/>
      <c r="BC81" s="385"/>
      <c r="BD81" s="385"/>
      <c r="BE81" s="385"/>
      <c r="BF81" s="385"/>
      <c r="BG81" s="385"/>
      <c r="BH81" s="385"/>
      <c r="BI81" s="385"/>
      <c r="BJ81" s="385"/>
      <c r="BK81" s="385"/>
      <c r="BL81" s="385"/>
      <c r="BM81" s="385"/>
      <c r="BN81" s="385"/>
      <c r="BO81" s="385"/>
      <c r="BP81" s="385"/>
      <c r="BQ81" s="385"/>
      <c r="BR81" s="385"/>
      <c r="BS81" s="385"/>
      <c r="BT81" s="385"/>
      <c r="BU81" s="385"/>
      <c r="BV81" s="385"/>
      <c r="BW81" s="385"/>
      <c r="BX81" s="385"/>
      <c r="BY81" s="385"/>
      <c r="BZ81" s="385"/>
      <c r="CA81" s="385"/>
      <c r="CB81" s="385"/>
      <c r="CC81" s="385"/>
      <c r="CD81" s="385"/>
      <c r="CE81" s="385"/>
      <c r="CF81" s="385"/>
      <c r="CG81" s="385"/>
      <c r="CH81" s="385"/>
      <c r="CI81" s="385"/>
      <c r="CJ81" s="385"/>
      <c r="CK81" s="385"/>
      <c r="CL81" s="385"/>
      <c r="CM81" s="385"/>
      <c r="CN81" s="385"/>
      <c r="CO81" s="385"/>
      <c r="CP81" s="385"/>
      <c r="CQ81" s="385"/>
      <c r="CR81" s="385"/>
      <c r="CS81" s="385"/>
      <c r="CT81" s="385"/>
      <c r="CU81" s="385"/>
      <c r="CV81" s="385"/>
      <c r="CW81" s="385"/>
      <c r="CX81" s="385"/>
      <c r="CY81" s="385"/>
      <c r="CZ81" s="385"/>
      <c r="DA81" s="385"/>
      <c r="DB81" s="385"/>
      <c r="DC81" s="385"/>
      <c r="DD81" s="385"/>
      <c r="DE81" s="385"/>
      <c r="DF81" s="385"/>
      <c r="DG81" s="385"/>
      <c r="DH81" s="385"/>
      <c r="DI81" s="385"/>
      <c r="DJ81" s="385"/>
      <c r="DK81" s="385"/>
      <c r="DL81" s="385"/>
      <c r="DM81" s="385"/>
      <c r="DN81" s="385"/>
      <c r="DO81" s="385"/>
      <c r="DP81" s="385"/>
      <c r="DQ81" s="385"/>
      <c r="DR81" s="385"/>
      <c r="DS81" s="385"/>
      <c r="DT81" s="385"/>
      <c r="DU81" s="385"/>
      <c r="DV81" s="385"/>
      <c r="DW81" s="385"/>
      <c r="DX81" s="385"/>
      <c r="DY81" s="385"/>
    </row>
    <row r="82" spans="1:129" x14ac:dyDescent="0.2">
      <c r="A82" s="385"/>
      <c r="B82" s="385"/>
      <c r="C82" s="385"/>
      <c r="D82" s="385"/>
      <c r="E82" s="385"/>
      <c r="F82" s="385"/>
      <c r="G82" s="385"/>
      <c r="H82" s="385"/>
      <c r="I82" s="385"/>
      <c r="J82" s="385"/>
      <c r="K82" s="385"/>
      <c r="L82" s="385"/>
      <c r="M82" s="385"/>
      <c r="N82" s="385"/>
      <c r="O82" s="385"/>
      <c r="P82" s="385"/>
      <c r="Q82" s="385"/>
      <c r="R82" s="385"/>
      <c r="S82" s="385"/>
      <c r="T82" s="385"/>
      <c r="U82" s="385"/>
      <c r="V82" s="385"/>
      <c r="W82" s="385"/>
      <c r="X82" s="385"/>
      <c r="Y82" s="385"/>
      <c r="Z82" s="385"/>
      <c r="AA82" s="385"/>
      <c r="AB82" s="385"/>
      <c r="AC82" s="385"/>
      <c r="AD82" s="385"/>
      <c r="AE82" s="385"/>
      <c r="AF82" s="385"/>
      <c r="AG82" s="385"/>
      <c r="AH82" s="385"/>
      <c r="AI82" s="385"/>
      <c r="AJ82" s="385"/>
      <c r="AK82" s="385"/>
      <c r="AL82" s="385"/>
      <c r="AM82" s="385"/>
      <c r="AN82" s="385"/>
      <c r="AO82" s="385"/>
      <c r="AP82" s="385"/>
      <c r="AQ82" s="385"/>
      <c r="AR82" s="385"/>
      <c r="AS82" s="385"/>
      <c r="AT82" s="385"/>
      <c r="AU82" s="385"/>
      <c r="AV82" s="385"/>
      <c r="AW82" s="385"/>
      <c r="AX82" s="385"/>
      <c r="AY82" s="385"/>
      <c r="AZ82" s="385"/>
      <c r="BA82" s="385"/>
      <c r="BB82" s="385"/>
      <c r="BC82" s="385"/>
      <c r="BD82" s="385"/>
      <c r="BE82" s="385"/>
      <c r="BF82" s="385"/>
      <c r="BG82" s="385"/>
      <c r="BH82" s="385"/>
      <c r="BI82" s="385"/>
      <c r="BJ82" s="385"/>
      <c r="BK82" s="385"/>
      <c r="BL82" s="385"/>
      <c r="BM82" s="385"/>
      <c r="BN82" s="385"/>
      <c r="BO82" s="385"/>
      <c r="BP82" s="385"/>
      <c r="BQ82" s="385"/>
      <c r="BR82" s="385"/>
      <c r="BS82" s="385"/>
      <c r="BT82" s="385"/>
      <c r="BU82" s="385"/>
      <c r="BV82" s="385"/>
      <c r="BW82" s="385"/>
      <c r="BX82" s="385"/>
      <c r="BY82" s="385"/>
      <c r="BZ82" s="385"/>
      <c r="CA82" s="385"/>
      <c r="CB82" s="385"/>
      <c r="CC82" s="385"/>
      <c r="CD82" s="385"/>
      <c r="CE82" s="385"/>
      <c r="CF82" s="385"/>
      <c r="CG82" s="385"/>
      <c r="CH82" s="385"/>
      <c r="CI82" s="385"/>
      <c r="CJ82" s="385"/>
      <c r="CK82" s="385"/>
      <c r="CL82" s="385"/>
      <c r="CM82" s="385"/>
      <c r="CN82" s="385"/>
      <c r="CO82" s="385"/>
      <c r="CP82" s="385"/>
      <c r="CQ82" s="385"/>
      <c r="CR82" s="385"/>
      <c r="CS82" s="385"/>
      <c r="CT82" s="385"/>
      <c r="CU82" s="385"/>
      <c r="CV82" s="385"/>
      <c r="CW82" s="385"/>
      <c r="CX82" s="385"/>
      <c r="CY82" s="385"/>
      <c r="CZ82" s="385"/>
      <c r="DA82" s="385"/>
      <c r="DB82" s="385"/>
      <c r="DC82" s="385"/>
      <c r="DD82" s="385"/>
      <c r="DE82" s="385"/>
      <c r="DF82" s="385"/>
      <c r="DG82" s="385"/>
      <c r="DH82" s="385"/>
      <c r="DI82" s="385"/>
      <c r="DJ82" s="385"/>
      <c r="DK82" s="385"/>
      <c r="DL82" s="385"/>
      <c r="DM82" s="385"/>
      <c r="DN82" s="385"/>
      <c r="DO82" s="385"/>
      <c r="DP82" s="385"/>
      <c r="DQ82" s="385"/>
      <c r="DR82" s="385"/>
      <c r="DS82" s="385"/>
      <c r="DT82" s="385"/>
      <c r="DU82" s="385"/>
      <c r="DV82" s="385"/>
      <c r="DW82" s="385"/>
      <c r="DX82" s="385"/>
      <c r="DY82" s="385"/>
    </row>
    <row r="83" spans="1:129" x14ac:dyDescent="0.2">
      <c r="A83" s="385"/>
      <c r="B83" s="385"/>
      <c r="C83" s="385"/>
      <c r="D83" s="385"/>
      <c r="E83" s="385"/>
      <c r="F83" s="385"/>
      <c r="G83" s="385"/>
      <c r="H83" s="385"/>
      <c r="I83" s="385"/>
      <c r="J83" s="385"/>
      <c r="K83" s="385"/>
      <c r="L83" s="385"/>
      <c r="M83" s="385"/>
      <c r="N83" s="385"/>
      <c r="O83" s="385"/>
      <c r="P83" s="385"/>
      <c r="Q83" s="385"/>
      <c r="R83" s="385"/>
      <c r="S83" s="385"/>
      <c r="T83" s="385"/>
      <c r="U83" s="385"/>
      <c r="V83" s="385"/>
      <c r="W83" s="385"/>
      <c r="X83" s="385"/>
      <c r="Y83" s="385"/>
      <c r="Z83" s="385"/>
      <c r="AA83" s="385"/>
      <c r="AB83" s="385"/>
      <c r="AC83" s="385"/>
      <c r="AD83" s="385"/>
      <c r="AE83" s="385"/>
      <c r="AF83" s="385"/>
      <c r="AG83" s="385"/>
      <c r="AH83" s="385"/>
      <c r="AI83" s="385"/>
      <c r="AJ83" s="385"/>
      <c r="AK83" s="385"/>
      <c r="AL83" s="385"/>
      <c r="AM83" s="385"/>
      <c r="AN83" s="385"/>
      <c r="AO83" s="385"/>
      <c r="AP83" s="385"/>
      <c r="AQ83" s="385"/>
      <c r="AR83" s="385"/>
      <c r="AS83" s="385"/>
      <c r="AT83" s="385"/>
      <c r="AU83" s="385"/>
      <c r="AV83" s="385"/>
      <c r="AW83" s="385"/>
      <c r="AX83" s="385"/>
      <c r="AY83" s="385"/>
      <c r="AZ83" s="385"/>
      <c r="BA83" s="385"/>
      <c r="BB83" s="385"/>
      <c r="BC83" s="385"/>
      <c r="BD83" s="385"/>
      <c r="BE83" s="385"/>
      <c r="BF83" s="385"/>
      <c r="BG83" s="385"/>
      <c r="BH83" s="385"/>
      <c r="BI83" s="385"/>
      <c r="BJ83" s="385"/>
      <c r="BK83" s="385"/>
      <c r="BL83" s="385"/>
      <c r="BM83" s="385"/>
      <c r="BN83" s="385"/>
      <c r="BO83" s="385"/>
      <c r="BP83" s="385"/>
      <c r="BQ83" s="385"/>
      <c r="BR83" s="385"/>
      <c r="BS83" s="385"/>
      <c r="BT83" s="385"/>
      <c r="BU83" s="385"/>
      <c r="BV83" s="385"/>
      <c r="BW83" s="385"/>
      <c r="BX83" s="385"/>
      <c r="BY83" s="385"/>
      <c r="BZ83" s="385"/>
      <c r="CA83" s="385"/>
      <c r="CB83" s="385"/>
      <c r="CC83" s="385"/>
      <c r="CD83" s="385"/>
      <c r="CE83" s="385"/>
      <c r="CF83" s="385"/>
      <c r="CG83" s="385"/>
      <c r="CH83" s="385"/>
      <c r="CI83" s="385"/>
      <c r="CJ83" s="385"/>
      <c r="CK83" s="385"/>
      <c r="CL83" s="385"/>
      <c r="CM83" s="385"/>
      <c r="CN83" s="385"/>
      <c r="CO83" s="385"/>
      <c r="CP83" s="385"/>
      <c r="CQ83" s="385"/>
      <c r="CR83" s="385"/>
      <c r="CS83" s="385"/>
      <c r="CT83" s="385"/>
      <c r="CU83" s="385"/>
      <c r="CV83" s="385"/>
      <c r="CW83" s="385"/>
      <c r="CX83" s="385"/>
      <c r="CY83" s="385"/>
      <c r="CZ83" s="385"/>
      <c r="DA83" s="385"/>
      <c r="DB83" s="385"/>
      <c r="DC83" s="385"/>
      <c r="DD83" s="385"/>
      <c r="DE83" s="385"/>
      <c r="DF83" s="385"/>
      <c r="DG83" s="385"/>
      <c r="DH83" s="385"/>
      <c r="DI83" s="385"/>
      <c r="DJ83" s="385"/>
      <c r="DK83" s="385"/>
      <c r="DL83" s="385"/>
      <c r="DM83" s="385"/>
      <c r="DN83" s="385"/>
      <c r="DO83" s="385"/>
      <c r="DP83" s="385"/>
      <c r="DQ83" s="385"/>
      <c r="DR83" s="385"/>
      <c r="DS83" s="385"/>
      <c r="DT83" s="385"/>
      <c r="DU83" s="385"/>
      <c r="DV83" s="385"/>
      <c r="DW83" s="385"/>
      <c r="DX83" s="385"/>
      <c r="DY83" s="385"/>
    </row>
    <row r="84" spans="1:129" x14ac:dyDescent="0.2">
      <c r="A84" s="385"/>
      <c r="B84" s="385"/>
      <c r="C84" s="385"/>
      <c r="D84" s="385"/>
      <c r="E84" s="385"/>
      <c r="F84" s="385"/>
      <c r="G84" s="385"/>
      <c r="H84" s="385"/>
      <c r="I84" s="385"/>
      <c r="J84" s="385"/>
      <c r="K84" s="385"/>
      <c r="L84" s="385"/>
      <c r="M84" s="385"/>
      <c r="N84" s="385"/>
      <c r="O84" s="385"/>
      <c r="P84" s="385"/>
      <c r="Q84" s="385"/>
      <c r="R84" s="385"/>
      <c r="S84" s="385"/>
      <c r="T84" s="385"/>
      <c r="U84" s="385"/>
      <c r="V84" s="385"/>
      <c r="W84" s="385"/>
      <c r="X84" s="385"/>
      <c r="Y84" s="385"/>
      <c r="Z84" s="385"/>
      <c r="AA84" s="385"/>
      <c r="AB84" s="385"/>
      <c r="AC84" s="385"/>
      <c r="AD84" s="385"/>
      <c r="AE84" s="385"/>
      <c r="AF84" s="385"/>
      <c r="AG84" s="385"/>
      <c r="AH84" s="385"/>
      <c r="AI84" s="385"/>
      <c r="AJ84" s="385"/>
      <c r="AK84" s="385"/>
      <c r="AL84" s="385"/>
      <c r="AM84" s="385"/>
      <c r="AN84" s="385"/>
      <c r="AO84" s="385"/>
      <c r="AP84" s="385"/>
      <c r="AQ84" s="385"/>
      <c r="AR84" s="385"/>
      <c r="AS84" s="385"/>
      <c r="AT84" s="385"/>
      <c r="AU84" s="385"/>
      <c r="AV84" s="385"/>
      <c r="AW84" s="385"/>
      <c r="AX84" s="385"/>
      <c r="AY84" s="385"/>
      <c r="AZ84" s="385"/>
      <c r="BA84" s="385"/>
      <c r="BB84" s="385"/>
      <c r="BC84" s="385"/>
      <c r="BD84" s="385"/>
      <c r="BE84" s="385"/>
      <c r="BF84" s="385"/>
      <c r="BG84" s="385"/>
      <c r="BH84" s="385"/>
      <c r="BI84" s="385"/>
      <c r="BJ84" s="385"/>
      <c r="BK84" s="385"/>
      <c r="BL84" s="385"/>
      <c r="BM84" s="385"/>
      <c r="BN84" s="385"/>
      <c r="BO84" s="385"/>
      <c r="BP84" s="385"/>
      <c r="BQ84" s="385"/>
      <c r="BR84" s="385"/>
      <c r="BS84" s="385"/>
      <c r="BT84" s="385"/>
      <c r="BU84" s="385"/>
      <c r="BV84" s="385"/>
      <c r="BW84" s="385"/>
      <c r="BX84" s="385"/>
      <c r="BY84" s="385"/>
      <c r="BZ84" s="385"/>
      <c r="CA84" s="385"/>
      <c r="CB84" s="385"/>
      <c r="CC84" s="385"/>
      <c r="CD84" s="385"/>
      <c r="CE84" s="385"/>
      <c r="CF84" s="385"/>
      <c r="CG84" s="385"/>
      <c r="CH84" s="385"/>
      <c r="CI84" s="385"/>
      <c r="CJ84" s="385"/>
      <c r="CK84" s="385"/>
      <c r="CL84" s="385"/>
      <c r="CM84" s="385"/>
      <c r="CN84" s="385"/>
      <c r="CO84" s="385"/>
      <c r="CP84" s="385"/>
      <c r="CQ84" s="385"/>
      <c r="CR84" s="385"/>
      <c r="CS84" s="385"/>
      <c r="CT84" s="385"/>
      <c r="CU84" s="385"/>
      <c r="CV84" s="385"/>
      <c r="CW84" s="385"/>
      <c r="CX84" s="385"/>
      <c r="CY84" s="385"/>
      <c r="CZ84" s="385"/>
      <c r="DA84" s="385"/>
      <c r="DB84" s="385"/>
      <c r="DC84" s="385"/>
      <c r="DD84" s="385"/>
      <c r="DE84" s="385"/>
      <c r="DF84" s="385"/>
      <c r="DG84" s="385"/>
      <c r="DH84" s="385"/>
      <c r="DI84" s="385"/>
      <c r="DJ84" s="385"/>
      <c r="DK84" s="385"/>
      <c r="DL84" s="385"/>
      <c r="DM84" s="385"/>
      <c r="DN84" s="385"/>
      <c r="DO84" s="385"/>
      <c r="DP84" s="385"/>
      <c r="DQ84" s="385"/>
      <c r="DR84" s="385"/>
      <c r="DS84" s="385"/>
      <c r="DT84" s="385"/>
      <c r="DU84" s="385"/>
      <c r="DV84" s="385"/>
      <c r="DW84" s="385"/>
      <c r="DX84" s="385"/>
      <c r="DY84" s="385"/>
    </row>
    <row r="85" spans="1:129" x14ac:dyDescent="0.2">
      <c r="A85" s="385"/>
      <c r="B85" s="385"/>
      <c r="C85" s="385"/>
      <c r="D85" s="385"/>
      <c r="E85" s="385"/>
      <c r="F85" s="385"/>
      <c r="G85" s="385"/>
      <c r="H85" s="385"/>
      <c r="I85" s="385"/>
      <c r="J85" s="385"/>
      <c r="K85" s="385"/>
      <c r="L85" s="385"/>
      <c r="M85" s="385"/>
      <c r="N85" s="385"/>
      <c r="O85" s="385"/>
      <c r="P85" s="385"/>
      <c r="Q85" s="385"/>
      <c r="R85" s="385"/>
      <c r="S85" s="385"/>
      <c r="T85" s="385"/>
      <c r="U85" s="385"/>
      <c r="V85" s="385"/>
      <c r="W85" s="385"/>
      <c r="X85" s="385"/>
      <c r="Y85" s="385"/>
      <c r="Z85" s="385"/>
      <c r="AA85" s="385"/>
      <c r="AB85" s="385"/>
      <c r="AC85" s="385"/>
      <c r="AD85" s="385"/>
      <c r="AE85" s="385"/>
      <c r="AF85" s="385"/>
      <c r="AG85" s="385"/>
      <c r="AH85" s="385"/>
      <c r="AI85" s="385"/>
      <c r="AJ85" s="385"/>
      <c r="AK85" s="385"/>
      <c r="AL85" s="385"/>
      <c r="AM85" s="385"/>
      <c r="AN85" s="385"/>
      <c r="AO85" s="385"/>
      <c r="AP85" s="385"/>
      <c r="AQ85" s="385"/>
      <c r="AR85" s="385"/>
      <c r="AS85" s="385"/>
      <c r="AT85" s="385"/>
      <c r="AU85" s="385"/>
      <c r="AV85" s="385"/>
      <c r="AW85" s="385"/>
      <c r="AX85" s="385"/>
      <c r="AY85" s="385"/>
      <c r="AZ85" s="385"/>
      <c r="BA85" s="385"/>
      <c r="BB85" s="385"/>
      <c r="BC85" s="385"/>
      <c r="BD85" s="385"/>
      <c r="BE85" s="385"/>
      <c r="BF85" s="385"/>
      <c r="BG85" s="385"/>
      <c r="BH85" s="385"/>
      <c r="BI85" s="385"/>
      <c r="BJ85" s="385"/>
      <c r="BK85" s="385"/>
      <c r="BL85" s="385"/>
      <c r="BM85" s="385"/>
      <c r="BN85" s="385"/>
      <c r="BO85" s="385"/>
      <c r="BP85" s="385"/>
      <c r="BQ85" s="385"/>
      <c r="BR85" s="385"/>
      <c r="BS85" s="385"/>
      <c r="BT85" s="385"/>
      <c r="BU85" s="385"/>
      <c r="BV85" s="385"/>
      <c r="BW85" s="385"/>
      <c r="BX85" s="385"/>
      <c r="BY85" s="385"/>
      <c r="BZ85" s="385"/>
      <c r="CA85" s="385"/>
      <c r="CB85" s="385"/>
      <c r="CC85" s="385"/>
      <c r="CD85" s="385"/>
      <c r="CE85" s="385"/>
      <c r="CF85" s="385"/>
      <c r="CG85" s="385"/>
      <c r="CH85" s="385"/>
      <c r="CI85" s="385"/>
      <c r="CJ85" s="385"/>
      <c r="CK85" s="385"/>
      <c r="CL85" s="385"/>
      <c r="CM85" s="385"/>
      <c r="CN85" s="385"/>
      <c r="CO85" s="385"/>
      <c r="CP85" s="385"/>
      <c r="CQ85" s="385"/>
      <c r="CR85" s="385"/>
      <c r="CS85" s="385"/>
      <c r="CT85" s="385"/>
      <c r="CU85" s="385"/>
      <c r="CV85" s="385"/>
      <c r="CW85" s="385"/>
      <c r="CX85" s="385"/>
      <c r="CY85" s="385"/>
      <c r="CZ85" s="385"/>
      <c r="DA85" s="385"/>
      <c r="DB85" s="385"/>
      <c r="DC85" s="385"/>
      <c r="DD85" s="385"/>
      <c r="DE85" s="385"/>
      <c r="DF85" s="385"/>
      <c r="DG85" s="385"/>
      <c r="DH85" s="385"/>
      <c r="DI85" s="385"/>
      <c r="DJ85" s="385"/>
      <c r="DK85" s="385"/>
      <c r="DL85" s="385"/>
      <c r="DM85" s="385"/>
      <c r="DN85" s="385"/>
      <c r="DO85" s="385"/>
      <c r="DP85" s="385"/>
      <c r="DQ85" s="385"/>
      <c r="DR85" s="385"/>
      <c r="DS85" s="385"/>
      <c r="DT85" s="385"/>
      <c r="DU85" s="385"/>
      <c r="DV85" s="385"/>
      <c r="DW85" s="385"/>
      <c r="DX85" s="385"/>
      <c r="DY85" s="385"/>
    </row>
    <row r="86" spans="1:129" x14ac:dyDescent="0.2">
      <c r="A86" s="385"/>
      <c r="B86" s="385"/>
      <c r="C86" s="385"/>
      <c r="D86" s="385"/>
      <c r="E86" s="385"/>
      <c r="F86" s="385"/>
      <c r="G86" s="385"/>
      <c r="H86" s="385"/>
      <c r="I86" s="385"/>
      <c r="J86" s="385"/>
      <c r="K86" s="385"/>
      <c r="L86" s="385"/>
      <c r="M86" s="385"/>
      <c r="N86" s="385"/>
      <c r="O86" s="385"/>
      <c r="P86" s="385"/>
      <c r="Q86" s="385"/>
      <c r="R86" s="385"/>
      <c r="S86" s="385"/>
      <c r="T86" s="385"/>
      <c r="U86" s="385"/>
      <c r="V86" s="385"/>
      <c r="W86" s="385"/>
      <c r="X86" s="385"/>
      <c r="Y86" s="385"/>
      <c r="Z86" s="385"/>
      <c r="AA86" s="385"/>
      <c r="AB86" s="385"/>
      <c r="AC86" s="385"/>
      <c r="AD86" s="385"/>
      <c r="AE86" s="385"/>
      <c r="AF86" s="385"/>
      <c r="AG86" s="385"/>
      <c r="AH86" s="385"/>
      <c r="AI86" s="385"/>
      <c r="AJ86" s="385"/>
      <c r="AK86" s="385"/>
      <c r="AL86" s="385"/>
      <c r="AM86" s="385"/>
      <c r="AN86" s="385"/>
      <c r="AO86" s="385"/>
      <c r="AP86" s="385"/>
      <c r="AQ86" s="385"/>
      <c r="AR86" s="385"/>
      <c r="AS86" s="385"/>
      <c r="AT86" s="385"/>
      <c r="AU86" s="385"/>
      <c r="AV86" s="385"/>
      <c r="AW86" s="385"/>
      <c r="AX86" s="385"/>
      <c r="AY86" s="385"/>
      <c r="AZ86" s="385"/>
      <c r="BA86" s="385"/>
      <c r="BB86" s="385"/>
      <c r="BC86" s="385"/>
      <c r="BD86" s="385"/>
      <c r="BE86" s="385"/>
      <c r="BF86" s="385"/>
      <c r="BG86" s="385"/>
      <c r="BH86" s="385"/>
      <c r="BI86" s="385"/>
      <c r="BJ86" s="385"/>
      <c r="BK86" s="385"/>
      <c r="BL86" s="385"/>
      <c r="BM86" s="385"/>
      <c r="BN86" s="385"/>
      <c r="BO86" s="385"/>
      <c r="BP86" s="385"/>
      <c r="BQ86" s="385"/>
      <c r="BR86" s="385"/>
      <c r="BS86" s="385"/>
      <c r="BT86" s="385"/>
      <c r="BU86" s="385"/>
      <c r="BV86" s="385"/>
      <c r="BW86" s="385"/>
      <c r="BX86" s="385"/>
      <c r="BY86" s="385"/>
      <c r="BZ86" s="385"/>
      <c r="CA86" s="385"/>
      <c r="CB86" s="385"/>
      <c r="CC86" s="385"/>
      <c r="CD86" s="385"/>
      <c r="CE86" s="385"/>
      <c r="CF86" s="385"/>
      <c r="CG86" s="385"/>
      <c r="CH86" s="385"/>
      <c r="CI86" s="385"/>
      <c r="CJ86" s="385"/>
      <c r="CK86" s="385"/>
      <c r="CL86" s="385"/>
      <c r="CM86" s="385"/>
      <c r="CN86" s="385"/>
      <c r="CO86" s="385"/>
      <c r="CP86" s="385"/>
      <c r="CQ86" s="385"/>
      <c r="CR86" s="385"/>
      <c r="CS86" s="385"/>
      <c r="CT86" s="385"/>
      <c r="CU86" s="385"/>
      <c r="CV86" s="385"/>
      <c r="CW86" s="385"/>
      <c r="CX86" s="385"/>
      <c r="CY86" s="385"/>
      <c r="CZ86" s="385"/>
      <c r="DA86" s="385"/>
      <c r="DB86" s="385"/>
      <c r="DC86" s="385"/>
      <c r="DD86" s="385"/>
      <c r="DE86" s="385"/>
      <c r="DF86" s="385"/>
      <c r="DG86" s="385"/>
      <c r="DH86" s="385"/>
      <c r="DI86" s="385"/>
      <c r="DJ86" s="385"/>
      <c r="DK86" s="385"/>
      <c r="DL86" s="385"/>
      <c r="DM86" s="385"/>
      <c r="DN86" s="385"/>
      <c r="DO86" s="385"/>
      <c r="DP86" s="385"/>
      <c r="DQ86" s="385"/>
      <c r="DR86" s="385"/>
      <c r="DS86" s="385"/>
      <c r="DT86" s="385"/>
      <c r="DU86" s="385"/>
      <c r="DV86" s="385"/>
      <c r="DW86" s="385"/>
      <c r="DX86" s="385"/>
      <c r="DY86" s="385"/>
    </row>
    <row r="87" spans="1:129" x14ac:dyDescent="0.2">
      <c r="A87" s="385"/>
      <c r="B87" s="385"/>
      <c r="C87" s="385"/>
      <c r="D87" s="385"/>
      <c r="E87" s="385"/>
      <c r="F87" s="385"/>
      <c r="G87" s="385"/>
      <c r="H87" s="385"/>
      <c r="I87" s="385"/>
      <c r="J87" s="385"/>
      <c r="K87" s="385"/>
      <c r="L87" s="385"/>
      <c r="M87" s="385"/>
      <c r="N87" s="385"/>
      <c r="O87" s="385"/>
      <c r="P87" s="385"/>
      <c r="Q87" s="385"/>
      <c r="R87" s="385"/>
      <c r="S87" s="385"/>
      <c r="T87" s="385"/>
      <c r="U87" s="385"/>
      <c r="V87" s="385"/>
      <c r="W87" s="385"/>
      <c r="X87" s="385"/>
      <c r="Y87" s="385"/>
      <c r="Z87" s="385"/>
      <c r="AA87" s="385"/>
      <c r="AB87" s="385"/>
      <c r="AC87" s="385"/>
      <c r="AD87" s="385"/>
      <c r="AE87" s="385"/>
      <c r="AF87" s="385"/>
      <c r="AG87" s="385"/>
      <c r="AH87" s="385"/>
      <c r="AI87" s="385"/>
      <c r="AJ87" s="385"/>
      <c r="AK87" s="385"/>
      <c r="AL87" s="385"/>
      <c r="AM87" s="385"/>
      <c r="AN87" s="385"/>
      <c r="AO87" s="385"/>
      <c r="AP87" s="385"/>
      <c r="AQ87" s="385"/>
      <c r="AR87" s="385"/>
      <c r="AS87" s="385"/>
      <c r="AT87" s="385"/>
      <c r="AU87" s="385"/>
      <c r="AV87" s="385"/>
      <c r="AW87" s="385"/>
      <c r="AX87" s="385"/>
      <c r="AY87" s="385"/>
      <c r="AZ87" s="385"/>
      <c r="BA87" s="385"/>
      <c r="BB87" s="385"/>
      <c r="BC87" s="385"/>
      <c r="BD87" s="385"/>
      <c r="BE87" s="385"/>
      <c r="BF87" s="385"/>
      <c r="BG87" s="385"/>
      <c r="BH87" s="385"/>
      <c r="BI87" s="385"/>
      <c r="BJ87" s="385"/>
      <c r="BK87" s="385"/>
      <c r="BL87" s="385"/>
      <c r="BM87" s="385"/>
      <c r="BN87" s="385"/>
      <c r="BO87" s="385"/>
      <c r="BP87" s="385"/>
      <c r="BQ87" s="385"/>
      <c r="BR87" s="385"/>
      <c r="BS87" s="385"/>
      <c r="BT87" s="385"/>
      <c r="BU87" s="385"/>
      <c r="BV87" s="385"/>
      <c r="BW87" s="385"/>
      <c r="BX87" s="385"/>
      <c r="BY87" s="385"/>
      <c r="BZ87" s="385"/>
      <c r="CA87" s="385"/>
      <c r="CB87" s="385"/>
      <c r="CC87" s="385"/>
      <c r="CD87" s="385"/>
      <c r="CE87" s="385"/>
      <c r="CF87" s="385"/>
      <c r="CG87" s="385"/>
      <c r="CH87" s="385"/>
      <c r="CI87" s="385"/>
      <c r="CJ87" s="385"/>
      <c r="CK87" s="385"/>
      <c r="CL87" s="385"/>
      <c r="CM87" s="385"/>
      <c r="CN87" s="385"/>
      <c r="CO87" s="385"/>
      <c r="CP87" s="385"/>
      <c r="CQ87" s="385"/>
      <c r="CR87" s="385"/>
      <c r="CS87" s="385"/>
      <c r="CT87" s="385"/>
      <c r="CU87" s="385"/>
      <c r="CV87" s="385"/>
      <c r="CW87" s="385"/>
      <c r="CX87" s="385"/>
      <c r="CY87" s="385"/>
      <c r="CZ87" s="385"/>
      <c r="DA87" s="385"/>
      <c r="DB87" s="385"/>
      <c r="DC87" s="385"/>
      <c r="DD87" s="385"/>
      <c r="DE87" s="385"/>
      <c r="DF87" s="385"/>
      <c r="DG87" s="385"/>
      <c r="DH87" s="385"/>
      <c r="DI87" s="385"/>
      <c r="DJ87" s="385"/>
      <c r="DK87" s="385"/>
      <c r="DL87" s="385"/>
      <c r="DM87" s="385"/>
      <c r="DN87" s="385"/>
      <c r="DO87" s="385"/>
      <c r="DP87" s="385"/>
      <c r="DQ87" s="385"/>
      <c r="DR87" s="385"/>
      <c r="DS87" s="385"/>
      <c r="DT87" s="385"/>
      <c r="DU87" s="385"/>
      <c r="DV87" s="385"/>
      <c r="DW87" s="385"/>
      <c r="DX87" s="385"/>
      <c r="DY87" s="385"/>
    </row>
    <row r="88" spans="1:129" x14ac:dyDescent="0.2">
      <c r="A88" s="385"/>
      <c r="B88" s="385"/>
      <c r="C88" s="385"/>
      <c r="D88" s="385"/>
      <c r="E88" s="385"/>
      <c r="F88" s="385"/>
      <c r="G88" s="385"/>
      <c r="H88" s="385"/>
      <c r="I88" s="385"/>
      <c r="J88" s="385"/>
      <c r="K88" s="385"/>
      <c r="L88" s="385"/>
      <c r="M88" s="385"/>
      <c r="N88" s="385"/>
      <c r="O88" s="385"/>
      <c r="P88" s="385"/>
      <c r="Q88" s="385"/>
      <c r="R88" s="385"/>
      <c r="S88" s="385"/>
      <c r="T88" s="385"/>
      <c r="U88" s="385"/>
      <c r="V88" s="385"/>
      <c r="W88" s="385"/>
      <c r="X88" s="385"/>
      <c r="Y88" s="385"/>
      <c r="Z88" s="385"/>
      <c r="AA88" s="385"/>
      <c r="AB88" s="385"/>
      <c r="AC88" s="385"/>
      <c r="AD88" s="385"/>
      <c r="AE88" s="385"/>
      <c r="AF88" s="385"/>
      <c r="AG88" s="385"/>
      <c r="AH88" s="385"/>
      <c r="AI88" s="385"/>
      <c r="AJ88" s="385"/>
      <c r="AK88" s="385"/>
      <c r="AL88" s="385"/>
      <c r="AM88" s="385"/>
      <c r="AN88" s="385"/>
      <c r="AO88" s="385"/>
      <c r="AP88" s="385"/>
      <c r="AQ88" s="385"/>
      <c r="AR88" s="385"/>
      <c r="AS88" s="385"/>
      <c r="AT88" s="385"/>
      <c r="AU88" s="385"/>
      <c r="AV88" s="385"/>
      <c r="AW88" s="385"/>
      <c r="AX88" s="385"/>
      <c r="AY88" s="385"/>
      <c r="AZ88" s="385"/>
      <c r="BA88" s="385"/>
      <c r="BB88" s="385"/>
      <c r="BC88" s="385"/>
      <c r="BD88" s="385"/>
      <c r="BE88" s="385"/>
      <c r="BF88" s="385"/>
      <c r="BG88" s="385"/>
      <c r="BH88" s="385"/>
      <c r="BI88" s="385"/>
      <c r="BJ88" s="385"/>
      <c r="BK88" s="385"/>
      <c r="BL88" s="385"/>
      <c r="BM88" s="385"/>
      <c r="BN88" s="385"/>
      <c r="BO88" s="385"/>
      <c r="BP88" s="385"/>
      <c r="BQ88" s="385"/>
      <c r="BR88" s="385"/>
      <c r="BS88" s="385"/>
      <c r="BT88" s="385"/>
      <c r="BU88" s="385"/>
      <c r="BV88" s="385"/>
      <c r="BW88" s="385"/>
      <c r="BX88" s="385"/>
      <c r="BY88" s="385"/>
      <c r="BZ88" s="385"/>
      <c r="CA88" s="385"/>
      <c r="CB88" s="385"/>
      <c r="CC88" s="385"/>
      <c r="CD88" s="385"/>
      <c r="CE88" s="385"/>
      <c r="CF88" s="385"/>
      <c r="CG88" s="385"/>
      <c r="CH88" s="385"/>
      <c r="CI88" s="385"/>
      <c r="CJ88" s="385"/>
      <c r="CK88" s="385"/>
      <c r="CL88" s="385"/>
      <c r="CM88" s="385"/>
      <c r="CN88" s="385"/>
      <c r="CO88" s="385"/>
      <c r="CP88" s="385"/>
      <c r="CQ88" s="385"/>
      <c r="CR88" s="385"/>
      <c r="CS88" s="385"/>
      <c r="CT88" s="385"/>
      <c r="CU88" s="385"/>
      <c r="CV88" s="385"/>
      <c r="CW88" s="385"/>
      <c r="CX88" s="385"/>
      <c r="CY88" s="385"/>
      <c r="CZ88" s="385"/>
      <c r="DA88" s="385"/>
      <c r="DB88" s="385"/>
      <c r="DC88" s="385"/>
      <c r="DD88" s="385"/>
      <c r="DE88" s="385"/>
      <c r="DF88" s="385"/>
      <c r="DG88" s="385"/>
      <c r="DH88" s="385"/>
      <c r="DI88" s="385"/>
      <c r="DJ88" s="385"/>
      <c r="DK88" s="385"/>
      <c r="DL88" s="385"/>
      <c r="DM88" s="385"/>
      <c r="DN88" s="385"/>
      <c r="DO88" s="385"/>
      <c r="DP88" s="385"/>
      <c r="DQ88" s="385"/>
      <c r="DR88" s="385"/>
      <c r="DS88" s="385"/>
      <c r="DT88" s="385"/>
      <c r="DU88" s="385"/>
      <c r="DV88" s="385"/>
      <c r="DW88" s="385"/>
      <c r="DX88" s="385"/>
      <c r="DY88" s="385"/>
    </row>
    <row r="89" spans="1:129" x14ac:dyDescent="0.2">
      <c r="A89" s="385"/>
      <c r="B89" s="385"/>
      <c r="C89" s="385"/>
      <c r="D89" s="385"/>
      <c r="E89" s="385"/>
      <c r="F89" s="385"/>
      <c r="G89" s="385"/>
      <c r="H89" s="385"/>
      <c r="I89" s="385"/>
      <c r="J89" s="385"/>
      <c r="K89" s="385"/>
      <c r="L89" s="385"/>
      <c r="M89" s="385"/>
      <c r="N89" s="385"/>
      <c r="O89" s="385"/>
      <c r="P89" s="385"/>
      <c r="Q89" s="385"/>
      <c r="R89" s="385"/>
      <c r="S89" s="385"/>
      <c r="T89" s="385"/>
      <c r="U89" s="385"/>
      <c r="V89" s="385"/>
      <c r="W89" s="385"/>
      <c r="X89" s="385"/>
      <c r="Y89" s="385"/>
      <c r="Z89" s="385"/>
      <c r="AA89" s="385"/>
      <c r="AB89" s="385"/>
      <c r="AC89" s="385"/>
      <c r="AD89" s="385"/>
      <c r="AE89" s="385"/>
      <c r="AF89" s="385"/>
      <c r="AG89" s="385"/>
      <c r="AH89" s="385"/>
      <c r="AI89" s="385"/>
      <c r="AJ89" s="385"/>
      <c r="AK89" s="385"/>
      <c r="AL89" s="385"/>
      <c r="AM89" s="385"/>
      <c r="AN89" s="385"/>
      <c r="AO89" s="385"/>
      <c r="AP89" s="385"/>
      <c r="AQ89" s="385"/>
      <c r="AR89" s="385"/>
      <c r="AS89" s="385"/>
      <c r="AT89" s="385"/>
      <c r="AU89" s="385"/>
      <c r="AV89" s="385"/>
      <c r="AW89" s="385"/>
      <c r="AX89" s="385"/>
      <c r="AY89" s="385"/>
      <c r="AZ89" s="385"/>
      <c r="BA89" s="385"/>
      <c r="BB89" s="385"/>
      <c r="BC89" s="385"/>
      <c r="BD89" s="385"/>
      <c r="BE89" s="385"/>
      <c r="BF89" s="385"/>
      <c r="BG89" s="385"/>
      <c r="BH89" s="385"/>
      <c r="BI89" s="385"/>
      <c r="BJ89" s="385"/>
      <c r="BK89" s="385"/>
      <c r="BL89" s="385"/>
      <c r="BM89" s="385"/>
      <c r="BN89" s="385"/>
      <c r="BO89" s="385"/>
      <c r="BP89" s="385"/>
      <c r="BQ89" s="385"/>
      <c r="BR89" s="385"/>
      <c r="BS89" s="385"/>
      <c r="BT89" s="385"/>
      <c r="BU89" s="385"/>
      <c r="BV89" s="385"/>
      <c r="BW89" s="385"/>
      <c r="BX89" s="385"/>
      <c r="BY89" s="385"/>
      <c r="BZ89" s="385"/>
      <c r="CA89" s="385"/>
      <c r="CB89" s="385"/>
      <c r="CC89" s="385"/>
      <c r="CD89" s="385"/>
      <c r="CE89" s="385"/>
      <c r="CF89" s="385"/>
      <c r="CG89" s="385"/>
      <c r="CH89" s="385"/>
      <c r="CI89" s="385"/>
      <c r="CJ89" s="385"/>
      <c r="CK89" s="385"/>
      <c r="CL89" s="385"/>
      <c r="CM89" s="385"/>
      <c r="CN89" s="385"/>
      <c r="CO89" s="385"/>
      <c r="CP89" s="385"/>
      <c r="CQ89" s="385"/>
      <c r="CR89" s="385"/>
      <c r="CS89" s="385"/>
      <c r="CT89" s="385"/>
      <c r="CU89" s="385"/>
      <c r="CV89" s="385"/>
      <c r="CW89" s="385"/>
      <c r="CX89" s="385"/>
      <c r="CY89" s="385"/>
      <c r="CZ89" s="385"/>
      <c r="DA89" s="385"/>
      <c r="DB89" s="385"/>
      <c r="DC89" s="385"/>
      <c r="DD89" s="385"/>
      <c r="DE89" s="385"/>
      <c r="DF89" s="385"/>
      <c r="DG89" s="385"/>
      <c r="DH89" s="385"/>
      <c r="DI89" s="385"/>
      <c r="DJ89" s="385"/>
      <c r="DK89" s="385"/>
      <c r="DL89" s="385"/>
      <c r="DM89" s="385"/>
      <c r="DN89" s="385"/>
      <c r="DO89" s="385"/>
      <c r="DP89" s="385"/>
      <c r="DQ89" s="385"/>
      <c r="DR89" s="385"/>
      <c r="DS89" s="385"/>
      <c r="DT89" s="385"/>
      <c r="DU89" s="385"/>
      <c r="DV89" s="385"/>
      <c r="DW89" s="385"/>
      <c r="DX89" s="385"/>
      <c r="DY89" s="385"/>
    </row>
    <row r="90" spans="1:129" x14ac:dyDescent="0.2">
      <c r="A90" s="385"/>
      <c r="B90" s="385"/>
      <c r="C90" s="385"/>
      <c r="D90" s="385"/>
      <c r="E90" s="385"/>
      <c r="F90" s="385"/>
      <c r="G90" s="385"/>
      <c r="H90" s="385"/>
      <c r="I90" s="385"/>
      <c r="J90" s="385"/>
      <c r="K90" s="385"/>
      <c r="L90" s="385"/>
      <c r="M90" s="385"/>
      <c r="N90" s="385"/>
      <c r="O90" s="385"/>
      <c r="P90" s="385"/>
      <c r="Q90" s="385"/>
      <c r="R90" s="385"/>
      <c r="S90" s="385"/>
      <c r="T90" s="385"/>
      <c r="U90" s="385"/>
      <c r="V90" s="385"/>
      <c r="W90" s="385"/>
      <c r="X90" s="385"/>
      <c r="Y90" s="385"/>
      <c r="Z90" s="385"/>
      <c r="AA90" s="385"/>
      <c r="AB90" s="385"/>
      <c r="AC90" s="385"/>
      <c r="AD90" s="385"/>
      <c r="AE90" s="385"/>
      <c r="AF90" s="385"/>
      <c r="AG90" s="385"/>
      <c r="AH90" s="385"/>
      <c r="AI90" s="385"/>
      <c r="AJ90" s="385"/>
      <c r="AK90" s="385"/>
      <c r="AL90" s="385"/>
      <c r="AM90" s="385"/>
      <c r="AN90" s="385"/>
      <c r="AO90" s="385"/>
      <c r="AP90" s="385"/>
      <c r="AQ90" s="385"/>
      <c r="AR90" s="385"/>
      <c r="AS90" s="385"/>
      <c r="AT90" s="385"/>
      <c r="AU90" s="385"/>
      <c r="AV90" s="385"/>
      <c r="AW90" s="385"/>
      <c r="AX90" s="385"/>
      <c r="AY90" s="385"/>
      <c r="AZ90" s="385"/>
      <c r="BA90" s="385"/>
      <c r="BB90" s="385"/>
      <c r="BC90" s="385"/>
      <c r="BD90" s="385"/>
      <c r="BE90" s="385"/>
      <c r="BF90" s="385"/>
      <c r="BG90" s="385"/>
      <c r="BH90" s="385"/>
      <c r="BI90" s="385"/>
      <c r="BJ90" s="385"/>
      <c r="BK90" s="385"/>
      <c r="BL90" s="385"/>
      <c r="BM90" s="385"/>
      <c r="BN90" s="385"/>
      <c r="BO90" s="385"/>
      <c r="BP90" s="385"/>
      <c r="BQ90" s="385"/>
      <c r="BR90" s="385"/>
      <c r="BS90" s="385"/>
      <c r="BT90" s="385"/>
      <c r="BU90" s="385"/>
      <c r="BV90" s="385"/>
      <c r="BW90" s="385"/>
      <c r="BX90" s="385"/>
      <c r="BY90" s="385"/>
      <c r="BZ90" s="385"/>
      <c r="CA90" s="385"/>
      <c r="CB90" s="385"/>
      <c r="CC90" s="385"/>
      <c r="CD90" s="385"/>
      <c r="CE90" s="385"/>
      <c r="CF90" s="385"/>
      <c r="CG90" s="385"/>
      <c r="CH90" s="385"/>
      <c r="CI90" s="385"/>
      <c r="CJ90" s="385"/>
      <c r="CK90" s="385"/>
      <c r="CL90" s="385"/>
      <c r="CM90" s="385"/>
      <c r="CN90" s="385"/>
      <c r="CO90" s="385"/>
      <c r="CP90" s="385"/>
      <c r="CQ90" s="385"/>
      <c r="CR90" s="385"/>
      <c r="CS90" s="385"/>
      <c r="CT90" s="385"/>
      <c r="CU90" s="385"/>
      <c r="CV90" s="385"/>
      <c r="CW90" s="385"/>
      <c r="CX90" s="385"/>
      <c r="CY90" s="385"/>
      <c r="CZ90" s="385"/>
      <c r="DA90" s="385"/>
      <c r="DB90" s="385"/>
      <c r="DC90" s="385"/>
      <c r="DD90" s="385"/>
      <c r="DE90" s="385"/>
      <c r="DF90" s="385"/>
      <c r="DG90" s="385"/>
      <c r="DH90" s="385"/>
      <c r="DI90" s="385"/>
      <c r="DJ90" s="385"/>
      <c r="DK90" s="385"/>
      <c r="DL90" s="385"/>
      <c r="DM90" s="385"/>
      <c r="DN90" s="385"/>
      <c r="DO90" s="385"/>
      <c r="DP90" s="385"/>
      <c r="DQ90" s="385"/>
      <c r="DR90" s="385"/>
      <c r="DS90" s="385"/>
      <c r="DT90" s="385"/>
      <c r="DU90" s="385"/>
      <c r="DV90" s="385"/>
      <c r="DW90" s="385"/>
      <c r="DX90" s="385"/>
      <c r="DY90" s="385"/>
    </row>
    <row r="91" spans="1:129" x14ac:dyDescent="0.2">
      <c r="A91" s="385"/>
      <c r="B91" s="385"/>
      <c r="C91" s="385"/>
      <c r="D91" s="385"/>
      <c r="E91" s="385"/>
      <c r="F91" s="385"/>
      <c r="G91" s="385"/>
      <c r="H91" s="385"/>
      <c r="I91" s="385"/>
      <c r="J91" s="385"/>
      <c r="K91" s="385"/>
      <c r="L91" s="385"/>
      <c r="M91" s="385"/>
      <c r="N91" s="385"/>
      <c r="O91" s="385"/>
      <c r="P91" s="385"/>
      <c r="Q91" s="385"/>
      <c r="R91" s="385"/>
      <c r="S91" s="385"/>
      <c r="T91" s="385"/>
      <c r="U91" s="385"/>
      <c r="V91" s="385"/>
      <c r="W91" s="385"/>
      <c r="X91" s="385"/>
      <c r="Y91" s="385"/>
      <c r="Z91" s="385"/>
      <c r="AA91" s="385"/>
      <c r="AB91" s="385"/>
      <c r="AC91" s="385"/>
      <c r="AD91" s="385"/>
      <c r="AE91" s="385"/>
      <c r="AF91" s="385"/>
      <c r="AG91" s="385"/>
      <c r="AH91" s="385"/>
      <c r="AI91" s="385"/>
      <c r="AJ91" s="385"/>
      <c r="AK91" s="385"/>
      <c r="AL91" s="385"/>
      <c r="AM91" s="385"/>
      <c r="AN91" s="385"/>
      <c r="AO91" s="385"/>
      <c r="AP91" s="385"/>
      <c r="AQ91" s="385"/>
      <c r="AR91" s="385"/>
      <c r="AS91" s="385"/>
      <c r="AT91" s="385"/>
      <c r="AU91" s="385"/>
      <c r="AV91" s="385"/>
      <c r="AW91" s="385"/>
      <c r="AX91" s="385"/>
      <c r="AY91" s="385"/>
      <c r="AZ91" s="385"/>
      <c r="BA91" s="385"/>
      <c r="BB91" s="385"/>
      <c r="BC91" s="385"/>
      <c r="BD91" s="385"/>
      <c r="BE91" s="385"/>
      <c r="BF91" s="385"/>
      <c r="BG91" s="385"/>
      <c r="BH91" s="385"/>
      <c r="BI91" s="385"/>
      <c r="BJ91" s="385"/>
      <c r="BK91" s="385"/>
      <c r="BL91" s="385"/>
      <c r="BM91" s="385"/>
      <c r="BN91" s="385"/>
      <c r="BO91" s="385"/>
      <c r="BP91" s="385"/>
      <c r="BQ91" s="385"/>
      <c r="BR91" s="385"/>
      <c r="BS91" s="385"/>
      <c r="BT91" s="385"/>
      <c r="BU91" s="385"/>
      <c r="BV91" s="385"/>
      <c r="BW91" s="385"/>
      <c r="BX91" s="385"/>
      <c r="BY91" s="385"/>
      <c r="BZ91" s="385"/>
      <c r="CA91" s="385"/>
      <c r="CB91" s="385"/>
      <c r="CC91" s="385"/>
      <c r="CD91" s="385"/>
      <c r="CE91" s="385"/>
      <c r="CF91" s="385"/>
      <c r="CG91" s="385"/>
      <c r="CH91" s="385"/>
      <c r="CI91" s="385"/>
      <c r="CJ91" s="385"/>
      <c r="CK91" s="385"/>
      <c r="CL91" s="385"/>
      <c r="CM91" s="385"/>
      <c r="CN91" s="385"/>
      <c r="CO91" s="385"/>
      <c r="CP91" s="385"/>
      <c r="CQ91" s="385"/>
      <c r="CR91" s="385"/>
      <c r="CS91" s="385"/>
      <c r="CT91" s="385"/>
      <c r="CU91" s="385"/>
      <c r="CV91" s="385"/>
      <c r="CW91" s="385"/>
      <c r="CX91" s="385"/>
      <c r="CY91" s="385"/>
      <c r="CZ91" s="385"/>
      <c r="DA91" s="385"/>
      <c r="DB91" s="385"/>
      <c r="DC91" s="385"/>
      <c r="DD91" s="385"/>
      <c r="DE91" s="385"/>
      <c r="DF91" s="385"/>
      <c r="DG91" s="385"/>
      <c r="DH91" s="385"/>
      <c r="DI91" s="385"/>
      <c r="DJ91" s="385"/>
      <c r="DK91" s="385"/>
      <c r="DL91" s="385"/>
      <c r="DM91" s="385"/>
      <c r="DN91" s="385"/>
      <c r="DO91" s="385"/>
      <c r="DP91" s="385"/>
      <c r="DQ91" s="385"/>
      <c r="DR91" s="385"/>
      <c r="DS91" s="385"/>
      <c r="DT91" s="385"/>
      <c r="DU91" s="385"/>
      <c r="DV91" s="385"/>
      <c r="DW91" s="385"/>
      <c r="DX91" s="385"/>
      <c r="DY91" s="385"/>
    </row>
    <row r="92" spans="1:129" x14ac:dyDescent="0.2">
      <c r="A92" s="385"/>
      <c r="B92" s="385"/>
      <c r="C92" s="385"/>
      <c r="D92" s="385"/>
      <c r="E92" s="385"/>
      <c r="F92" s="385"/>
      <c r="G92" s="385"/>
      <c r="H92" s="385"/>
      <c r="I92" s="385"/>
      <c r="J92" s="385"/>
      <c r="K92" s="385"/>
      <c r="L92" s="385"/>
      <c r="M92" s="385"/>
      <c r="N92" s="385"/>
      <c r="O92" s="385"/>
      <c r="P92" s="385"/>
      <c r="Q92" s="385"/>
      <c r="R92" s="385"/>
      <c r="S92" s="385"/>
      <c r="T92" s="385"/>
      <c r="U92" s="385"/>
      <c r="V92" s="385"/>
      <c r="W92" s="385"/>
      <c r="X92" s="385"/>
      <c r="Y92" s="385"/>
      <c r="Z92" s="385"/>
      <c r="AA92" s="385"/>
      <c r="AB92" s="385"/>
      <c r="AC92" s="385"/>
      <c r="AD92" s="385"/>
      <c r="AE92" s="385"/>
      <c r="AF92" s="385"/>
      <c r="AG92" s="385"/>
      <c r="AH92" s="385"/>
      <c r="AI92" s="385"/>
      <c r="AJ92" s="385"/>
      <c r="AK92" s="385"/>
      <c r="AL92" s="385"/>
      <c r="AM92" s="385"/>
      <c r="AN92" s="385"/>
      <c r="AO92" s="385"/>
      <c r="AP92" s="385"/>
      <c r="AQ92" s="385"/>
      <c r="AR92" s="385"/>
      <c r="AS92" s="385"/>
      <c r="AT92" s="385"/>
      <c r="AU92" s="385"/>
      <c r="AV92" s="385"/>
      <c r="AW92" s="385"/>
      <c r="AX92" s="385"/>
      <c r="AY92" s="385"/>
      <c r="AZ92" s="385"/>
      <c r="BA92" s="385"/>
      <c r="BB92" s="385"/>
      <c r="BC92" s="385"/>
      <c r="BD92" s="385"/>
      <c r="BE92" s="385"/>
      <c r="BF92" s="385"/>
      <c r="BG92" s="385"/>
      <c r="BH92" s="385"/>
      <c r="BI92" s="385"/>
      <c r="BJ92" s="385"/>
      <c r="BK92" s="385"/>
      <c r="BL92" s="385"/>
      <c r="BM92" s="385"/>
      <c r="BN92" s="385"/>
      <c r="BO92" s="385"/>
      <c r="BP92" s="385"/>
      <c r="BQ92" s="385"/>
      <c r="BR92" s="385"/>
      <c r="BS92" s="385"/>
      <c r="BT92" s="385"/>
      <c r="BU92" s="385"/>
      <c r="BV92" s="385"/>
      <c r="BW92" s="385"/>
      <c r="BX92" s="385"/>
      <c r="BY92" s="385"/>
      <c r="BZ92" s="385"/>
      <c r="CA92" s="385"/>
      <c r="CB92" s="385"/>
      <c r="CC92" s="385"/>
      <c r="CD92" s="385"/>
      <c r="CE92" s="385"/>
      <c r="CF92" s="385"/>
      <c r="CG92" s="385"/>
      <c r="CH92" s="385"/>
      <c r="CI92" s="385"/>
      <c r="CJ92" s="385"/>
      <c r="CK92" s="385"/>
      <c r="CL92" s="385"/>
      <c r="CM92" s="385"/>
      <c r="CN92" s="385"/>
      <c r="CO92" s="385"/>
      <c r="CP92" s="385"/>
      <c r="CQ92" s="385"/>
      <c r="CR92" s="385"/>
      <c r="CS92" s="385"/>
      <c r="CT92" s="385"/>
      <c r="CU92" s="385"/>
      <c r="CV92" s="385"/>
      <c r="CW92" s="385"/>
      <c r="CX92" s="385"/>
      <c r="CY92" s="385"/>
      <c r="CZ92" s="385"/>
      <c r="DA92" s="385"/>
      <c r="DB92" s="385"/>
      <c r="DC92" s="385"/>
      <c r="DD92" s="385"/>
      <c r="DE92" s="385"/>
      <c r="DF92" s="385"/>
      <c r="DG92" s="385"/>
      <c r="DH92" s="385"/>
      <c r="DI92" s="385"/>
      <c r="DJ92" s="385"/>
      <c r="DK92" s="385"/>
      <c r="DL92" s="385"/>
      <c r="DM92" s="385"/>
      <c r="DN92" s="385"/>
      <c r="DO92" s="385"/>
      <c r="DP92" s="385"/>
      <c r="DQ92" s="385"/>
      <c r="DR92" s="385"/>
      <c r="DS92" s="385"/>
      <c r="DT92" s="385"/>
      <c r="DU92" s="385"/>
      <c r="DV92" s="385"/>
      <c r="DW92" s="385"/>
      <c r="DX92" s="385"/>
      <c r="DY92" s="385"/>
    </row>
    <row r="93" spans="1:129" x14ac:dyDescent="0.2">
      <c r="A93" s="385"/>
      <c r="B93" s="385"/>
      <c r="C93" s="385"/>
      <c r="D93" s="385"/>
      <c r="E93" s="385"/>
      <c r="F93" s="385"/>
      <c r="G93" s="385"/>
      <c r="H93" s="385"/>
      <c r="I93" s="385"/>
      <c r="J93" s="385"/>
      <c r="K93" s="385"/>
      <c r="L93" s="385"/>
      <c r="M93" s="385"/>
      <c r="N93" s="385"/>
      <c r="O93" s="385"/>
      <c r="P93" s="385"/>
      <c r="Q93" s="385"/>
      <c r="R93" s="385"/>
      <c r="S93" s="385"/>
      <c r="T93" s="385"/>
      <c r="U93" s="385"/>
      <c r="V93" s="385"/>
      <c r="W93" s="385"/>
      <c r="X93" s="385"/>
      <c r="Y93" s="385"/>
      <c r="Z93" s="385"/>
      <c r="AA93" s="385"/>
      <c r="AB93" s="385"/>
      <c r="AC93" s="385"/>
      <c r="AD93" s="385"/>
      <c r="AE93" s="385"/>
      <c r="AF93" s="385"/>
      <c r="AG93" s="385"/>
      <c r="AH93" s="385"/>
      <c r="AI93" s="385"/>
      <c r="AJ93" s="385"/>
      <c r="AK93" s="385"/>
      <c r="AL93" s="385"/>
      <c r="AM93" s="385"/>
      <c r="AN93" s="385"/>
      <c r="AO93" s="385"/>
      <c r="AP93" s="385"/>
      <c r="AQ93" s="385"/>
      <c r="AR93" s="385"/>
      <c r="AS93" s="385"/>
      <c r="AT93" s="385"/>
      <c r="AU93" s="385"/>
      <c r="AV93" s="385"/>
      <c r="AW93" s="385"/>
      <c r="AX93" s="385"/>
      <c r="AY93" s="385"/>
      <c r="AZ93" s="385"/>
      <c r="BA93" s="385"/>
      <c r="BB93" s="385"/>
      <c r="BC93" s="385"/>
      <c r="BD93" s="385"/>
      <c r="BE93" s="385"/>
      <c r="BF93" s="385"/>
      <c r="BG93" s="385"/>
      <c r="BH93" s="385"/>
      <c r="BI93" s="385"/>
      <c r="BJ93" s="385"/>
      <c r="BK93" s="385"/>
      <c r="BL93" s="385"/>
      <c r="BM93" s="385"/>
      <c r="BN93" s="385"/>
      <c r="BO93" s="385"/>
      <c r="BP93" s="385"/>
      <c r="BQ93" s="385"/>
      <c r="BR93" s="385"/>
      <c r="BS93" s="385"/>
      <c r="BT93" s="385"/>
      <c r="BU93" s="385"/>
      <c r="BV93" s="385"/>
      <c r="BW93" s="385"/>
      <c r="BX93" s="385"/>
      <c r="BY93" s="385"/>
      <c r="BZ93" s="385"/>
      <c r="CA93" s="385"/>
      <c r="CB93" s="385"/>
      <c r="CC93" s="385"/>
      <c r="CD93" s="385"/>
      <c r="CE93" s="385"/>
      <c r="CF93" s="385"/>
      <c r="CG93" s="385"/>
      <c r="CH93" s="385"/>
      <c r="CI93" s="385"/>
      <c r="CJ93" s="385"/>
      <c r="CK93" s="385"/>
      <c r="CL93" s="385"/>
      <c r="CM93" s="385"/>
      <c r="CN93" s="385"/>
      <c r="CO93" s="385"/>
      <c r="CP93" s="385"/>
      <c r="CQ93" s="385"/>
      <c r="CR93" s="385"/>
      <c r="CS93" s="385"/>
      <c r="CT93" s="385"/>
      <c r="CU93" s="385"/>
      <c r="CV93" s="385"/>
      <c r="CW93" s="385"/>
      <c r="CX93" s="385"/>
      <c r="CY93" s="385"/>
      <c r="CZ93" s="385"/>
      <c r="DA93" s="385"/>
      <c r="DB93" s="385"/>
      <c r="DC93" s="385"/>
      <c r="DD93" s="385"/>
      <c r="DE93" s="385"/>
      <c r="DF93" s="385"/>
      <c r="DG93" s="385"/>
      <c r="DH93" s="385"/>
      <c r="DI93" s="385"/>
      <c r="DJ93" s="385"/>
      <c r="DK93" s="385"/>
      <c r="DL93" s="385"/>
      <c r="DM93" s="385"/>
      <c r="DN93" s="385"/>
      <c r="DO93" s="385"/>
      <c r="DP93" s="385"/>
      <c r="DQ93" s="385"/>
      <c r="DR93" s="385"/>
      <c r="DS93" s="385"/>
      <c r="DT93" s="385"/>
      <c r="DU93" s="385"/>
      <c r="DV93" s="385"/>
      <c r="DW93" s="385"/>
      <c r="DX93" s="385"/>
      <c r="DY93" s="385"/>
    </row>
    <row r="94" spans="1:129" x14ac:dyDescent="0.2">
      <c r="A94" s="385"/>
      <c r="B94" s="385"/>
      <c r="C94" s="385"/>
      <c r="D94" s="385"/>
      <c r="E94" s="385"/>
      <c r="F94" s="385"/>
      <c r="G94" s="385"/>
      <c r="H94" s="385"/>
      <c r="I94" s="385"/>
      <c r="J94" s="385"/>
      <c r="K94" s="385"/>
      <c r="L94" s="385"/>
      <c r="M94" s="385"/>
      <c r="N94" s="385"/>
      <c r="O94" s="385"/>
      <c r="P94" s="385"/>
      <c r="Q94" s="385"/>
      <c r="R94" s="385"/>
      <c r="S94" s="385"/>
      <c r="T94" s="385"/>
      <c r="U94" s="385"/>
      <c r="V94" s="385"/>
      <c r="W94" s="385"/>
      <c r="X94" s="385"/>
      <c r="Y94" s="385"/>
      <c r="Z94" s="385"/>
      <c r="AA94" s="385"/>
      <c r="AB94" s="385"/>
      <c r="AC94" s="385"/>
      <c r="AD94" s="385"/>
      <c r="AE94" s="385"/>
      <c r="AF94" s="385"/>
      <c r="AG94" s="385"/>
      <c r="AH94" s="385"/>
      <c r="AI94" s="385"/>
      <c r="AJ94" s="385"/>
      <c r="AK94" s="385"/>
      <c r="AL94" s="385"/>
      <c r="AM94" s="385"/>
      <c r="AN94" s="385"/>
      <c r="AO94" s="385"/>
      <c r="AP94" s="385"/>
      <c r="AQ94" s="385"/>
      <c r="AR94" s="385"/>
      <c r="AS94" s="385"/>
      <c r="AT94" s="385"/>
      <c r="AU94" s="385"/>
      <c r="AV94" s="385"/>
      <c r="AW94" s="385"/>
      <c r="AX94" s="385"/>
      <c r="AY94" s="385"/>
      <c r="AZ94" s="385"/>
      <c r="BA94" s="385"/>
      <c r="BB94" s="385"/>
      <c r="BC94" s="385"/>
      <c r="BD94" s="385"/>
      <c r="BE94" s="385"/>
      <c r="BF94" s="385"/>
      <c r="BG94" s="385"/>
      <c r="BH94" s="385"/>
      <c r="BI94" s="385"/>
      <c r="BJ94" s="385"/>
      <c r="BK94" s="385"/>
      <c r="BL94" s="385"/>
      <c r="BM94" s="385"/>
      <c r="BN94" s="385"/>
      <c r="BO94" s="385"/>
      <c r="BP94" s="385"/>
      <c r="BQ94" s="385"/>
      <c r="BR94" s="385"/>
      <c r="BS94" s="385"/>
      <c r="BT94" s="385"/>
      <c r="BU94" s="385"/>
      <c r="BV94" s="385"/>
      <c r="BW94" s="385"/>
      <c r="BX94" s="385"/>
      <c r="BY94" s="385"/>
      <c r="BZ94" s="385"/>
      <c r="CA94" s="385"/>
      <c r="CB94" s="385"/>
      <c r="CC94" s="385"/>
      <c r="CD94" s="385"/>
      <c r="CE94" s="385"/>
      <c r="CF94" s="385"/>
      <c r="CG94" s="385"/>
      <c r="CH94" s="385"/>
      <c r="CI94" s="385"/>
      <c r="CJ94" s="385"/>
      <c r="CK94" s="385"/>
      <c r="CL94" s="385"/>
      <c r="CM94" s="385"/>
      <c r="CN94" s="385"/>
      <c r="CO94" s="385"/>
      <c r="CP94" s="385"/>
      <c r="CQ94" s="385"/>
      <c r="CR94" s="385"/>
      <c r="CS94" s="385"/>
      <c r="CT94" s="385"/>
      <c r="CU94" s="385"/>
      <c r="CV94" s="385"/>
      <c r="CW94" s="385"/>
      <c r="CX94" s="385"/>
      <c r="CY94" s="385"/>
      <c r="CZ94" s="385"/>
      <c r="DA94" s="385"/>
      <c r="DB94" s="385"/>
      <c r="DC94" s="385"/>
      <c r="DD94" s="385"/>
      <c r="DE94" s="385"/>
      <c r="DF94" s="385"/>
      <c r="DG94" s="385"/>
      <c r="DH94" s="385"/>
      <c r="DI94" s="385"/>
      <c r="DJ94" s="385"/>
      <c r="DK94" s="385"/>
      <c r="DL94" s="385"/>
      <c r="DM94" s="385"/>
      <c r="DN94" s="385"/>
      <c r="DO94" s="385"/>
      <c r="DP94" s="385"/>
      <c r="DQ94" s="385"/>
      <c r="DR94" s="385"/>
      <c r="DS94" s="385"/>
      <c r="DT94" s="385"/>
      <c r="DU94" s="385"/>
      <c r="DV94" s="385"/>
      <c r="DW94" s="385"/>
      <c r="DX94" s="385"/>
      <c r="DY94" s="385"/>
    </row>
    <row r="95" spans="1:129" x14ac:dyDescent="0.2">
      <c r="A95" s="385"/>
      <c r="B95" s="385"/>
      <c r="C95" s="385"/>
      <c r="D95" s="385"/>
      <c r="E95" s="385"/>
      <c r="F95" s="385"/>
      <c r="G95" s="385"/>
      <c r="H95" s="385"/>
      <c r="I95" s="385"/>
      <c r="J95" s="385"/>
      <c r="K95" s="385"/>
      <c r="L95" s="385"/>
      <c r="M95" s="385"/>
      <c r="N95" s="385"/>
      <c r="O95" s="385"/>
      <c r="P95" s="385"/>
      <c r="Q95" s="385"/>
      <c r="R95" s="385"/>
      <c r="S95" s="385"/>
      <c r="T95" s="385"/>
      <c r="U95" s="385"/>
      <c r="V95" s="385"/>
      <c r="W95" s="385"/>
      <c r="X95" s="385"/>
      <c r="Y95" s="385"/>
      <c r="Z95" s="385"/>
      <c r="AA95" s="385"/>
      <c r="AB95" s="385"/>
      <c r="AC95" s="385"/>
      <c r="AD95" s="385"/>
      <c r="AE95" s="385"/>
      <c r="AF95" s="385"/>
      <c r="AG95" s="385"/>
      <c r="AH95" s="385"/>
      <c r="AI95" s="385"/>
      <c r="AJ95" s="385"/>
      <c r="AK95" s="385"/>
      <c r="AL95" s="385"/>
      <c r="AM95" s="385"/>
      <c r="AN95" s="385"/>
      <c r="AO95" s="385"/>
      <c r="AP95" s="385"/>
      <c r="AQ95" s="385"/>
      <c r="AR95" s="385"/>
      <c r="AS95" s="385"/>
      <c r="AT95" s="385"/>
      <c r="AU95" s="385"/>
      <c r="AV95" s="385"/>
      <c r="AW95" s="385"/>
      <c r="AX95" s="385"/>
      <c r="AY95" s="385"/>
      <c r="AZ95" s="385"/>
      <c r="BA95" s="385"/>
      <c r="BB95" s="385"/>
      <c r="BC95" s="385"/>
      <c r="BD95" s="385"/>
      <c r="BE95" s="385"/>
      <c r="BF95" s="385"/>
      <c r="BG95" s="385"/>
      <c r="BH95" s="385"/>
      <c r="BI95" s="385"/>
      <c r="BJ95" s="385"/>
      <c r="BK95" s="385"/>
      <c r="BL95" s="385"/>
      <c r="BM95" s="385"/>
      <c r="BN95" s="385"/>
      <c r="BO95" s="385"/>
      <c r="BP95" s="385"/>
      <c r="BQ95" s="385"/>
      <c r="BR95" s="385"/>
      <c r="BS95" s="385"/>
      <c r="BT95" s="385"/>
      <c r="BU95" s="385"/>
      <c r="BV95" s="385"/>
      <c r="BW95" s="385"/>
      <c r="BX95" s="385"/>
      <c r="BY95" s="385"/>
      <c r="BZ95" s="385"/>
      <c r="CA95" s="385"/>
      <c r="CB95" s="385"/>
      <c r="CC95" s="385"/>
      <c r="CD95" s="385"/>
      <c r="CE95" s="385"/>
      <c r="CF95" s="385"/>
      <c r="CG95" s="385"/>
      <c r="CH95" s="385"/>
      <c r="CI95" s="385"/>
      <c r="CJ95" s="385"/>
      <c r="CK95" s="385"/>
      <c r="CL95" s="385"/>
      <c r="CM95" s="385"/>
      <c r="CN95" s="385"/>
      <c r="CO95" s="385"/>
      <c r="CP95" s="385"/>
      <c r="CQ95" s="385"/>
      <c r="CR95" s="385"/>
      <c r="CS95" s="385"/>
      <c r="CT95" s="385"/>
      <c r="CU95" s="385"/>
      <c r="CV95" s="385"/>
      <c r="CW95" s="385"/>
      <c r="CX95" s="385"/>
      <c r="CY95" s="385"/>
      <c r="CZ95" s="385"/>
      <c r="DA95" s="385"/>
      <c r="DB95" s="385"/>
      <c r="DC95" s="385"/>
      <c r="DD95" s="385"/>
      <c r="DE95" s="385"/>
      <c r="DF95" s="385"/>
      <c r="DG95" s="385"/>
      <c r="DH95" s="385"/>
      <c r="DI95" s="385"/>
      <c r="DJ95" s="385"/>
      <c r="DK95" s="385"/>
      <c r="DL95" s="385"/>
      <c r="DM95" s="385"/>
      <c r="DN95" s="385"/>
      <c r="DO95" s="385"/>
      <c r="DP95" s="385"/>
      <c r="DQ95" s="385"/>
      <c r="DR95" s="385"/>
      <c r="DS95" s="385"/>
      <c r="DT95" s="385"/>
      <c r="DU95" s="385"/>
      <c r="DV95" s="385"/>
      <c r="DW95" s="385"/>
      <c r="DX95" s="385"/>
      <c r="DY95" s="385"/>
    </row>
    <row r="96" spans="1:129" x14ac:dyDescent="0.2">
      <c r="A96" s="385"/>
      <c r="B96" s="385"/>
      <c r="C96" s="385"/>
      <c r="D96" s="385"/>
      <c r="E96" s="385"/>
      <c r="F96" s="385"/>
      <c r="G96" s="385"/>
      <c r="H96" s="385"/>
      <c r="I96" s="385"/>
      <c r="J96" s="385"/>
      <c r="K96" s="385"/>
      <c r="L96" s="385"/>
      <c r="M96" s="385"/>
      <c r="N96" s="385"/>
      <c r="O96" s="385"/>
      <c r="P96" s="385"/>
      <c r="Q96" s="385"/>
      <c r="R96" s="385"/>
      <c r="S96" s="385"/>
      <c r="T96" s="385"/>
      <c r="U96" s="385"/>
      <c r="V96" s="385"/>
      <c r="W96" s="385"/>
      <c r="X96" s="385"/>
      <c r="Y96" s="385"/>
      <c r="Z96" s="385"/>
      <c r="AA96" s="385"/>
      <c r="AB96" s="385"/>
      <c r="AC96" s="385"/>
      <c r="AD96" s="385"/>
      <c r="AE96" s="385"/>
      <c r="AF96" s="385"/>
      <c r="AG96" s="385"/>
      <c r="AH96" s="385"/>
      <c r="AI96" s="385"/>
      <c r="AJ96" s="385"/>
      <c r="AK96" s="385"/>
      <c r="AL96" s="385"/>
      <c r="AM96" s="385"/>
      <c r="AN96" s="385"/>
      <c r="AO96" s="385"/>
      <c r="AP96" s="385"/>
      <c r="AQ96" s="385"/>
      <c r="AR96" s="385"/>
      <c r="AS96" s="385"/>
      <c r="AT96" s="385"/>
      <c r="AU96" s="385"/>
      <c r="AV96" s="385"/>
      <c r="AW96" s="385"/>
      <c r="AX96" s="385"/>
      <c r="AY96" s="385"/>
      <c r="AZ96" s="385"/>
      <c r="BA96" s="385"/>
      <c r="BB96" s="385"/>
      <c r="BC96" s="385"/>
      <c r="BD96" s="385"/>
      <c r="BE96" s="385"/>
      <c r="BF96" s="385"/>
      <c r="BG96" s="385"/>
      <c r="BH96" s="385"/>
      <c r="BI96" s="385"/>
      <c r="BJ96" s="385"/>
      <c r="BK96" s="385"/>
      <c r="BL96" s="385"/>
      <c r="BM96" s="385"/>
      <c r="BN96" s="385"/>
      <c r="BO96" s="385"/>
      <c r="BP96" s="385"/>
      <c r="BQ96" s="385"/>
      <c r="BR96" s="385"/>
      <c r="BS96" s="385"/>
      <c r="BT96" s="385"/>
      <c r="BU96" s="385"/>
      <c r="BV96" s="385"/>
      <c r="BW96" s="385"/>
      <c r="BX96" s="385"/>
      <c r="BY96" s="385"/>
      <c r="BZ96" s="385"/>
      <c r="CA96" s="385"/>
      <c r="CB96" s="385"/>
      <c r="CC96" s="385"/>
      <c r="CD96" s="385"/>
      <c r="CE96" s="385"/>
      <c r="CF96" s="385"/>
      <c r="CG96" s="385"/>
      <c r="CH96" s="385"/>
      <c r="CI96" s="385"/>
      <c r="CJ96" s="385"/>
      <c r="CK96" s="385"/>
      <c r="CL96" s="385"/>
      <c r="CM96" s="385"/>
      <c r="CN96" s="385"/>
      <c r="CO96" s="385"/>
      <c r="CP96" s="385"/>
      <c r="CQ96" s="385"/>
      <c r="CR96" s="385"/>
      <c r="CS96" s="385"/>
      <c r="CT96" s="385"/>
      <c r="CU96" s="385"/>
      <c r="CV96" s="385"/>
      <c r="CW96" s="385"/>
      <c r="CX96" s="385"/>
      <c r="CY96" s="385"/>
      <c r="CZ96" s="385"/>
      <c r="DA96" s="385"/>
      <c r="DB96" s="385"/>
      <c r="DC96" s="385"/>
      <c r="DD96" s="385"/>
      <c r="DE96" s="385"/>
      <c r="DF96" s="385"/>
      <c r="DG96" s="385"/>
      <c r="DH96" s="385"/>
      <c r="DI96" s="385"/>
      <c r="DJ96" s="385"/>
      <c r="DK96" s="385"/>
      <c r="DL96" s="385"/>
      <c r="DM96" s="385"/>
      <c r="DN96" s="385"/>
      <c r="DO96" s="385"/>
      <c r="DP96" s="385"/>
      <c r="DQ96" s="385"/>
      <c r="DR96" s="385"/>
      <c r="DS96" s="385"/>
      <c r="DT96" s="385"/>
      <c r="DU96" s="385"/>
      <c r="DV96" s="385"/>
      <c r="DW96" s="385"/>
      <c r="DX96" s="385"/>
      <c r="DY96" s="385"/>
    </row>
    <row r="97" spans="1:129" x14ac:dyDescent="0.2">
      <c r="A97" s="385"/>
      <c r="B97" s="385"/>
      <c r="C97" s="385"/>
      <c r="D97" s="385"/>
      <c r="E97" s="385"/>
      <c r="F97" s="385"/>
      <c r="G97" s="385"/>
      <c r="H97" s="385"/>
      <c r="I97" s="385"/>
      <c r="J97" s="385"/>
      <c r="K97" s="385"/>
      <c r="L97" s="385"/>
      <c r="M97" s="385"/>
      <c r="N97" s="385"/>
      <c r="O97" s="385"/>
      <c r="P97" s="385"/>
      <c r="Q97" s="385"/>
      <c r="R97" s="385"/>
      <c r="S97" s="385"/>
      <c r="T97" s="385"/>
      <c r="U97" s="385"/>
      <c r="V97" s="385"/>
      <c r="W97" s="385"/>
      <c r="X97" s="385"/>
      <c r="Y97" s="385"/>
      <c r="Z97" s="385"/>
      <c r="AA97" s="385"/>
      <c r="AB97" s="385"/>
      <c r="AC97" s="385"/>
      <c r="AD97" s="385"/>
      <c r="AE97" s="385"/>
      <c r="AF97" s="385"/>
      <c r="AG97" s="385"/>
      <c r="AH97" s="385"/>
      <c r="AI97" s="385"/>
      <c r="AJ97" s="385"/>
      <c r="AK97" s="385"/>
      <c r="AL97" s="385"/>
      <c r="AM97" s="385"/>
      <c r="AN97" s="385"/>
      <c r="AO97" s="385"/>
      <c r="AP97" s="385"/>
      <c r="AQ97" s="385"/>
      <c r="AR97" s="385"/>
      <c r="AS97" s="385"/>
      <c r="AT97" s="385"/>
      <c r="AU97" s="385"/>
      <c r="AV97" s="385"/>
      <c r="AW97" s="385"/>
      <c r="AX97" s="385"/>
      <c r="AY97" s="385"/>
      <c r="AZ97" s="385"/>
      <c r="BA97" s="385"/>
      <c r="BB97" s="385"/>
      <c r="BC97" s="385"/>
      <c r="BD97" s="385"/>
      <c r="BE97" s="385"/>
      <c r="BF97" s="385"/>
      <c r="BG97" s="385"/>
      <c r="BH97" s="385"/>
      <c r="BI97" s="385"/>
      <c r="BJ97" s="385"/>
      <c r="BK97" s="385"/>
      <c r="BL97" s="385"/>
      <c r="BM97" s="385"/>
      <c r="BN97" s="385"/>
      <c r="BO97" s="385"/>
      <c r="BP97" s="385"/>
      <c r="BQ97" s="385"/>
      <c r="BR97" s="385"/>
      <c r="BS97" s="385"/>
      <c r="BT97" s="385"/>
      <c r="BU97" s="385"/>
      <c r="BV97" s="385"/>
      <c r="BW97" s="385"/>
      <c r="BX97" s="385"/>
      <c r="BY97" s="385"/>
      <c r="BZ97" s="385"/>
      <c r="CA97" s="385"/>
      <c r="CB97" s="385"/>
      <c r="CC97" s="385"/>
      <c r="CD97" s="385"/>
      <c r="CE97" s="385"/>
      <c r="CF97" s="385"/>
      <c r="CG97" s="385"/>
      <c r="CH97" s="385"/>
      <c r="CI97" s="385"/>
      <c r="CJ97" s="385"/>
      <c r="CK97" s="385"/>
      <c r="CL97" s="385"/>
      <c r="CM97" s="385"/>
      <c r="CN97" s="385"/>
      <c r="CO97" s="385"/>
      <c r="CP97" s="385"/>
      <c r="CQ97" s="385"/>
      <c r="CR97" s="385"/>
      <c r="CS97" s="385"/>
      <c r="CT97" s="385"/>
      <c r="CU97" s="385"/>
      <c r="CV97" s="385"/>
      <c r="CW97" s="385"/>
      <c r="CX97" s="385"/>
      <c r="CY97" s="385"/>
      <c r="CZ97" s="385"/>
      <c r="DA97" s="385"/>
      <c r="DB97" s="385"/>
      <c r="DC97" s="385"/>
      <c r="DD97" s="385"/>
      <c r="DE97" s="385"/>
      <c r="DF97" s="385"/>
      <c r="DG97" s="385"/>
      <c r="DH97" s="385"/>
      <c r="DI97" s="385"/>
      <c r="DJ97" s="385"/>
      <c r="DK97" s="385"/>
      <c r="DL97" s="385"/>
      <c r="DM97" s="385"/>
      <c r="DN97" s="385"/>
      <c r="DO97" s="385"/>
      <c r="DP97" s="385"/>
      <c r="DQ97" s="385"/>
      <c r="DR97" s="385"/>
      <c r="DS97" s="385"/>
      <c r="DT97" s="385"/>
      <c r="DU97" s="385"/>
      <c r="DV97" s="385"/>
      <c r="DW97" s="385"/>
      <c r="DX97" s="385"/>
      <c r="DY97" s="385"/>
    </row>
    <row r="98" spans="1:129" x14ac:dyDescent="0.2">
      <c r="A98" s="385"/>
      <c r="B98" s="385"/>
      <c r="C98" s="385"/>
      <c r="D98" s="385"/>
      <c r="E98" s="385"/>
      <c r="F98" s="385"/>
      <c r="G98" s="385"/>
      <c r="H98" s="385"/>
      <c r="I98" s="385"/>
      <c r="J98" s="385"/>
      <c r="K98" s="385"/>
      <c r="L98" s="385"/>
      <c r="M98" s="385"/>
      <c r="N98" s="385"/>
      <c r="O98" s="385"/>
      <c r="P98" s="385"/>
      <c r="Q98" s="385"/>
      <c r="R98" s="385"/>
      <c r="S98" s="385"/>
      <c r="T98" s="385"/>
      <c r="U98" s="385"/>
      <c r="V98" s="385"/>
      <c r="W98" s="385"/>
      <c r="X98" s="385"/>
      <c r="Y98" s="385"/>
      <c r="Z98" s="385"/>
      <c r="AA98" s="385"/>
      <c r="AB98" s="385"/>
      <c r="AC98" s="385"/>
      <c r="AD98" s="385"/>
      <c r="AE98" s="385"/>
      <c r="AF98" s="385"/>
      <c r="AG98" s="385"/>
      <c r="AH98" s="385"/>
      <c r="AI98" s="385"/>
      <c r="AJ98" s="385"/>
      <c r="AK98" s="385"/>
      <c r="AL98" s="385"/>
      <c r="AM98" s="385"/>
      <c r="AN98" s="385"/>
      <c r="AO98" s="385"/>
      <c r="AP98" s="385"/>
      <c r="AQ98" s="385"/>
      <c r="AR98" s="385"/>
      <c r="AS98" s="385"/>
      <c r="AT98" s="385"/>
      <c r="AU98" s="385"/>
      <c r="AV98" s="385"/>
      <c r="AW98" s="385"/>
      <c r="AX98" s="385"/>
      <c r="AY98" s="385"/>
      <c r="AZ98" s="385"/>
      <c r="BA98" s="385"/>
      <c r="BB98" s="385"/>
      <c r="BC98" s="385"/>
      <c r="BD98" s="385"/>
      <c r="BE98" s="385"/>
      <c r="BF98" s="385"/>
      <c r="BG98" s="385"/>
      <c r="BH98" s="385"/>
      <c r="BI98" s="385"/>
      <c r="BJ98" s="385"/>
      <c r="BK98" s="385"/>
      <c r="BL98" s="385"/>
      <c r="BM98" s="385"/>
      <c r="BN98" s="385"/>
      <c r="BO98" s="385"/>
      <c r="BP98" s="385"/>
      <c r="BQ98" s="385"/>
      <c r="BR98" s="385"/>
      <c r="BS98" s="385"/>
      <c r="BT98" s="385"/>
      <c r="BU98" s="385"/>
      <c r="BV98" s="385"/>
      <c r="BW98" s="385"/>
      <c r="BX98" s="385"/>
      <c r="BY98" s="385"/>
      <c r="BZ98" s="385"/>
      <c r="CA98" s="385"/>
      <c r="CB98" s="385"/>
      <c r="CC98" s="385"/>
      <c r="CD98" s="385"/>
      <c r="CE98" s="385"/>
      <c r="CF98" s="385"/>
      <c r="CG98" s="385"/>
      <c r="CH98" s="385"/>
      <c r="CI98" s="385"/>
      <c r="CJ98" s="385"/>
      <c r="CK98" s="385"/>
      <c r="CL98" s="385"/>
      <c r="CM98" s="385"/>
      <c r="CN98" s="385"/>
      <c r="CO98" s="385"/>
      <c r="CP98" s="385"/>
      <c r="CQ98" s="385"/>
      <c r="CR98" s="385"/>
      <c r="CS98" s="385"/>
      <c r="CT98" s="385"/>
      <c r="CU98" s="385"/>
      <c r="CV98" s="385"/>
      <c r="CW98" s="385"/>
      <c r="CX98" s="385"/>
      <c r="CY98" s="385"/>
      <c r="CZ98" s="385"/>
      <c r="DA98" s="385"/>
      <c r="DB98" s="385"/>
      <c r="DC98" s="385"/>
      <c r="DD98" s="385"/>
      <c r="DE98" s="385"/>
      <c r="DF98" s="385"/>
      <c r="DG98" s="385"/>
      <c r="DH98" s="385"/>
      <c r="DI98" s="385"/>
      <c r="DJ98" s="385"/>
      <c r="DK98" s="385"/>
      <c r="DL98" s="385"/>
      <c r="DM98" s="385"/>
      <c r="DN98" s="385"/>
      <c r="DO98" s="385"/>
      <c r="DP98" s="385"/>
      <c r="DQ98" s="385"/>
      <c r="DR98" s="385"/>
      <c r="DS98" s="385"/>
      <c r="DT98" s="385"/>
      <c r="DU98" s="385"/>
      <c r="DV98" s="385"/>
      <c r="DW98" s="385"/>
      <c r="DX98" s="385"/>
      <c r="DY98" s="385"/>
    </row>
    <row r="99" spans="1:129" x14ac:dyDescent="0.2">
      <c r="A99" s="385"/>
      <c r="B99" s="385"/>
      <c r="C99" s="385"/>
      <c r="D99" s="385"/>
      <c r="E99" s="385"/>
      <c r="F99" s="385"/>
      <c r="G99" s="385"/>
      <c r="H99" s="385"/>
      <c r="I99" s="385"/>
      <c r="J99" s="385"/>
      <c r="K99" s="385"/>
      <c r="L99" s="385"/>
      <c r="M99" s="385"/>
      <c r="N99" s="385"/>
      <c r="O99" s="385"/>
      <c r="P99" s="385"/>
      <c r="Q99" s="385"/>
      <c r="R99" s="385"/>
      <c r="S99" s="385"/>
      <c r="T99" s="385"/>
      <c r="U99" s="385"/>
      <c r="V99" s="385"/>
      <c r="W99" s="385"/>
      <c r="X99" s="385"/>
      <c r="Y99" s="385"/>
      <c r="Z99" s="385"/>
      <c r="AA99" s="385"/>
      <c r="AB99" s="385"/>
      <c r="AC99" s="385"/>
      <c r="AD99" s="385"/>
      <c r="AE99" s="385"/>
      <c r="AF99" s="385"/>
      <c r="AG99" s="385"/>
      <c r="AH99" s="385"/>
      <c r="AI99" s="385"/>
      <c r="AJ99" s="385"/>
      <c r="AK99" s="385"/>
      <c r="AL99" s="385"/>
      <c r="AM99" s="385"/>
      <c r="AN99" s="385"/>
      <c r="AO99" s="385"/>
      <c r="AP99" s="385"/>
      <c r="AQ99" s="385"/>
      <c r="AR99" s="385"/>
      <c r="AS99" s="385"/>
      <c r="AT99" s="385"/>
      <c r="AU99" s="385"/>
      <c r="AV99" s="385"/>
      <c r="AW99" s="385"/>
      <c r="AX99" s="385"/>
      <c r="AY99" s="385"/>
      <c r="AZ99" s="385"/>
      <c r="BA99" s="385"/>
      <c r="BB99" s="385"/>
      <c r="BC99" s="385"/>
      <c r="BD99" s="385"/>
      <c r="BE99" s="385"/>
      <c r="BF99" s="385"/>
      <c r="BG99" s="385"/>
      <c r="BH99" s="385"/>
      <c r="BI99" s="385"/>
      <c r="BJ99" s="385"/>
      <c r="BK99" s="385"/>
      <c r="BL99" s="385"/>
      <c r="BM99" s="385"/>
      <c r="BN99" s="385"/>
      <c r="BO99" s="385"/>
      <c r="BP99" s="385"/>
      <c r="BQ99" s="385"/>
      <c r="BR99" s="385"/>
      <c r="BS99" s="385"/>
      <c r="BT99" s="385"/>
      <c r="BU99" s="385"/>
      <c r="BV99" s="385"/>
      <c r="BW99" s="385"/>
      <c r="BX99" s="385"/>
      <c r="BY99" s="385"/>
      <c r="BZ99" s="385"/>
      <c r="CA99" s="385"/>
      <c r="CB99" s="385"/>
      <c r="CC99" s="385"/>
      <c r="CD99" s="385"/>
      <c r="CE99" s="385"/>
      <c r="CF99" s="385"/>
      <c r="CG99" s="385"/>
      <c r="CH99" s="385"/>
      <c r="CI99" s="385"/>
      <c r="CJ99" s="385"/>
      <c r="CK99" s="385"/>
      <c r="CL99" s="385"/>
      <c r="CM99" s="385"/>
      <c r="CN99" s="385"/>
      <c r="CO99" s="385"/>
      <c r="CP99" s="385"/>
      <c r="CQ99" s="385"/>
      <c r="CR99" s="385"/>
      <c r="CS99" s="385"/>
      <c r="CT99" s="385"/>
      <c r="CU99" s="385"/>
      <c r="CV99" s="385"/>
      <c r="CW99" s="385"/>
      <c r="CX99" s="385"/>
      <c r="CY99" s="385"/>
      <c r="CZ99" s="385"/>
      <c r="DA99" s="385"/>
      <c r="DB99" s="385"/>
      <c r="DC99" s="385"/>
      <c r="DD99" s="385"/>
      <c r="DE99" s="385"/>
      <c r="DF99" s="385"/>
      <c r="DG99" s="385"/>
      <c r="DH99" s="385"/>
      <c r="DI99" s="385"/>
      <c r="DJ99" s="385"/>
      <c r="DK99" s="385"/>
      <c r="DL99" s="385"/>
      <c r="DM99" s="385"/>
      <c r="DN99" s="385"/>
      <c r="DO99" s="385"/>
      <c r="DP99" s="385"/>
      <c r="DQ99" s="385"/>
      <c r="DR99" s="385"/>
      <c r="DS99" s="385"/>
      <c r="DT99" s="385"/>
      <c r="DU99" s="385"/>
      <c r="DV99" s="385"/>
      <c r="DW99" s="385"/>
      <c r="DX99" s="385"/>
      <c r="DY99" s="385"/>
    </row>
    <row r="100" spans="1:129" x14ac:dyDescent="0.2">
      <c r="A100" s="385"/>
      <c r="B100" s="385"/>
      <c r="C100" s="385"/>
      <c r="D100" s="385"/>
      <c r="E100" s="385"/>
      <c r="F100" s="385"/>
      <c r="G100" s="385"/>
      <c r="H100" s="385"/>
      <c r="I100" s="385"/>
      <c r="J100" s="385"/>
      <c r="K100" s="385"/>
      <c r="L100" s="385"/>
      <c r="M100" s="385"/>
      <c r="N100" s="385"/>
      <c r="O100" s="385"/>
      <c r="P100" s="385"/>
      <c r="Q100" s="385"/>
      <c r="R100" s="385"/>
      <c r="S100" s="385"/>
      <c r="T100" s="385"/>
      <c r="U100" s="385"/>
      <c r="V100" s="385"/>
      <c r="W100" s="385"/>
      <c r="X100" s="385"/>
      <c r="Y100" s="385"/>
      <c r="Z100" s="385"/>
      <c r="AA100" s="385"/>
      <c r="AB100" s="385"/>
      <c r="AC100" s="385"/>
      <c r="AD100" s="385"/>
      <c r="AE100" s="385"/>
      <c r="AF100" s="385"/>
      <c r="AG100" s="385"/>
      <c r="AH100" s="385"/>
      <c r="AI100" s="385"/>
      <c r="AJ100" s="385"/>
      <c r="AK100" s="385"/>
      <c r="AL100" s="385"/>
      <c r="AM100" s="385"/>
      <c r="AN100" s="385"/>
      <c r="AO100" s="385"/>
      <c r="AP100" s="385"/>
      <c r="AQ100" s="385"/>
      <c r="AR100" s="385"/>
      <c r="AS100" s="385"/>
      <c r="AT100" s="385"/>
      <c r="AU100" s="385"/>
      <c r="AV100" s="385"/>
      <c r="AW100" s="385"/>
      <c r="AX100" s="385"/>
      <c r="AY100" s="385"/>
      <c r="AZ100" s="385"/>
      <c r="BA100" s="385"/>
      <c r="BB100" s="385"/>
      <c r="BC100" s="385"/>
      <c r="BD100" s="385"/>
      <c r="BE100" s="385"/>
      <c r="BF100" s="385"/>
      <c r="BG100" s="385"/>
      <c r="BH100" s="385"/>
      <c r="BI100" s="385"/>
      <c r="BJ100" s="385"/>
      <c r="BK100" s="385"/>
      <c r="BL100" s="385"/>
      <c r="BM100" s="385"/>
      <c r="BN100" s="385"/>
      <c r="BO100" s="385"/>
      <c r="BP100" s="385"/>
      <c r="BQ100" s="385"/>
      <c r="BR100" s="385"/>
      <c r="BS100" s="385"/>
      <c r="BT100" s="385"/>
      <c r="BU100" s="385"/>
      <c r="BV100" s="385"/>
      <c r="BW100" s="385"/>
      <c r="BX100" s="385"/>
      <c r="BY100" s="385"/>
      <c r="BZ100" s="385"/>
      <c r="CA100" s="385"/>
      <c r="CB100" s="385"/>
      <c r="CC100" s="385"/>
      <c r="CD100" s="385"/>
      <c r="CE100" s="385"/>
      <c r="CF100" s="385"/>
      <c r="CG100" s="385"/>
      <c r="CH100" s="385"/>
      <c r="CI100" s="385"/>
      <c r="CJ100" s="385"/>
      <c r="CK100" s="385"/>
      <c r="CL100" s="385"/>
      <c r="CM100" s="385"/>
      <c r="CN100" s="385"/>
      <c r="CO100" s="385"/>
      <c r="CP100" s="385"/>
      <c r="CQ100" s="385"/>
      <c r="CR100" s="385"/>
      <c r="CS100" s="385"/>
      <c r="CT100" s="385"/>
      <c r="CU100" s="385"/>
      <c r="CV100" s="385"/>
      <c r="CW100" s="385"/>
      <c r="CX100" s="385"/>
      <c r="CY100" s="385"/>
      <c r="CZ100" s="385"/>
      <c r="DA100" s="385"/>
      <c r="DB100" s="385"/>
      <c r="DC100" s="385"/>
      <c r="DD100" s="385"/>
      <c r="DE100" s="385"/>
      <c r="DF100" s="385"/>
      <c r="DG100" s="385"/>
      <c r="DH100" s="385"/>
      <c r="DI100" s="385"/>
      <c r="DJ100" s="385"/>
      <c r="DK100" s="385"/>
      <c r="DL100" s="385"/>
      <c r="DM100" s="385"/>
      <c r="DN100" s="385"/>
      <c r="DO100" s="385"/>
      <c r="DP100" s="385"/>
      <c r="DQ100" s="385"/>
      <c r="DR100" s="385"/>
      <c r="DS100" s="385"/>
      <c r="DT100" s="385"/>
      <c r="DU100" s="385"/>
      <c r="DV100" s="385"/>
      <c r="DW100" s="385"/>
      <c r="DX100" s="385"/>
      <c r="DY100" s="385"/>
    </row>
    <row r="101" spans="1:129" x14ac:dyDescent="0.2">
      <c r="A101" s="385"/>
      <c r="B101" s="385"/>
      <c r="C101" s="385"/>
      <c r="D101" s="385"/>
      <c r="E101" s="385"/>
      <c r="F101" s="385"/>
      <c r="G101" s="385"/>
      <c r="H101" s="385"/>
      <c r="I101" s="385"/>
      <c r="J101" s="385"/>
      <c r="K101" s="385"/>
      <c r="L101" s="385"/>
      <c r="M101" s="385"/>
      <c r="N101" s="385"/>
      <c r="O101" s="385"/>
      <c r="P101" s="385"/>
      <c r="Q101" s="385"/>
      <c r="R101" s="385"/>
      <c r="S101" s="385"/>
      <c r="T101" s="385"/>
      <c r="U101" s="385"/>
      <c r="V101" s="385"/>
      <c r="W101" s="385"/>
      <c r="X101" s="385"/>
      <c r="Y101" s="385"/>
      <c r="Z101" s="385"/>
      <c r="AA101" s="385"/>
      <c r="AB101" s="385"/>
      <c r="AC101" s="385"/>
      <c r="AD101" s="385"/>
      <c r="AE101" s="385"/>
      <c r="AF101" s="385"/>
      <c r="AG101" s="385"/>
      <c r="AH101" s="385"/>
      <c r="AI101" s="385"/>
      <c r="AJ101" s="385"/>
      <c r="AK101" s="385"/>
      <c r="AL101" s="385"/>
      <c r="AM101" s="385"/>
      <c r="AN101" s="385"/>
      <c r="AO101" s="385"/>
      <c r="AP101" s="385"/>
      <c r="AQ101" s="385"/>
      <c r="AR101" s="385"/>
      <c r="AS101" s="385"/>
      <c r="AT101" s="385"/>
      <c r="AU101" s="385"/>
      <c r="AV101" s="385"/>
      <c r="AW101" s="385"/>
      <c r="AX101" s="385"/>
      <c r="AY101" s="385"/>
      <c r="AZ101" s="385"/>
      <c r="BA101" s="385"/>
      <c r="BB101" s="385"/>
      <c r="BC101" s="385"/>
      <c r="BD101" s="385"/>
      <c r="BE101" s="385"/>
      <c r="BF101" s="385"/>
      <c r="BG101" s="385"/>
      <c r="BH101" s="385"/>
      <c r="BI101" s="385"/>
      <c r="BJ101" s="385"/>
      <c r="BK101" s="385"/>
      <c r="BL101" s="385"/>
      <c r="BM101" s="385"/>
      <c r="BN101" s="385"/>
      <c r="BO101" s="385"/>
      <c r="BP101" s="385"/>
      <c r="BQ101" s="385"/>
      <c r="BR101" s="385"/>
      <c r="BS101" s="385"/>
      <c r="BT101" s="385"/>
      <c r="BU101" s="385"/>
      <c r="BV101" s="385"/>
      <c r="BW101" s="385"/>
      <c r="BX101" s="385"/>
      <c r="BY101" s="385"/>
      <c r="BZ101" s="385"/>
      <c r="CA101" s="385"/>
      <c r="CB101" s="385"/>
      <c r="CC101" s="385"/>
      <c r="CD101" s="385"/>
      <c r="CE101" s="385"/>
      <c r="CF101" s="385"/>
      <c r="CG101" s="385"/>
      <c r="CH101" s="385"/>
      <c r="CI101" s="385"/>
      <c r="CJ101" s="385"/>
      <c r="CK101" s="385"/>
      <c r="CL101" s="385"/>
      <c r="CM101" s="385"/>
      <c r="CN101" s="385"/>
      <c r="CO101" s="385"/>
      <c r="CP101" s="385"/>
      <c r="CQ101" s="385"/>
      <c r="CR101" s="385"/>
      <c r="CS101" s="385"/>
      <c r="CT101" s="385"/>
      <c r="CU101" s="385"/>
      <c r="CV101" s="385"/>
      <c r="CW101" s="385"/>
      <c r="CX101" s="385"/>
      <c r="CY101" s="385"/>
      <c r="CZ101" s="385"/>
      <c r="DA101" s="385"/>
      <c r="DB101" s="385"/>
      <c r="DC101" s="385"/>
      <c r="DD101" s="385"/>
      <c r="DE101" s="385"/>
      <c r="DF101" s="385"/>
      <c r="DG101" s="385"/>
      <c r="DH101" s="385"/>
      <c r="DI101" s="385"/>
      <c r="DJ101" s="385"/>
      <c r="DK101" s="385"/>
      <c r="DL101" s="385"/>
      <c r="DM101" s="385"/>
      <c r="DN101" s="385"/>
      <c r="DO101" s="385"/>
      <c r="DP101" s="385"/>
      <c r="DQ101" s="385"/>
      <c r="DR101" s="385"/>
      <c r="DS101" s="385"/>
      <c r="DT101" s="385"/>
      <c r="DU101" s="385"/>
      <c r="DV101" s="385"/>
      <c r="DW101" s="385"/>
      <c r="DX101" s="385"/>
      <c r="DY101" s="385"/>
    </row>
    <row r="102" spans="1:129" x14ac:dyDescent="0.2">
      <c r="A102" s="385"/>
      <c r="B102" s="385"/>
      <c r="C102" s="385"/>
      <c r="D102" s="385"/>
      <c r="E102" s="385"/>
      <c r="F102" s="385"/>
      <c r="G102" s="385"/>
      <c r="H102" s="385"/>
      <c r="I102" s="385"/>
      <c r="J102" s="385"/>
      <c r="K102" s="385"/>
      <c r="L102" s="385"/>
      <c r="M102" s="385"/>
      <c r="N102" s="385"/>
      <c r="O102" s="385"/>
      <c r="P102" s="385"/>
      <c r="Q102" s="385"/>
      <c r="R102" s="385"/>
      <c r="S102" s="385"/>
      <c r="T102" s="385"/>
      <c r="U102" s="385"/>
      <c r="V102" s="385"/>
      <c r="W102" s="385"/>
      <c r="X102" s="385"/>
      <c r="Y102" s="385"/>
      <c r="Z102" s="385"/>
      <c r="AA102" s="385"/>
      <c r="AB102" s="385"/>
      <c r="AC102" s="385"/>
      <c r="AD102" s="385"/>
      <c r="AE102" s="385"/>
      <c r="AF102" s="385"/>
      <c r="AG102" s="385"/>
      <c r="AH102" s="385"/>
      <c r="AI102" s="385"/>
      <c r="AJ102" s="385"/>
      <c r="AK102" s="385"/>
      <c r="AL102" s="385"/>
      <c r="AM102" s="385"/>
      <c r="AN102" s="385"/>
      <c r="AO102" s="385"/>
      <c r="AP102" s="385"/>
      <c r="AQ102" s="385"/>
      <c r="AR102" s="385"/>
      <c r="AS102" s="385"/>
      <c r="AT102" s="385"/>
      <c r="AU102" s="385"/>
      <c r="AV102" s="385"/>
      <c r="AW102" s="385"/>
      <c r="AX102" s="385"/>
      <c r="AY102" s="385"/>
      <c r="AZ102" s="385"/>
      <c r="BA102" s="385"/>
      <c r="BB102" s="385"/>
      <c r="BC102" s="385"/>
      <c r="BD102" s="385"/>
      <c r="BE102" s="385"/>
      <c r="BF102" s="385"/>
      <c r="BG102" s="385"/>
      <c r="BH102" s="385"/>
      <c r="BI102" s="385"/>
      <c r="BJ102" s="385"/>
      <c r="BK102" s="385"/>
      <c r="BL102" s="385"/>
      <c r="BM102" s="385"/>
      <c r="BN102" s="385"/>
      <c r="BO102" s="385"/>
      <c r="BP102" s="385"/>
      <c r="BQ102" s="385"/>
      <c r="BR102" s="385"/>
      <c r="BS102" s="385"/>
      <c r="BT102" s="385"/>
      <c r="BU102" s="385"/>
      <c r="BV102" s="385"/>
      <c r="BW102" s="385"/>
      <c r="BX102" s="385"/>
      <c r="BY102" s="385"/>
      <c r="BZ102" s="385"/>
      <c r="CA102" s="385"/>
      <c r="CB102" s="385"/>
      <c r="CC102" s="385"/>
      <c r="CD102" s="385"/>
      <c r="CE102" s="385"/>
      <c r="CF102" s="385"/>
      <c r="CG102" s="385"/>
      <c r="CH102" s="385"/>
      <c r="CI102" s="385"/>
      <c r="CJ102" s="385"/>
      <c r="CK102" s="385"/>
      <c r="CL102" s="385"/>
      <c r="CM102" s="385"/>
      <c r="CN102" s="385"/>
      <c r="CO102" s="385"/>
      <c r="CP102" s="385"/>
      <c r="CQ102" s="385"/>
      <c r="CR102" s="385"/>
      <c r="CS102" s="385"/>
      <c r="CT102" s="385"/>
      <c r="CU102" s="385"/>
      <c r="CV102" s="385"/>
      <c r="CW102" s="385"/>
      <c r="CX102" s="385"/>
      <c r="CY102" s="385"/>
      <c r="CZ102" s="385"/>
      <c r="DA102" s="385"/>
      <c r="DB102" s="385"/>
      <c r="DC102" s="385"/>
      <c r="DD102" s="385"/>
      <c r="DE102" s="385"/>
      <c r="DF102" s="385"/>
      <c r="DG102" s="385"/>
      <c r="DH102" s="385"/>
      <c r="DI102" s="385"/>
      <c r="DJ102" s="385"/>
      <c r="DK102" s="385"/>
      <c r="DL102" s="385"/>
      <c r="DM102" s="385"/>
      <c r="DN102" s="385"/>
      <c r="DO102" s="385"/>
      <c r="DP102" s="385"/>
      <c r="DQ102" s="385"/>
      <c r="DR102" s="385"/>
      <c r="DS102" s="385"/>
      <c r="DT102" s="385"/>
      <c r="DU102" s="385"/>
      <c r="DV102" s="385"/>
      <c r="DW102" s="385"/>
      <c r="DX102" s="385"/>
      <c r="DY102" s="385"/>
    </row>
    <row r="103" spans="1:129" x14ac:dyDescent="0.2">
      <c r="A103" s="385"/>
      <c r="B103" s="385"/>
      <c r="C103" s="385"/>
      <c r="D103" s="385"/>
      <c r="E103" s="385"/>
      <c r="F103" s="385"/>
      <c r="G103" s="385"/>
      <c r="H103" s="385"/>
      <c r="I103" s="385"/>
      <c r="J103" s="385"/>
      <c r="K103" s="385"/>
      <c r="L103" s="385"/>
      <c r="M103" s="385"/>
      <c r="N103" s="385"/>
      <c r="O103" s="385"/>
      <c r="P103" s="385"/>
      <c r="Q103" s="385"/>
      <c r="R103" s="385"/>
      <c r="S103" s="385"/>
      <c r="T103" s="385"/>
      <c r="U103" s="385"/>
      <c r="V103" s="385"/>
      <c r="W103" s="385"/>
      <c r="X103" s="385"/>
      <c r="Y103" s="385"/>
      <c r="Z103" s="385"/>
      <c r="AA103" s="385"/>
      <c r="AB103" s="385"/>
      <c r="AC103" s="385"/>
      <c r="AD103" s="385"/>
      <c r="AE103" s="385"/>
      <c r="AF103" s="385"/>
      <c r="AG103" s="385"/>
      <c r="AH103" s="385"/>
      <c r="AI103" s="385"/>
      <c r="AJ103" s="385"/>
      <c r="AK103" s="385"/>
      <c r="AL103" s="385"/>
      <c r="AM103" s="385"/>
      <c r="AN103" s="385"/>
      <c r="AO103" s="385"/>
      <c r="AP103" s="385"/>
      <c r="AQ103" s="385"/>
      <c r="AR103" s="385"/>
      <c r="AS103" s="385"/>
      <c r="AT103" s="385"/>
      <c r="AU103" s="385"/>
      <c r="AV103" s="385"/>
      <c r="AW103" s="385"/>
      <c r="AX103" s="385"/>
      <c r="AY103" s="385"/>
      <c r="AZ103" s="385"/>
      <c r="BA103" s="385"/>
      <c r="BB103" s="385"/>
      <c r="BC103" s="385"/>
      <c r="BD103" s="385"/>
      <c r="BE103" s="385"/>
      <c r="BF103" s="385"/>
      <c r="BG103" s="385"/>
      <c r="BH103" s="385"/>
      <c r="BI103" s="385"/>
      <c r="BJ103" s="385"/>
      <c r="BK103" s="385"/>
      <c r="BL103" s="385"/>
      <c r="BM103" s="385"/>
      <c r="BN103" s="385"/>
      <c r="BO103" s="385"/>
      <c r="BP103" s="385"/>
      <c r="BQ103" s="385"/>
      <c r="BR103" s="385"/>
      <c r="BS103" s="385"/>
      <c r="BT103" s="385"/>
      <c r="BU103" s="385"/>
      <c r="BV103" s="385"/>
      <c r="BW103" s="385"/>
      <c r="BX103" s="385"/>
      <c r="BY103" s="385"/>
      <c r="BZ103" s="385"/>
      <c r="CA103" s="385"/>
      <c r="CB103" s="385"/>
      <c r="CC103" s="385"/>
      <c r="CD103" s="385"/>
      <c r="CE103" s="385"/>
      <c r="CF103" s="385"/>
      <c r="CG103" s="385"/>
      <c r="CH103" s="385"/>
      <c r="CI103" s="385"/>
      <c r="CJ103" s="385"/>
      <c r="CK103" s="385"/>
      <c r="CL103" s="385"/>
      <c r="CM103" s="385"/>
      <c r="CN103" s="385"/>
      <c r="CO103" s="385"/>
      <c r="CP103" s="385"/>
      <c r="CQ103" s="385"/>
      <c r="CR103" s="385"/>
      <c r="CS103" s="385"/>
      <c r="CT103" s="385"/>
      <c r="CU103" s="385"/>
      <c r="CV103" s="385"/>
      <c r="CW103" s="385"/>
      <c r="CX103" s="385"/>
      <c r="CY103" s="385"/>
      <c r="CZ103" s="385"/>
      <c r="DA103" s="385"/>
      <c r="DB103" s="385"/>
      <c r="DC103" s="385"/>
      <c r="DD103" s="385"/>
      <c r="DE103" s="385"/>
      <c r="DF103" s="385"/>
      <c r="DG103" s="385"/>
      <c r="DH103" s="385"/>
      <c r="DI103" s="385"/>
      <c r="DJ103" s="385"/>
      <c r="DK103" s="385"/>
      <c r="DL103" s="385"/>
      <c r="DM103" s="385"/>
      <c r="DN103" s="385"/>
      <c r="DO103" s="385"/>
      <c r="DP103" s="385"/>
      <c r="DQ103" s="385"/>
      <c r="DR103" s="385"/>
      <c r="DS103" s="385"/>
      <c r="DT103" s="385"/>
      <c r="DU103" s="385"/>
      <c r="DV103" s="385"/>
      <c r="DW103" s="385"/>
      <c r="DX103" s="385"/>
      <c r="DY103" s="385"/>
    </row>
    <row r="104" spans="1:129" x14ac:dyDescent="0.2">
      <c r="A104" s="385"/>
      <c r="B104" s="385"/>
      <c r="C104" s="385"/>
      <c r="D104" s="385"/>
      <c r="E104" s="385"/>
      <c r="F104" s="385"/>
      <c r="G104" s="385"/>
      <c r="H104" s="385"/>
      <c r="I104" s="385"/>
      <c r="J104" s="385"/>
      <c r="K104" s="385"/>
      <c r="L104" s="385"/>
      <c r="M104" s="385"/>
      <c r="N104" s="385"/>
      <c r="O104" s="385"/>
      <c r="P104" s="385"/>
      <c r="Q104" s="385"/>
      <c r="R104" s="385"/>
      <c r="S104" s="385"/>
      <c r="T104" s="385"/>
      <c r="U104" s="385"/>
      <c r="V104" s="385"/>
      <c r="W104" s="385"/>
      <c r="X104" s="385"/>
      <c r="Y104" s="385"/>
      <c r="Z104" s="385"/>
      <c r="AA104" s="385"/>
      <c r="AB104" s="385"/>
      <c r="AC104" s="385"/>
      <c r="AD104" s="385"/>
      <c r="AE104" s="385"/>
      <c r="AF104" s="385"/>
      <c r="AG104" s="385"/>
      <c r="AH104" s="385"/>
      <c r="AI104" s="385"/>
      <c r="AJ104" s="385"/>
      <c r="AK104" s="385"/>
      <c r="AL104" s="385"/>
      <c r="AM104" s="385"/>
      <c r="AN104" s="385"/>
      <c r="AO104" s="385"/>
      <c r="AP104" s="385"/>
      <c r="AQ104" s="385"/>
      <c r="AR104" s="385"/>
      <c r="AS104" s="385"/>
      <c r="AT104" s="385"/>
      <c r="AU104" s="385"/>
      <c r="AV104" s="385"/>
      <c r="AW104" s="385"/>
      <c r="AX104" s="385"/>
      <c r="AY104" s="385"/>
      <c r="AZ104" s="385"/>
      <c r="BA104" s="385"/>
      <c r="BB104" s="385"/>
      <c r="BC104" s="385"/>
      <c r="BD104" s="385"/>
      <c r="BE104" s="385"/>
      <c r="BF104" s="385"/>
      <c r="BG104" s="385"/>
      <c r="BH104" s="385"/>
      <c r="BI104" s="385"/>
      <c r="BJ104" s="385"/>
      <c r="BK104" s="385"/>
      <c r="BL104" s="385"/>
      <c r="BM104" s="385"/>
      <c r="BN104" s="385"/>
      <c r="BO104" s="385"/>
      <c r="BP104" s="385"/>
      <c r="BQ104" s="385"/>
      <c r="BR104" s="385"/>
      <c r="BS104" s="385"/>
      <c r="BT104" s="385"/>
      <c r="BU104" s="385"/>
      <c r="BV104" s="385"/>
      <c r="BW104" s="385"/>
      <c r="BX104" s="385"/>
      <c r="BY104" s="385"/>
      <c r="BZ104" s="385"/>
      <c r="CA104" s="385"/>
      <c r="CB104" s="385"/>
      <c r="CC104" s="385"/>
      <c r="CD104" s="385"/>
      <c r="CE104" s="385"/>
      <c r="CF104" s="385"/>
      <c r="CG104" s="385"/>
      <c r="CH104" s="385"/>
      <c r="CI104" s="385"/>
      <c r="CJ104" s="385"/>
      <c r="CK104" s="385"/>
      <c r="CL104" s="385"/>
      <c r="CM104" s="385"/>
      <c r="CN104" s="385"/>
      <c r="CO104" s="385"/>
      <c r="CP104" s="385"/>
      <c r="CQ104" s="385"/>
      <c r="CR104" s="385"/>
      <c r="CS104" s="385"/>
      <c r="CT104" s="385"/>
      <c r="CU104" s="385"/>
      <c r="CV104" s="385"/>
      <c r="CW104" s="385"/>
      <c r="CX104" s="385"/>
      <c r="CY104" s="385"/>
      <c r="CZ104" s="385"/>
      <c r="DA104" s="385"/>
      <c r="DB104" s="385"/>
      <c r="DC104" s="385"/>
      <c r="DD104" s="385"/>
      <c r="DE104" s="385"/>
      <c r="DF104" s="385"/>
      <c r="DG104" s="385"/>
      <c r="DH104" s="385"/>
      <c r="DI104" s="385"/>
      <c r="DJ104" s="385"/>
      <c r="DK104" s="385"/>
      <c r="DL104" s="385"/>
      <c r="DM104" s="385"/>
      <c r="DN104" s="385"/>
      <c r="DO104" s="385"/>
      <c r="DP104" s="385"/>
      <c r="DQ104" s="385"/>
      <c r="DR104" s="385"/>
      <c r="DS104" s="385"/>
      <c r="DT104" s="385"/>
      <c r="DU104" s="385"/>
      <c r="DV104" s="385"/>
      <c r="DW104" s="385"/>
      <c r="DX104" s="385"/>
      <c r="DY104" s="385"/>
    </row>
    <row r="105" spans="1:129" x14ac:dyDescent="0.2">
      <c r="A105" s="385"/>
      <c r="B105" s="385"/>
      <c r="C105" s="385"/>
      <c r="D105" s="385"/>
      <c r="E105" s="385"/>
      <c r="F105" s="385"/>
      <c r="G105" s="385"/>
      <c r="H105" s="385"/>
      <c r="I105" s="385"/>
      <c r="J105" s="385"/>
      <c r="K105" s="385"/>
      <c r="L105" s="385"/>
      <c r="M105" s="385"/>
      <c r="N105" s="385"/>
      <c r="O105" s="385"/>
      <c r="P105" s="385"/>
      <c r="Q105" s="385"/>
      <c r="R105" s="385"/>
      <c r="S105" s="385"/>
      <c r="T105" s="385"/>
      <c r="U105" s="385"/>
      <c r="V105" s="385"/>
      <c r="W105" s="385"/>
      <c r="X105" s="385"/>
      <c r="Y105" s="385"/>
      <c r="Z105" s="385"/>
      <c r="AA105" s="385"/>
      <c r="AB105" s="385"/>
      <c r="AC105" s="385"/>
      <c r="AD105" s="385"/>
      <c r="AE105" s="385"/>
      <c r="AF105" s="385"/>
      <c r="AG105" s="385"/>
      <c r="AH105" s="385"/>
      <c r="AI105" s="385"/>
      <c r="AJ105" s="385"/>
      <c r="AK105" s="385"/>
      <c r="AL105" s="385"/>
      <c r="AM105" s="385"/>
      <c r="AN105" s="385"/>
      <c r="AO105" s="385"/>
      <c r="AP105" s="385"/>
      <c r="AQ105" s="385"/>
      <c r="AR105" s="385"/>
      <c r="AS105" s="385"/>
      <c r="AT105" s="385"/>
      <c r="AU105" s="385"/>
      <c r="AV105" s="385"/>
      <c r="AW105" s="385"/>
      <c r="AX105" s="385"/>
      <c r="AY105" s="385"/>
      <c r="AZ105" s="385"/>
      <c r="BA105" s="385"/>
      <c r="BB105" s="385"/>
      <c r="BC105" s="385"/>
      <c r="BD105" s="385"/>
      <c r="BE105" s="385"/>
      <c r="BF105" s="385"/>
      <c r="BG105" s="385"/>
      <c r="BH105" s="385"/>
      <c r="BI105" s="385"/>
      <c r="BJ105" s="385"/>
      <c r="BK105" s="385"/>
      <c r="BL105" s="385"/>
      <c r="BM105" s="385"/>
      <c r="BN105" s="385"/>
      <c r="BO105" s="385"/>
      <c r="BP105" s="385"/>
      <c r="BQ105" s="385"/>
      <c r="BR105" s="385"/>
      <c r="BS105" s="385"/>
      <c r="BT105" s="385"/>
      <c r="BU105" s="385"/>
      <c r="BV105" s="385"/>
      <c r="BW105" s="385"/>
      <c r="BX105" s="385"/>
      <c r="BY105" s="385"/>
      <c r="BZ105" s="385"/>
      <c r="CA105" s="385"/>
      <c r="CB105" s="385"/>
      <c r="CC105" s="385"/>
      <c r="CD105" s="385"/>
      <c r="CE105" s="385"/>
      <c r="CF105" s="385"/>
      <c r="CG105" s="385"/>
      <c r="CH105" s="385"/>
      <c r="CI105" s="385"/>
      <c r="CJ105" s="385"/>
      <c r="CK105" s="385"/>
      <c r="CL105" s="385"/>
      <c r="CM105" s="385"/>
      <c r="CN105" s="385"/>
      <c r="CO105" s="385"/>
      <c r="CP105" s="385"/>
      <c r="CQ105" s="385"/>
      <c r="CR105" s="385"/>
      <c r="CS105" s="385"/>
      <c r="CT105" s="385"/>
      <c r="CU105" s="385"/>
      <c r="CV105" s="385"/>
      <c r="CW105" s="385"/>
      <c r="CX105" s="385"/>
      <c r="CY105" s="385"/>
      <c r="CZ105" s="385"/>
      <c r="DA105" s="385"/>
      <c r="DB105" s="385"/>
      <c r="DC105" s="385"/>
      <c r="DD105" s="385"/>
      <c r="DE105" s="385"/>
      <c r="DF105" s="385"/>
      <c r="DG105" s="385"/>
      <c r="DH105" s="385"/>
      <c r="DI105" s="385"/>
      <c r="DJ105" s="385"/>
      <c r="DK105" s="385"/>
      <c r="DL105" s="385"/>
      <c r="DM105" s="385"/>
      <c r="DN105" s="385"/>
      <c r="DO105" s="385"/>
      <c r="DP105" s="385"/>
      <c r="DQ105" s="385"/>
      <c r="DR105" s="385"/>
      <c r="DS105" s="385"/>
      <c r="DT105" s="385"/>
      <c r="DU105" s="385"/>
      <c r="DV105" s="385"/>
      <c r="DW105" s="385"/>
      <c r="DX105" s="385"/>
      <c r="DY105" s="385"/>
    </row>
    <row r="106" spans="1:129" x14ac:dyDescent="0.2">
      <c r="A106" s="385"/>
      <c r="B106" s="385"/>
      <c r="C106" s="385"/>
      <c r="D106" s="385"/>
      <c r="E106" s="385"/>
      <c r="F106" s="385"/>
      <c r="G106" s="385"/>
      <c r="H106" s="385"/>
      <c r="I106" s="385"/>
      <c r="J106" s="385"/>
      <c r="K106" s="385"/>
      <c r="L106" s="385"/>
      <c r="M106" s="385"/>
      <c r="N106" s="385"/>
      <c r="O106" s="385"/>
      <c r="P106" s="385"/>
      <c r="Q106" s="385"/>
      <c r="R106" s="385"/>
      <c r="S106" s="385"/>
      <c r="T106" s="385"/>
      <c r="U106" s="385"/>
      <c r="V106" s="385"/>
      <c r="W106" s="385"/>
      <c r="X106" s="385"/>
      <c r="Y106" s="385"/>
      <c r="Z106" s="385"/>
      <c r="AA106" s="385"/>
      <c r="AB106" s="385"/>
      <c r="AC106" s="385"/>
      <c r="AD106" s="385"/>
      <c r="AE106" s="385"/>
      <c r="AF106" s="385"/>
      <c r="AG106" s="385"/>
      <c r="AH106" s="385"/>
      <c r="AI106" s="385"/>
      <c r="AJ106" s="385"/>
      <c r="AK106" s="385"/>
      <c r="AL106" s="385"/>
      <c r="AM106" s="385"/>
      <c r="AN106" s="385"/>
      <c r="AO106" s="385"/>
      <c r="AP106" s="385"/>
      <c r="AQ106" s="385"/>
      <c r="AR106" s="385"/>
      <c r="AS106" s="385"/>
      <c r="AT106" s="385"/>
      <c r="AU106" s="385"/>
      <c r="AV106" s="385"/>
      <c r="AW106" s="385"/>
      <c r="AX106" s="385"/>
      <c r="AY106" s="385"/>
      <c r="AZ106" s="385"/>
      <c r="BA106" s="385"/>
      <c r="BB106" s="385"/>
      <c r="BC106" s="385"/>
      <c r="BD106" s="385"/>
      <c r="BE106" s="385"/>
      <c r="BF106" s="385"/>
      <c r="BG106" s="385"/>
      <c r="BH106" s="385"/>
      <c r="BI106" s="385"/>
      <c r="BJ106" s="385"/>
      <c r="BK106" s="385"/>
      <c r="BL106" s="385"/>
      <c r="BM106" s="385"/>
      <c r="BN106" s="385"/>
      <c r="BO106" s="385"/>
      <c r="BP106" s="385"/>
      <c r="BQ106" s="385"/>
      <c r="BR106" s="385"/>
      <c r="BS106" s="385"/>
      <c r="BT106" s="385"/>
      <c r="BU106" s="385"/>
      <c r="BV106" s="385"/>
      <c r="BW106" s="385"/>
      <c r="BX106" s="385"/>
      <c r="BY106" s="385"/>
      <c r="BZ106" s="385"/>
      <c r="CA106" s="385"/>
      <c r="CB106" s="385"/>
      <c r="CC106" s="385"/>
      <c r="CD106" s="385"/>
      <c r="CE106" s="385"/>
      <c r="CF106" s="385"/>
      <c r="CG106" s="385"/>
      <c r="CH106" s="385"/>
      <c r="CI106" s="385"/>
      <c r="CJ106" s="385"/>
      <c r="CK106" s="385"/>
      <c r="CL106" s="385"/>
      <c r="CM106" s="385"/>
      <c r="CN106" s="385"/>
      <c r="CO106" s="385"/>
      <c r="CP106" s="385"/>
      <c r="CQ106" s="385"/>
      <c r="CR106" s="385"/>
      <c r="CS106" s="385"/>
      <c r="CT106" s="385"/>
      <c r="CU106" s="385"/>
      <c r="CV106" s="385"/>
      <c r="CW106" s="385"/>
      <c r="CX106" s="385"/>
      <c r="CY106" s="385"/>
      <c r="CZ106" s="385"/>
      <c r="DA106" s="385"/>
      <c r="DB106" s="385"/>
      <c r="DC106" s="385"/>
      <c r="DD106" s="385"/>
      <c r="DE106" s="385"/>
      <c r="DF106" s="385"/>
      <c r="DG106" s="385"/>
      <c r="DH106" s="385"/>
      <c r="DI106" s="385"/>
      <c r="DJ106" s="385"/>
      <c r="DK106" s="385"/>
      <c r="DL106" s="385"/>
      <c r="DM106" s="385"/>
      <c r="DN106" s="385"/>
      <c r="DO106" s="385"/>
      <c r="DP106" s="385"/>
      <c r="DQ106" s="385"/>
      <c r="DR106" s="385"/>
      <c r="DS106" s="385"/>
      <c r="DT106" s="385"/>
      <c r="DU106" s="385"/>
      <c r="DV106" s="385"/>
      <c r="DW106" s="385"/>
      <c r="DX106" s="385"/>
      <c r="DY106" s="385"/>
    </row>
    <row r="107" spans="1:129" x14ac:dyDescent="0.2">
      <c r="A107" s="385"/>
      <c r="B107" s="385"/>
      <c r="C107" s="385"/>
      <c r="D107" s="385"/>
      <c r="E107" s="385"/>
      <c r="F107" s="385"/>
      <c r="G107" s="385"/>
      <c r="H107" s="385"/>
      <c r="I107" s="385"/>
      <c r="J107" s="385"/>
      <c r="K107" s="385"/>
      <c r="L107" s="385"/>
      <c r="M107" s="385"/>
      <c r="N107" s="385"/>
      <c r="O107" s="385"/>
      <c r="P107" s="385"/>
      <c r="Q107" s="385"/>
      <c r="R107" s="385"/>
      <c r="S107" s="385"/>
      <c r="T107" s="385"/>
      <c r="U107" s="385"/>
      <c r="V107" s="385"/>
      <c r="W107" s="385"/>
      <c r="X107" s="385"/>
      <c r="Y107" s="385"/>
      <c r="Z107" s="385"/>
      <c r="AA107" s="385"/>
      <c r="AB107" s="385"/>
      <c r="AC107" s="385"/>
      <c r="AD107" s="385"/>
      <c r="AE107" s="385"/>
      <c r="AF107" s="385"/>
      <c r="AG107" s="385"/>
      <c r="AH107" s="385"/>
      <c r="AI107" s="385"/>
      <c r="AJ107" s="385"/>
      <c r="AK107" s="385"/>
      <c r="AL107" s="385"/>
      <c r="AM107" s="385"/>
      <c r="AN107" s="385"/>
      <c r="AO107" s="385"/>
      <c r="AP107" s="385"/>
      <c r="AQ107" s="385"/>
      <c r="AR107" s="385"/>
      <c r="AS107" s="385"/>
      <c r="AT107" s="385"/>
      <c r="AU107" s="385"/>
      <c r="AV107" s="385"/>
      <c r="AW107" s="385"/>
      <c r="AX107" s="385"/>
      <c r="AY107" s="385"/>
      <c r="AZ107" s="385"/>
      <c r="BA107" s="385"/>
      <c r="BB107" s="385"/>
      <c r="BC107" s="385"/>
      <c r="BD107" s="385"/>
      <c r="BE107" s="385"/>
      <c r="BF107" s="385"/>
      <c r="BG107" s="385"/>
      <c r="BH107" s="385"/>
      <c r="BI107" s="385"/>
      <c r="BJ107" s="385"/>
      <c r="BK107" s="385"/>
      <c r="BL107" s="385"/>
      <c r="BM107" s="385"/>
      <c r="BN107" s="385"/>
      <c r="BO107" s="385"/>
      <c r="BP107" s="385"/>
      <c r="BQ107" s="385"/>
      <c r="BR107" s="385"/>
      <c r="BS107" s="385"/>
      <c r="BT107" s="385"/>
      <c r="BU107" s="385"/>
      <c r="BV107" s="385"/>
      <c r="BW107" s="385"/>
      <c r="BX107" s="385"/>
      <c r="BY107" s="385"/>
      <c r="BZ107" s="385"/>
      <c r="CA107" s="385"/>
      <c r="CB107" s="385"/>
      <c r="CC107" s="385"/>
      <c r="CD107" s="385"/>
      <c r="CE107" s="385"/>
      <c r="CF107" s="385"/>
      <c r="CG107" s="385"/>
      <c r="CH107" s="385"/>
      <c r="CI107" s="385"/>
      <c r="CJ107" s="385"/>
      <c r="CK107" s="385"/>
      <c r="CL107" s="385"/>
      <c r="CM107" s="385"/>
      <c r="CN107" s="385"/>
      <c r="CO107" s="385"/>
      <c r="CP107" s="385"/>
      <c r="CQ107" s="385"/>
      <c r="CR107" s="385"/>
      <c r="CS107" s="385"/>
      <c r="CT107" s="385"/>
      <c r="CU107" s="385"/>
      <c r="CV107" s="385"/>
      <c r="CW107" s="385"/>
      <c r="CX107" s="385"/>
      <c r="CY107" s="385"/>
      <c r="CZ107" s="385"/>
      <c r="DA107" s="385"/>
      <c r="DB107" s="385"/>
      <c r="DC107" s="385"/>
      <c r="DD107" s="385"/>
      <c r="DE107" s="385"/>
      <c r="DF107" s="385"/>
      <c r="DG107" s="385"/>
      <c r="DH107" s="385"/>
      <c r="DI107" s="385"/>
      <c r="DJ107" s="385"/>
      <c r="DK107" s="385"/>
      <c r="DL107" s="385"/>
      <c r="DM107" s="385"/>
      <c r="DN107" s="385"/>
      <c r="DO107" s="385"/>
      <c r="DP107" s="385"/>
      <c r="DQ107" s="385"/>
      <c r="DR107" s="385"/>
      <c r="DS107" s="385"/>
      <c r="DT107" s="385"/>
      <c r="DU107" s="385"/>
      <c r="DV107" s="385"/>
      <c r="DW107" s="385"/>
      <c r="DX107" s="385"/>
      <c r="DY107" s="385"/>
    </row>
    <row r="108" spans="1:129" x14ac:dyDescent="0.2">
      <c r="A108" s="385"/>
      <c r="B108" s="385"/>
      <c r="C108" s="385"/>
      <c r="D108" s="385"/>
      <c r="E108" s="385"/>
      <c r="F108" s="385"/>
      <c r="G108" s="385"/>
      <c r="H108" s="385"/>
      <c r="I108" s="385"/>
      <c r="J108" s="385"/>
      <c r="K108" s="385"/>
      <c r="L108" s="385"/>
      <c r="M108" s="385"/>
      <c r="N108" s="385"/>
      <c r="O108" s="385"/>
      <c r="P108" s="385"/>
      <c r="Q108" s="385"/>
      <c r="R108" s="385"/>
      <c r="S108" s="385"/>
      <c r="T108" s="385"/>
      <c r="U108" s="385"/>
      <c r="V108" s="385"/>
      <c r="W108" s="385"/>
      <c r="X108" s="385"/>
      <c r="Y108" s="385"/>
      <c r="Z108" s="385"/>
      <c r="AA108" s="385"/>
      <c r="AB108" s="385"/>
      <c r="AC108" s="385"/>
      <c r="AD108" s="385"/>
      <c r="AE108" s="385"/>
      <c r="AF108" s="385"/>
      <c r="AG108" s="385"/>
      <c r="AH108" s="385"/>
      <c r="AI108" s="385"/>
      <c r="AJ108" s="385"/>
      <c r="AK108" s="385"/>
      <c r="AL108" s="385"/>
      <c r="AM108" s="385"/>
      <c r="AN108" s="385"/>
      <c r="AO108" s="385"/>
      <c r="AP108" s="385"/>
      <c r="AQ108" s="385"/>
      <c r="AR108" s="385"/>
      <c r="AS108" s="385"/>
      <c r="AT108" s="385"/>
      <c r="AU108" s="385"/>
      <c r="AV108" s="385"/>
      <c r="AW108" s="385"/>
      <c r="AX108" s="385"/>
      <c r="AY108" s="385"/>
      <c r="AZ108" s="385"/>
      <c r="BA108" s="385"/>
      <c r="BB108" s="385"/>
      <c r="BC108" s="385"/>
      <c r="BD108" s="385"/>
      <c r="BE108" s="385"/>
      <c r="BF108" s="385"/>
      <c r="BG108" s="385"/>
      <c r="BH108" s="385"/>
      <c r="BI108" s="385"/>
      <c r="BJ108" s="385"/>
      <c r="BK108" s="385"/>
      <c r="BL108" s="385"/>
      <c r="BM108" s="385"/>
      <c r="BN108" s="385"/>
      <c r="BO108" s="385"/>
      <c r="BP108" s="385"/>
      <c r="BQ108" s="385"/>
      <c r="BR108" s="385"/>
      <c r="BS108" s="385"/>
      <c r="BT108" s="385"/>
      <c r="BU108" s="385"/>
      <c r="BV108" s="385"/>
      <c r="BW108" s="385"/>
      <c r="BX108" s="385"/>
      <c r="BY108" s="385"/>
      <c r="BZ108" s="385"/>
      <c r="CA108" s="385"/>
      <c r="CB108" s="385"/>
      <c r="CC108" s="385"/>
      <c r="CD108" s="385"/>
      <c r="CE108" s="385"/>
      <c r="CF108" s="385"/>
      <c r="CG108" s="385"/>
      <c r="CH108" s="385"/>
      <c r="CI108" s="385"/>
      <c r="CJ108" s="385"/>
      <c r="CK108" s="385"/>
      <c r="CL108" s="385"/>
      <c r="CM108" s="385"/>
      <c r="CN108" s="385"/>
      <c r="CO108" s="385"/>
      <c r="CP108" s="385"/>
      <c r="CQ108" s="385"/>
      <c r="CR108" s="385"/>
      <c r="CS108" s="385"/>
      <c r="CT108" s="385"/>
      <c r="CU108" s="385"/>
      <c r="CV108" s="385"/>
      <c r="CW108" s="385"/>
      <c r="CX108" s="385"/>
      <c r="CY108" s="385"/>
      <c r="CZ108" s="385"/>
      <c r="DA108" s="385"/>
      <c r="DB108" s="385"/>
      <c r="DC108" s="385"/>
      <c r="DD108" s="385"/>
      <c r="DE108" s="385"/>
      <c r="DF108" s="385"/>
      <c r="DG108" s="385"/>
      <c r="DH108" s="385"/>
      <c r="DI108" s="385"/>
      <c r="DJ108" s="385"/>
      <c r="DK108" s="385"/>
      <c r="DL108" s="385"/>
      <c r="DM108" s="385"/>
      <c r="DN108" s="385"/>
      <c r="DO108" s="385"/>
      <c r="DP108" s="385"/>
      <c r="DQ108" s="385"/>
      <c r="DR108" s="385"/>
      <c r="DS108" s="385"/>
      <c r="DT108" s="385"/>
      <c r="DU108" s="385"/>
      <c r="DV108" s="385"/>
      <c r="DW108" s="385"/>
      <c r="DX108" s="385"/>
      <c r="DY108" s="385"/>
    </row>
    <row r="109" spans="1:129" x14ac:dyDescent="0.2">
      <c r="A109" s="385"/>
      <c r="B109" s="385"/>
      <c r="C109" s="385"/>
      <c r="D109" s="385"/>
      <c r="E109" s="385"/>
      <c r="F109" s="385"/>
      <c r="G109" s="385"/>
      <c r="H109" s="385"/>
      <c r="I109" s="385"/>
      <c r="J109" s="385"/>
      <c r="K109" s="385"/>
      <c r="L109" s="385"/>
      <c r="M109" s="385"/>
      <c r="N109" s="385"/>
      <c r="O109" s="385"/>
      <c r="P109" s="385"/>
      <c r="Q109" s="385"/>
      <c r="R109" s="385"/>
      <c r="S109" s="385"/>
      <c r="T109" s="385"/>
      <c r="U109" s="385"/>
      <c r="V109" s="385"/>
      <c r="W109" s="385"/>
      <c r="X109" s="385"/>
      <c r="Y109" s="385"/>
      <c r="Z109" s="385"/>
      <c r="AA109" s="385"/>
      <c r="AB109" s="385"/>
      <c r="AC109" s="385"/>
      <c r="AD109" s="385"/>
      <c r="AE109" s="385"/>
      <c r="AF109" s="385"/>
      <c r="AG109" s="385"/>
      <c r="AH109" s="385"/>
      <c r="AI109" s="385"/>
      <c r="AJ109" s="385"/>
      <c r="AK109" s="385"/>
      <c r="AL109" s="385"/>
      <c r="AM109" s="385"/>
      <c r="AN109" s="385"/>
      <c r="AO109" s="385"/>
      <c r="AP109" s="385"/>
      <c r="AQ109" s="385"/>
      <c r="AR109" s="385"/>
      <c r="AS109" s="385"/>
      <c r="AT109" s="385"/>
      <c r="AU109" s="385"/>
      <c r="AV109" s="385"/>
      <c r="AW109" s="385"/>
      <c r="AX109" s="385"/>
      <c r="AY109" s="385"/>
      <c r="AZ109" s="385"/>
      <c r="BA109" s="385"/>
      <c r="BB109" s="385"/>
      <c r="BC109" s="385"/>
      <c r="BD109" s="385"/>
      <c r="BE109" s="385"/>
      <c r="BF109" s="385"/>
      <c r="BG109" s="385"/>
      <c r="BH109" s="385"/>
      <c r="BI109" s="385"/>
      <c r="BJ109" s="385"/>
      <c r="BK109" s="385"/>
      <c r="BL109" s="385"/>
      <c r="BM109" s="385"/>
      <c r="BN109" s="385"/>
      <c r="BO109" s="385"/>
      <c r="BP109" s="385"/>
      <c r="BQ109" s="385"/>
      <c r="BR109" s="385"/>
      <c r="BS109" s="385"/>
      <c r="BT109" s="385"/>
      <c r="BU109" s="385"/>
      <c r="BV109" s="385"/>
      <c r="BW109" s="385"/>
      <c r="BX109" s="385"/>
      <c r="BY109" s="385"/>
      <c r="BZ109" s="385"/>
      <c r="CA109" s="385"/>
      <c r="CB109" s="385"/>
      <c r="CC109" s="385"/>
      <c r="CD109" s="385"/>
      <c r="CE109" s="385"/>
      <c r="CF109" s="385"/>
      <c r="CG109" s="385"/>
      <c r="CH109" s="385"/>
      <c r="CI109" s="385"/>
      <c r="CJ109" s="385"/>
      <c r="CK109" s="385"/>
      <c r="CL109" s="385"/>
      <c r="CM109" s="385"/>
      <c r="CN109" s="385"/>
      <c r="CO109" s="385"/>
      <c r="CP109" s="385"/>
      <c r="CQ109" s="385"/>
      <c r="CR109" s="385"/>
      <c r="CS109" s="385"/>
      <c r="CT109" s="385"/>
      <c r="CU109" s="385"/>
      <c r="CV109" s="385"/>
      <c r="CW109" s="385"/>
      <c r="CX109" s="385"/>
      <c r="CY109" s="385"/>
      <c r="CZ109" s="385"/>
      <c r="DA109" s="385"/>
      <c r="DB109" s="385"/>
      <c r="DC109" s="385"/>
      <c r="DD109" s="385"/>
      <c r="DE109" s="385"/>
      <c r="DF109" s="385"/>
      <c r="DG109" s="385"/>
      <c r="DH109" s="385"/>
      <c r="DI109" s="385"/>
      <c r="DJ109" s="385"/>
      <c r="DK109" s="385"/>
      <c r="DL109" s="385"/>
      <c r="DM109" s="385"/>
      <c r="DN109" s="385"/>
      <c r="DO109" s="385"/>
      <c r="DP109" s="385"/>
      <c r="DQ109" s="385"/>
      <c r="DR109" s="385"/>
      <c r="DS109" s="385"/>
      <c r="DT109" s="385"/>
      <c r="DU109" s="385"/>
      <c r="DV109" s="385"/>
      <c r="DW109" s="385"/>
      <c r="DX109" s="385"/>
      <c r="DY109" s="385"/>
    </row>
    <row r="110" spans="1:129" x14ac:dyDescent="0.2">
      <c r="A110" s="385"/>
      <c r="B110" s="385"/>
      <c r="C110" s="385"/>
      <c r="D110" s="385"/>
      <c r="E110" s="385"/>
      <c r="F110" s="385"/>
      <c r="G110" s="385"/>
      <c r="H110" s="385"/>
      <c r="I110" s="385"/>
      <c r="J110" s="385"/>
      <c r="K110" s="385"/>
      <c r="L110" s="385"/>
      <c r="M110" s="385"/>
      <c r="N110" s="385"/>
      <c r="O110" s="385"/>
      <c r="P110" s="385"/>
      <c r="Q110" s="385"/>
      <c r="R110" s="385"/>
      <c r="S110" s="385"/>
      <c r="T110" s="385"/>
      <c r="U110" s="385"/>
      <c r="V110" s="385"/>
      <c r="W110" s="385"/>
      <c r="X110" s="385"/>
      <c r="Y110" s="385"/>
      <c r="Z110" s="385"/>
      <c r="AA110" s="385"/>
      <c r="AB110" s="385"/>
      <c r="AC110" s="385"/>
      <c r="AD110" s="385"/>
      <c r="AE110" s="385"/>
      <c r="AF110" s="385"/>
      <c r="AG110" s="385"/>
      <c r="AH110" s="385"/>
      <c r="AI110" s="385"/>
      <c r="AJ110" s="385"/>
      <c r="AK110" s="385"/>
      <c r="AL110" s="385"/>
      <c r="AM110" s="385"/>
      <c r="AN110" s="385"/>
      <c r="AO110" s="385"/>
      <c r="AP110" s="385"/>
      <c r="AQ110" s="385"/>
      <c r="AR110" s="385"/>
      <c r="AS110" s="385"/>
      <c r="AT110" s="385"/>
      <c r="AU110" s="385"/>
      <c r="AV110" s="385"/>
      <c r="AW110" s="385"/>
      <c r="AX110" s="385"/>
      <c r="AY110" s="385"/>
      <c r="AZ110" s="385"/>
      <c r="BA110" s="385"/>
      <c r="BB110" s="385"/>
      <c r="BC110" s="385"/>
      <c r="BD110" s="385"/>
      <c r="BE110" s="385"/>
      <c r="BF110" s="385"/>
      <c r="BG110" s="385"/>
      <c r="BH110" s="385"/>
      <c r="BI110" s="385"/>
      <c r="BJ110" s="385"/>
      <c r="BK110" s="385"/>
      <c r="BL110" s="385"/>
      <c r="BM110" s="385"/>
      <c r="BN110" s="385"/>
      <c r="BO110" s="385"/>
      <c r="BP110" s="385"/>
      <c r="BQ110" s="385"/>
      <c r="BR110" s="385"/>
      <c r="BS110" s="385"/>
      <c r="BT110" s="385"/>
      <c r="BU110" s="385"/>
      <c r="BV110" s="385"/>
      <c r="BW110" s="385"/>
      <c r="BX110" s="385"/>
      <c r="BY110" s="385"/>
      <c r="BZ110" s="385"/>
      <c r="CA110" s="385"/>
      <c r="CB110" s="385"/>
      <c r="CC110" s="385"/>
      <c r="CD110" s="385"/>
      <c r="CE110" s="385"/>
      <c r="CF110" s="385"/>
      <c r="CG110" s="385"/>
      <c r="CH110" s="385"/>
      <c r="CI110" s="385"/>
      <c r="CJ110" s="385"/>
      <c r="CK110" s="385"/>
      <c r="CL110" s="385"/>
      <c r="CM110" s="385"/>
      <c r="CN110" s="385"/>
      <c r="CO110" s="385"/>
      <c r="CP110" s="385"/>
      <c r="CQ110" s="385"/>
      <c r="CR110" s="385"/>
      <c r="CS110" s="385"/>
      <c r="CT110" s="385"/>
      <c r="CU110" s="385"/>
      <c r="CV110" s="385"/>
      <c r="CW110" s="385"/>
      <c r="CX110" s="385"/>
      <c r="CY110" s="385"/>
      <c r="CZ110" s="385"/>
      <c r="DA110" s="385"/>
      <c r="DB110" s="385"/>
      <c r="DC110" s="385"/>
      <c r="DD110" s="385"/>
      <c r="DE110" s="385"/>
      <c r="DF110" s="385"/>
      <c r="DG110" s="385"/>
      <c r="DH110" s="385"/>
      <c r="DI110" s="385"/>
      <c r="DJ110" s="385"/>
      <c r="DK110" s="385"/>
      <c r="DL110" s="385"/>
      <c r="DM110" s="385"/>
      <c r="DN110" s="385"/>
      <c r="DO110" s="385"/>
      <c r="DP110" s="385"/>
      <c r="DQ110" s="385"/>
      <c r="DR110" s="385"/>
      <c r="DS110" s="385"/>
      <c r="DT110" s="385"/>
      <c r="DU110" s="385"/>
      <c r="DV110" s="385"/>
      <c r="DW110" s="385"/>
      <c r="DX110" s="385"/>
      <c r="DY110" s="385"/>
    </row>
    <row r="111" spans="1:129" x14ac:dyDescent="0.2">
      <c r="A111" s="385"/>
      <c r="B111" s="385"/>
      <c r="C111" s="385"/>
      <c r="D111" s="385"/>
      <c r="E111" s="385"/>
      <c r="F111" s="385"/>
      <c r="G111" s="385"/>
      <c r="H111" s="385"/>
      <c r="I111" s="385"/>
      <c r="J111" s="385"/>
      <c r="K111" s="385"/>
      <c r="L111" s="385"/>
      <c r="M111" s="385"/>
      <c r="N111" s="385"/>
      <c r="O111" s="385"/>
      <c r="P111" s="385"/>
      <c r="Q111" s="385"/>
      <c r="R111" s="385"/>
      <c r="S111" s="385"/>
      <c r="T111" s="385"/>
      <c r="U111" s="385"/>
      <c r="V111" s="385"/>
      <c r="W111" s="385"/>
      <c r="X111" s="385"/>
      <c r="Y111" s="385"/>
      <c r="Z111" s="385"/>
      <c r="AA111" s="385"/>
      <c r="AB111" s="385"/>
      <c r="AC111" s="385"/>
      <c r="AD111" s="385"/>
      <c r="AE111" s="385"/>
      <c r="AF111" s="385"/>
      <c r="AG111" s="385"/>
      <c r="AH111" s="385"/>
      <c r="AI111" s="385"/>
      <c r="AJ111" s="385"/>
      <c r="AK111" s="385"/>
      <c r="AL111" s="385"/>
      <c r="AM111" s="385"/>
      <c r="AN111" s="385"/>
      <c r="AO111" s="385"/>
      <c r="AP111" s="385"/>
      <c r="AQ111" s="385"/>
      <c r="AR111" s="385"/>
      <c r="AS111" s="385"/>
      <c r="AT111" s="385"/>
      <c r="AU111" s="385"/>
      <c r="AV111" s="385"/>
      <c r="AW111" s="385"/>
      <c r="AX111" s="385"/>
      <c r="AY111" s="385"/>
      <c r="AZ111" s="385"/>
      <c r="BA111" s="385"/>
      <c r="BB111" s="385"/>
      <c r="BC111" s="385"/>
      <c r="BD111" s="385"/>
      <c r="BE111" s="385"/>
      <c r="BF111" s="385"/>
      <c r="BG111" s="385"/>
      <c r="BH111" s="385"/>
      <c r="BI111" s="385"/>
      <c r="BJ111" s="385"/>
      <c r="BK111" s="385"/>
      <c r="BL111" s="385"/>
      <c r="BM111" s="385"/>
      <c r="BN111" s="385"/>
      <c r="BO111" s="385"/>
      <c r="BP111" s="385"/>
      <c r="BQ111" s="385"/>
      <c r="BR111" s="385"/>
      <c r="BS111" s="385"/>
      <c r="BT111" s="385"/>
      <c r="BU111" s="385"/>
      <c r="BV111" s="385"/>
      <c r="BW111" s="385"/>
      <c r="BX111" s="385"/>
      <c r="BY111" s="385"/>
      <c r="BZ111" s="385"/>
      <c r="CA111" s="385"/>
      <c r="CB111" s="385"/>
      <c r="CC111" s="385"/>
      <c r="CD111" s="385"/>
      <c r="CE111" s="385"/>
      <c r="CF111" s="385"/>
      <c r="CG111" s="385"/>
      <c r="CH111" s="385"/>
      <c r="CI111" s="385"/>
      <c r="CJ111" s="385"/>
      <c r="CK111" s="385"/>
      <c r="CL111" s="385"/>
      <c r="CM111" s="385"/>
      <c r="CN111" s="385"/>
      <c r="CO111" s="385"/>
      <c r="CP111" s="385"/>
      <c r="CQ111" s="385"/>
      <c r="CR111" s="385"/>
      <c r="CS111" s="385"/>
      <c r="CT111" s="385"/>
      <c r="CU111" s="385"/>
      <c r="CV111" s="385"/>
      <c r="CW111" s="385"/>
      <c r="CX111" s="385"/>
      <c r="CY111" s="385"/>
      <c r="CZ111" s="385"/>
      <c r="DA111" s="385"/>
      <c r="DB111" s="385"/>
      <c r="DC111" s="385"/>
      <c r="DD111" s="385"/>
      <c r="DE111" s="385"/>
      <c r="DF111" s="385"/>
      <c r="DG111" s="385"/>
      <c r="DH111" s="385"/>
      <c r="DI111" s="385"/>
      <c r="DJ111" s="385"/>
      <c r="DK111" s="385"/>
      <c r="DL111" s="385"/>
      <c r="DM111" s="385"/>
      <c r="DN111" s="385"/>
      <c r="DO111" s="385"/>
      <c r="DP111" s="385"/>
      <c r="DQ111" s="385"/>
      <c r="DR111" s="385"/>
      <c r="DS111" s="385"/>
      <c r="DT111" s="385"/>
      <c r="DU111" s="385"/>
      <c r="DV111" s="385"/>
      <c r="DW111" s="385"/>
      <c r="DX111" s="385"/>
      <c r="DY111" s="385"/>
    </row>
    <row r="112" spans="1:129" x14ac:dyDescent="0.2">
      <c r="A112" s="385"/>
      <c r="B112" s="385"/>
      <c r="C112" s="385"/>
      <c r="D112" s="385"/>
      <c r="E112" s="385"/>
      <c r="F112" s="385"/>
      <c r="G112" s="385"/>
      <c r="H112" s="385"/>
      <c r="I112" s="385"/>
      <c r="J112" s="385"/>
      <c r="K112" s="385"/>
      <c r="L112" s="385"/>
      <c r="M112" s="385"/>
      <c r="N112" s="385"/>
      <c r="O112" s="385"/>
      <c r="P112" s="385"/>
      <c r="Q112" s="385"/>
      <c r="R112" s="385"/>
      <c r="S112" s="385"/>
      <c r="T112" s="385"/>
      <c r="U112" s="385"/>
      <c r="V112" s="385"/>
      <c r="W112" s="385"/>
      <c r="X112" s="385"/>
      <c r="Y112" s="385"/>
      <c r="Z112" s="385"/>
      <c r="AA112" s="385"/>
      <c r="AB112" s="385"/>
      <c r="AC112" s="385"/>
      <c r="AD112" s="385"/>
      <c r="AE112" s="385"/>
      <c r="AF112" s="385"/>
      <c r="AG112" s="385"/>
      <c r="AH112" s="385"/>
      <c r="AI112" s="385"/>
      <c r="AJ112" s="385"/>
      <c r="AK112" s="385"/>
      <c r="AL112" s="385"/>
      <c r="AM112" s="385"/>
      <c r="AN112" s="385"/>
      <c r="AO112" s="385"/>
      <c r="AP112" s="385"/>
      <c r="AQ112" s="385"/>
      <c r="AR112" s="385"/>
      <c r="AS112" s="385"/>
      <c r="AT112" s="385"/>
      <c r="AU112" s="385"/>
      <c r="AV112" s="385"/>
      <c r="AW112" s="385"/>
      <c r="AX112" s="385"/>
      <c r="AY112" s="385"/>
      <c r="AZ112" s="385"/>
      <c r="BA112" s="385"/>
      <c r="BB112" s="385"/>
      <c r="BC112" s="385"/>
      <c r="BD112" s="385"/>
      <c r="BE112" s="385"/>
      <c r="BF112" s="385"/>
      <c r="BG112" s="385"/>
      <c r="BH112" s="385"/>
      <c r="BI112" s="385"/>
      <c r="BJ112" s="385"/>
      <c r="BK112" s="385"/>
      <c r="BL112" s="385"/>
      <c r="BM112" s="385"/>
      <c r="BN112" s="385"/>
      <c r="BO112" s="385"/>
      <c r="BP112" s="385"/>
      <c r="BQ112" s="385"/>
      <c r="BR112" s="385"/>
      <c r="BS112" s="385"/>
      <c r="BT112" s="385"/>
      <c r="BU112" s="385"/>
      <c r="BV112" s="385"/>
      <c r="BW112" s="385"/>
      <c r="BX112" s="385"/>
      <c r="BY112" s="385"/>
      <c r="BZ112" s="385"/>
      <c r="CA112" s="385"/>
      <c r="CB112" s="385"/>
      <c r="CC112" s="385"/>
      <c r="CD112" s="385"/>
      <c r="CE112" s="385"/>
      <c r="CF112" s="385"/>
      <c r="CG112" s="385"/>
      <c r="CH112" s="385"/>
      <c r="CI112" s="385"/>
      <c r="CJ112" s="385"/>
      <c r="CK112" s="385"/>
      <c r="CL112" s="385"/>
      <c r="CM112" s="385"/>
      <c r="CN112" s="385"/>
      <c r="CO112" s="385"/>
      <c r="CP112" s="385"/>
      <c r="CQ112" s="385"/>
      <c r="CR112" s="385"/>
      <c r="CS112" s="385"/>
      <c r="CT112" s="385"/>
      <c r="CU112" s="385"/>
      <c r="CV112" s="385"/>
      <c r="CW112" s="385"/>
      <c r="CX112" s="385"/>
      <c r="CY112" s="385"/>
      <c r="CZ112" s="385"/>
      <c r="DA112" s="385"/>
      <c r="DB112" s="385"/>
      <c r="DC112" s="385"/>
      <c r="DD112" s="385"/>
      <c r="DE112" s="385"/>
      <c r="DF112" s="385"/>
      <c r="DG112" s="385"/>
      <c r="DH112" s="385"/>
      <c r="DI112" s="385"/>
      <c r="DJ112" s="385"/>
      <c r="DK112" s="385"/>
      <c r="DL112" s="385"/>
      <c r="DM112" s="385"/>
      <c r="DN112" s="385"/>
      <c r="DO112" s="385"/>
      <c r="DP112" s="385"/>
      <c r="DQ112" s="385"/>
      <c r="DR112" s="385"/>
      <c r="DS112" s="385"/>
      <c r="DT112" s="385"/>
      <c r="DU112" s="385"/>
      <c r="DV112" s="385"/>
      <c r="DW112" s="385"/>
      <c r="DX112" s="385"/>
      <c r="DY112" s="385"/>
    </row>
    <row r="113" spans="1:129" x14ac:dyDescent="0.2">
      <c r="A113" s="385"/>
      <c r="B113" s="385"/>
      <c r="C113" s="385"/>
      <c r="D113" s="385"/>
      <c r="E113" s="385"/>
      <c r="F113" s="385"/>
      <c r="G113" s="385"/>
      <c r="H113" s="385"/>
      <c r="I113" s="385"/>
      <c r="J113" s="385"/>
      <c r="K113" s="385"/>
      <c r="L113" s="385"/>
      <c r="M113" s="385"/>
      <c r="N113" s="385"/>
      <c r="O113" s="385"/>
      <c r="P113" s="385"/>
      <c r="Q113" s="385"/>
      <c r="R113" s="385"/>
      <c r="S113" s="385"/>
      <c r="T113" s="385"/>
      <c r="U113" s="385"/>
      <c r="V113" s="385"/>
      <c r="W113" s="385"/>
      <c r="X113" s="385"/>
      <c r="Y113" s="385"/>
      <c r="Z113" s="385"/>
      <c r="AA113" s="385"/>
      <c r="AB113" s="385"/>
      <c r="AC113" s="385"/>
      <c r="AD113" s="385"/>
      <c r="AE113" s="385"/>
      <c r="AF113" s="385"/>
      <c r="AG113" s="385"/>
      <c r="AH113" s="385"/>
      <c r="AI113" s="385"/>
      <c r="AJ113" s="385"/>
      <c r="AK113" s="385"/>
      <c r="AL113" s="385"/>
      <c r="AM113" s="385"/>
      <c r="AN113" s="385"/>
      <c r="AO113" s="385"/>
      <c r="AP113" s="385"/>
      <c r="AQ113" s="385"/>
      <c r="AR113" s="385"/>
      <c r="AS113" s="385"/>
      <c r="AT113" s="385"/>
      <c r="AU113" s="385"/>
      <c r="AV113" s="385"/>
      <c r="AW113" s="385"/>
      <c r="AX113" s="385"/>
      <c r="AY113" s="385"/>
      <c r="AZ113" s="385"/>
      <c r="BA113" s="385"/>
      <c r="BB113" s="385"/>
      <c r="BC113" s="385"/>
      <c r="BD113" s="385"/>
      <c r="BE113" s="385"/>
      <c r="BF113" s="385"/>
      <c r="BG113" s="385"/>
      <c r="BH113" s="385"/>
      <c r="BI113" s="385"/>
      <c r="BJ113" s="385"/>
      <c r="BK113" s="385"/>
      <c r="BL113" s="385"/>
      <c r="BM113" s="385"/>
      <c r="BN113" s="385"/>
      <c r="BO113" s="385"/>
      <c r="BP113" s="385"/>
      <c r="BQ113" s="385"/>
      <c r="BR113" s="385"/>
      <c r="BS113" s="385"/>
      <c r="BT113" s="385"/>
      <c r="BU113" s="385"/>
      <c r="BV113" s="385"/>
      <c r="BW113" s="385"/>
      <c r="BX113" s="385"/>
      <c r="BY113" s="385"/>
      <c r="BZ113" s="385"/>
      <c r="CA113" s="385"/>
      <c r="CB113" s="385"/>
      <c r="CC113" s="385"/>
      <c r="CD113" s="385"/>
      <c r="CE113" s="385"/>
      <c r="CF113" s="385"/>
      <c r="CG113" s="385"/>
      <c r="CH113" s="385"/>
      <c r="CI113" s="385"/>
      <c r="CJ113" s="385"/>
      <c r="CK113" s="385"/>
      <c r="CL113" s="385"/>
      <c r="CM113" s="385"/>
      <c r="CN113" s="385"/>
      <c r="CO113" s="385"/>
      <c r="CP113" s="385"/>
      <c r="CQ113" s="385"/>
      <c r="CR113" s="385"/>
      <c r="CS113" s="385"/>
      <c r="CT113" s="385"/>
      <c r="CU113" s="385"/>
      <c r="CV113" s="385"/>
      <c r="CW113" s="385"/>
      <c r="CX113" s="385"/>
      <c r="CY113" s="385"/>
      <c r="CZ113" s="385"/>
      <c r="DA113" s="385"/>
      <c r="DB113" s="385"/>
      <c r="DC113" s="385"/>
      <c r="DD113" s="385"/>
      <c r="DE113" s="385"/>
      <c r="DF113" s="385"/>
      <c r="DG113" s="385"/>
      <c r="DH113" s="385"/>
      <c r="DI113" s="385"/>
      <c r="DJ113" s="385"/>
      <c r="DK113" s="385"/>
      <c r="DL113" s="385"/>
      <c r="DM113" s="385"/>
      <c r="DN113" s="385"/>
      <c r="DO113" s="385"/>
      <c r="DP113" s="385"/>
      <c r="DQ113" s="385"/>
      <c r="DR113" s="385"/>
      <c r="DS113" s="385"/>
      <c r="DT113" s="385"/>
      <c r="DU113" s="385"/>
      <c r="DV113" s="385"/>
      <c r="DW113" s="385"/>
      <c r="DX113" s="385"/>
      <c r="DY113" s="385"/>
    </row>
    <row r="114" spans="1:129" x14ac:dyDescent="0.2">
      <c r="A114" s="385"/>
      <c r="B114" s="385"/>
      <c r="C114" s="385"/>
      <c r="D114" s="385"/>
      <c r="E114" s="385"/>
      <c r="F114" s="385"/>
      <c r="G114" s="385"/>
      <c r="H114" s="385"/>
      <c r="I114" s="385"/>
      <c r="J114" s="385"/>
      <c r="K114" s="385"/>
      <c r="L114" s="385"/>
      <c r="M114" s="385"/>
      <c r="N114" s="385"/>
      <c r="O114" s="385"/>
      <c r="P114" s="385"/>
      <c r="Q114" s="385"/>
      <c r="R114" s="385"/>
      <c r="S114" s="385"/>
      <c r="T114" s="385"/>
      <c r="U114" s="385"/>
      <c r="V114" s="385"/>
      <c r="W114" s="385"/>
      <c r="X114" s="385"/>
      <c r="Y114" s="385"/>
      <c r="Z114" s="385"/>
      <c r="AA114" s="385"/>
      <c r="AB114" s="385"/>
      <c r="AC114" s="385"/>
      <c r="AD114" s="385"/>
      <c r="AE114" s="385"/>
      <c r="AF114" s="385"/>
      <c r="AG114" s="385"/>
      <c r="AH114" s="385"/>
      <c r="AI114" s="385"/>
      <c r="AJ114" s="385"/>
      <c r="AK114" s="385"/>
      <c r="AL114" s="385"/>
      <c r="AM114" s="385"/>
      <c r="AN114" s="385"/>
      <c r="AO114" s="385"/>
      <c r="AP114" s="385"/>
      <c r="AQ114" s="385"/>
      <c r="AR114" s="385"/>
      <c r="AS114" s="385"/>
      <c r="AT114" s="385"/>
      <c r="AU114" s="385"/>
      <c r="AV114" s="385"/>
      <c r="AW114" s="385"/>
      <c r="AX114" s="385"/>
      <c r="AY114" s="385"/>
      <c r="AZ114" s="385"/>
      <c r="BA114" s="385"/>
      <c r="BB114" s="385"/>
      <c r="BC114" s="385"/>
      <c r="BD114" s="385"/>
      <c r="BE114" s="385"/>
      <c r="BF114" s="385"/>
      <c r="BG114" s="385"/>
      <c r="BH114" s="385"/>
      <c r="BI114" s="385"/>
      <c r="BJ114" s="385"/>
      <c r="BK114" s="385"/>
      <c r="BL114" s="385"/>
      <c r="BM114" s="385"/>
      <c r="BN114" s="385"/>
      <c r="BO114" s="385"/>
      <c r="BP114" s="385"/>
      <c r="BQ114" s="385"/>
      <c r="BR114" s="385"/>
      <c r="BS114" s="385"/>
      <c r="BT114" s="385"/>
      <c r="BU114" s="385"/>
      <c r="BV114" s="385"/>
      <c r="BW114" s="385"/>
      <c r="BX114" s="385"/>
      <c r="BY114" s="385"/>
      <c r="BZ114" s="385"/>
      <c r="CA114" s="385"/>
      <c r="CB114" s="385"/>
      <c r="CC114" s="385"/>
      <c r="CD114" s="385"/>
      <c r="CE114" s="385"/>
      <c r="CF114" s="385"/>
      <c r="CG114" s="385"/>
      <c r="CH114" s="385"/>
      <c r="CI114" s="385"/>
      <c r="CJ114" s="385"/>
      <c r="CK114" s="385"/>
      <c r="CL114" s="385"/>
      <c r="CM114" s="385"/>
      <c r="CN114" s="385"/>
      <c r="CO114" s="385"/>
      <c r="CP114" s="385"/>
      <c r="CQ114" s="385"/>
      <c r="CR114" s="385"/>
      <c r="CS114" s="385"/>
      <c r="CT114" s="385"/>
      <c r="CU114" s="385"/>
      <c r="CV114" s="385"/>
      <c r="CW114" s="385"/>
      <c r="CX114" s="385"/>
      <c r="CY114" s="385"/>
      <c r="CZ114" s="385"/>
      <c r="DA114" s="385"/>
      <c r="DB114" s="385"/>
      <c r="DC114" s="385"/>
      <c r="DD114" s="385"/>
      <c r="DE114" s="385"/>
      <c r="DF114" s="385"/>
      <c r="DG114" s="385"/>
      <c r="DH114" s="385"/>
      <c r="DI114" s="385"/>
      <c r="DJ114" s="385"/>
      <c r="DK114" s="385"/>
      <c r="DL114" s="385"/>
      <c r="DM114" s="385"/>
      <c r="DN114" s="385"/>
      <c r="DO114" s="385"/>
      <c r="DP114" s="385"/>
      <c r="DQ114" s="385"/>
      <c r="DR114" s="385"/>
      <c r="DS114" s="385"/>
      <c r="DT114" s="385"/>
      <c r="DU114" s="385"/>
      <c r="DV114" s="385"/>
      <c r="DW114" s="385"/>
      <c r="DX114" s="385"/>
      <c r="DY114" s="385"/>
    </row>
    <row r="115" spans="1:129" x14ac:dyDescent="0.2">
      <c r="A115" s="385"/>
      <c r="B115" s="385"/>
      <c r="C115" s="385"/>
      <c r="D115" s="385"/>
      <c r="E115" s="385"/>
      <c r="F115" s="385"/>
      <c r="G115" s="385"/>
      <c r="H115" s="385"/>
      <c r="I115" s="385"/>
      <c r="J115" s="385"/>
      <c r="K115" s="385"/>
      <c r="L115" s="385"/>
      <c r="M115" s="385"/>
      <c r="N115" s="385"/>
      <c r="O115" s="385"/>
      <c r="P115" s="385"/>
      <c r="Q115" s="385"/>
      <c r="R115" s="385"/>
      <c r="S115" s="385"/>
      <c r="T115" s="385"/>
      <c r="U115" s="385"/>
      <c r="V115" s="385"/>
      <c r="W115" s="385"/>
      <c r="X115" s="385"/>
      <c r="Y115" s="385"/>
      <c r="Z115" s="385"/>
      <c r="AA115" s="385"/>
      <c r="AB115" s="385"/>
      <c r="AC115" s="385"/>
      <c r="AD115" s="385"/>
      <c r="AE115" s="385"/>
      <c r="AF115" s="385"/>
      <c r="AG115" s="385"/>
      <c r="AH115" s="385"/>
      <c r="AI115" s="385"/>
      <c r="AJ115" s="385"/>
      <c r="AK115" s="385"/>
      <c r="AL115" s="385"/>
      <c r="AM115" s="385"/>
      <c r="AN115" s="385"/>
      <c r="AO115" s="385"/>
      <c r="AP115" s="385"/>
      <c r="AQ115" s="385"/>
      <c r="AR115" s="385"/>
      <c r="AS115" s="385"/>
      <c r="AT115" s="385"/>
      <c r="AU115" s="385"/>
      <c r="AV115" s="385"/>
      <c r="AW115" s="385"/>
      <c r="AX115" s="385"/>
      <c r="AY115" s="385"/>
      <c r="AZ115" s="385"/>
      <c r="BA115" s="385"/>
      <c r="BB115" s="385"/>
      <c r="BC115" s="385"/>
      <c r="BD115" s="385"/>
      <c r="BE115" s="385"/>
      <c r="BF115" s="385"/>
      <c r="BG115" s="385"/>
      <c r="BH115" s="385"/>
      <c r="BI115" s="385"/>
      <c r="BJ115" s="385"/>
      <c r="BK115" s="385"/>
      <c r="BL115" s="385"/>
      <c r="BM115" s="385"/>
      <c r="BN115" s="385"/>
      <c r="BO115" s="385"/>
      <c r="BP115" s="385"/>
      <c r="BQ115" s="385"/>
      <c r="BR115" s="385"/>
      <c r="BS115" s="385"/>
      <c r="BT115" s="385"/>
      <c r="BU115" s="385"/>
      <c r="BV115" s="385"/>
      <c r="BW115" s="385"/>
      <c r="BX115" s="385"/>
      <c r="BY115" s="385"/>
      <c r="BZ115" s="385"/>
      <c r="CA115" s="385"/>
      <c r="CB115" s="385"/>
      <c r="CC115" s="385"/>
      <c r="CD115" s="385"/>
      <c r="CE115" s="385"/>
      <c r="CF115" s="385"/>
      <c r="CG115" s="385"/>
      <c r="CH115" s="385"/>
      <c r="CI115" s="385"/>
      <c r="CJ115" s="385"/>
      <c r="CK115" s="385"/>
      <c r="CL115" s="385"/>
      <c r="CM115" s="385"/>
      <c r="CN115" s="385"/>
      <c r="CO115" s="385"/>
      <c r="CP115" s="385"/>
      <c r="CQ115" s="385"/>
      <c r="CR115" s="385"/>
      <c r="CS115" s="385"/>
      <c r="CT115" s="385"/>
      <c r="CU115" s="385"/>
      <c r="CV115" s="385"/>
      <c r="CW115" s="385"/>
      <c r="CX115" s="385"/>
      <c r="CY115" s="385"/>
      <c r="CZ115" s="385"/>
      <c r="DA115" s="385"/>
      <c r="DB115" s="385"/>
      <c r="DC115" s="385"/>
      <c r="DD115" s="385"/>
      <c r="DE115" s="385"/>
      <c r="DF115" s="385"/>
      <c r="DG115" s="385"/>
      <c r="DH115" s="385"/>
      <c r="DI115" s="385"/>
      <c r="DJ115" s="385"/>
      <c r="DK115" s="385"/>
      <c r="DL115" s="385"/>
      <c r="DM115" s="385"/>
      <c r="DN115" s="385"/>
      <c r="DO115" s="385"/>
      <c r="DP115" s="385"/>
      <c r="DQ115" s="385"/>
      <c r="DR115" s="385"/>
      <c r="DS115" s="385"/>
      <c r="DT115" s="385"/>
      <c r="DU115" s="385"/>
      <c r="DV115" s="385"/>
      <c r="DW115" s="385"/>
      <c r="DX115" s="385"/>
      <c r="DY115" s="385"/>
    </row>
    <row r="116" spans="1:129" x14ac:dyDescent="0.2">
      <c r="A116" s="385"/>
      <c r="B116" s="385"/>
      <c r="C116" s="385"/>
      <c r="D116" s="385"/>
      <c r="E116" s="385"/>
      <c r="F116" s="385"/>
      <c r="G116" s="385"/>
      <c r="H116" s="385"/>
      <c r="I116" s="385"/>
      <c r="J116" s="385"/>
      <c r="K116" s="385"/>
      <c r="L116" s="385"/>
      <c r="M116" s="385"/>
      <c r="N116" s="385"/>
      <c r="O116" s="385"/>
      <c r="P116" s="385"/>
      <c r="Q116" s="385"/>
      <c r="R116" s="385"/>
      <c r="S116" s="385"/>
      <c r="T116" s="385"/>
      <c r="U116" s="385"/>
      <c r="V116" s="385"/>
      <c r="W116" s="385"/>
      <c r="X116" s="385"/>
      <c r="Y116" s="385"/>
      <c r="Z116" s="385"/>
      <c r="AA116" s="385"/>
      <c r="AB116" s="385"/>
      <c r="AC116" s="385"/>
      <c r="AD116" s="385"/>
      <c r="AE116" s="385"/>
      <c r="AF116" s="385"/>
      <c r="AG116" s="385"/>
      <c r="AH116" s="385"/>
      <c r="AI116" s="385"/>
      <c r="AJ116" s="385"/>
      <c r="AK116" s="385"/>
      <c r="AL116" s="385"/>
      <c r="AM116" s="385"/>
      <c r="AN116" s="385"/>
      <c r="AO116" s="385"/>
      <c r="AP116" s="385"/>
      <c r="AQ116" s="385"/>
      <c r="AR116" s="385"/>
      <c r="AS116" s="385"/>
      <c r="AT116" s="385"/>
      <c r="AU116" s="385"/>
      <c r="AV116" s="385"/>
      <c r="AW116" s="385"/>
      <c r="AX116" s="385"/>
      <c r="AY116" s="385"/>
      <c r="AZ116" s="385"/>
      <c r="BA116" s="385"/>
      <c r="BB116" s="385"/>
      <c r="BC116" s="385"/>
      <c r="BD116" s="385"/>
      <c r="BE116" s="385"/>
      <c r="BF116" s="385"/>
      <c r="BG116" s="385"/>
      <c r="BH116" s="385"/>
      <c r="BI116" s="385"/>
      <c r="BJ116" s="385"/>
      <c r="BK116" s="385"/>
      <c r="BL116" s="385"/>
      <c r="BM116" s="385"/>
      <c r="BN116" s="385"/>
      <c r="BO116" s="385"/>
      <c r="BP116" s="385"/>
      <c r="BQ116" s="385"/>
      <c r="BR116" s="385"/>
      <c r="BS116" s="385"/>
      <c r="BT116" s="385"/>
      <c r="BU116" s="385"/>
      <c r="BV116" s="385"/>
      <c r="BW116" s="385"/>
      <c r="BX116" s="385"/>
      <c r="BY116" s="385"/>
      <c r="BZ116" s="385"/>
      <c r="CA116" s="385"/>
      <c r="CB116" s="385"/>
      <c r="CC116" s="385"/>
      <c r="CD116" s="385"/>
      <c r="CE116" s="385"/>
      <c r="CF116" s="385"/>
      <c r="CG116" s="385"/>
      <c r="CH116" s="385"/>
      <c r="CI116" s="385"/>
      <c r="CJ116" s="385"/>
      <c r="CK116" s="385"/>
      <c r="CL116" s="385"/>
      <c r="CM116" s="385"/>
      <c r="CN116" s="385"/>
      <c r="CO116" s="385"/>
      <c r="CP116" s="385"/>
      <c r="CQ116" s="385"/>
      <c r="CR116" s="385"/>
      <c r="CS116" s="385"/>
      <c r="CT116" s="385"/>
      <c r="CU116" s="385"/>
      <c r="CV116" s="385"/>
      <c r="CW116" s="385"/>
      <c r="CX116" s="385"/>
      <c r="CY116" s="385"/>
      <c r="CZ116" s="385"/>
      <c r="DA116" s="385"/>
      <c r="DB116" s="385"/>
      <c r="DC116" s="385"/>
      <c r="DD116" s="385"/>
      <c r="DE116" s="385"/>
      <c r="DF116" s="385"/>
      <c r="DG116" s="385"/>
      <c r="DH116" s="385"/>
      <c r="DI116" s="385"/>
      <c r="DJ116" s="385"/>
      <c r="DK116" s="385"/>
      <c r="DL116" s="385"/>
      <c r="DM116" s="385"/>
      <c r="DN116" s="385"/>
      <c r="DO116" s="385"/>
      <c r="DP116" s="385"/>
      <c r="DQ116" s="385"/>
      <c r="DR116" s="385"/>
      <c r="DS116" s="385"/>
      <c r="DT116" s="385"/>
      <c r="DU116" s="385"/>
      <c r="DV116" s="385"/>
      <c r="DW116" s="385"/>
      <c r="DX116" s="385"/>
      <c r="DY116" s="385"/>
    </row>
    <row r="117" spans="1:129" x14ac:dyDescent="0.2">
      <c r="A117" s="385"/>
      <c r="B117" s="385"/>
      <c r="C117" s="385"/>
      <c r="D117" s="385"/>
      <c r="E117" s="385"/>
      <c r="F117" s="385"/>
      <c r="G117" s="385"/>
      <c r="H117" s="385"/>
      <c r="I117" s="385"/>
      <c r="J117" s="385"/>
      <c r="K117" s="385"/>
      <c r="L117" s="385"/>
      <c r="M117" s="385"/>
      <c r="N117" s="385"/>
      <c r="O117" s="385"/>
      <c r="P117" s="385"/>
      <c r="Q117" s="385"/>
      <c r="R117" s="385"/>
      <c r="S117" s="385"/>
      <c r="T117" s="385"/>
      <c r="U117" s="385"/>
      <c r="V117" s="385"/>
      <c r="W117" s="385"/>
      <c r="X117" s="385"/>
      <c r="Y117" s="385"/>
      <c r="Z117" s="385"/>
      <c r="AA117" s="385"/>
      <c r="AB117" s="385"/>
      <c r="AC117" s="385"/>
      <c r="AD117" s="385"/>
      <c r="AE117" s="385"/>
      <c r="AF117" s="385"/>
      <c r="AG117" s="385"/>
      <c r="AH117" s="385"/>
      <c r="AI117" s="385"/>
      <c r="AJ117" s="385"/>
      <c r="AK117" s="385"/>
      <c r="AL117" s="385"/>
      <c r="AM117" s="385"/>
      <c r="AN117" s="385"/>
      <c r="AO117" s="385"/>
      <c r="AP117" s="385"/>
      <c r="AQ117" s="385"/>
      <c r="AR117" s="385"/>
      <c r="AS117" s="385"/>
      <c r="AT117" s="385"/>
      <c r="AU117" s="385"/>
      <c r="AV117" s="385"/>
      <c r="AW117" s="385"/>
      <c r="AX117" s="385"/>
      <c r="AY117" s="385"/>
      <c r="AZ117" s="385"/>
      <c r="BA117" s="385"/>
      <c r="BB117" s="385"/>
      <c r="BC117" s="385"/>
      <c r="BD117" s="385"/>
      <c r="BE117" s="385"/>
      <c r="BF117" s="385"/>
      <c r="BG117" s="385"/>
      <c r="BH117" s="385"/>
      <c r="BI117" s="385"/>
      <c r="BJ117" s="385"/>
      <c r="BK117" s="385"/>
      <c r="BL117" s="385"/>
      <c r="BM117" s="385"/>
      <c r="BN117" s="385"/>
      <c r="BO117" s="385"/>
      <c r="BP117" s="385"/>
      <c r="BQ117" s="385"/>
      <c r="BR117" s="385"/>
      <c r="BS117" s="385"/>
      <c r="BT117" s="385"/>
      <c r="BU117" s="385"/>
      <c r="BV117" s="385"/>
      <c r="BW117" s="385"/>
      <c r="BX117" s="385"/>
      <c r="BY117" s="385"/>
      <c r="BZ117" s="385"/>
      <c r="CA117" s="385"/>
      <c r="CB117" s="385"/>
      <c r="CC117" s="385"/>
      <c r="CD117" s="385"/>
      <c r="CE117" s="385"/>
      <c r="CF117" s="385"/>
      <c r="CG117" s="385"/>
      <c r="CH117" s="385"/>
      <c r="CI117" s="385"/>
      <c r="CJ117" s="385"/>
      <c r="CK117" s="385"/>
      <c r="CL117" s="385"/>
      <c r="CM117" s="385"/>
      <c r="CN117" s="385"/>
      <c r="CO117" s="385"/>
      <c r="CP117" s="385"/>
      <c r="CQ117" s="385"/>
      <c r="CR117" s="385"/>
      <c r="CS117" s="385"/>
      <c r="CT117" s="385"/>
      <c r="CU117" s="385"/>
      <c r="CV117" s="385"/>
      <c r="CW117" s="385"/>
      <c r="CX117" s="385"/>
      <c r="CY117" s="385"/>
      <c r="CZ117" s="385"/>
      <c r="DA117" s="385"/>
      <c r="DB117" s="385"/>
      <c r="DC117" s="385"/>
      <c r="DD117" s="385"/>
      <c r="DE117" s="385"/>
      <c r="DF117" s="385"/>
      <c r="DG117" s="385"/>
      <c r="DH117" s="385"/>
      <c r="DI117" s="385"/>
      <c r="DJ117" s="385"/>
      <c r="DK117" s="385"/>
      <c r="DL117" s="385"/>
      <c r="DM117" s="385"/>
      <c r="DN117" s="385"/>
      <c r="DO117" s="385"/>
      <c r="DP117" s="385"/>
      <c r="DQ117" s="385"/>
      <c r="DR117" s="385"/>
      <c r="DS117" s="385"/>
      <c r="DT117" s="385"/>
      <c r="DU117" s="385"/>
      <c r="DV117" s="385"/>
      <c r="DW117" s="385"/>
      <c r="DX117" s="385"/>
      <c r="DY117" s="385"/>
    </row>
    <row r="118" spans="1:129" x14ac:dyDescent="0.2">
      <c r="A118" s="385"/>
      <c r="B118" s="385"/>
      <c r="C118" s="385"/>
      <c r="D118" s="385"/>
      <c r="E118" s="385"/>
      <c r="F118" s="385"/>
      <c r="G118" s="385"/>
      <c r="H118" s="385"/>
      <c r="I118" s="385"/>
      <c r="J118" s="385"/>
      <c r="K118" s="385"/>
      <c r="L118" s="385"/>
      <c r="M118" s="385"/>
      <c r="N118" s="385"/>
      <c r="O118" s="385"/>
      <c r="P118" s="385"/>
      <c r="Q118" s="385"/>
      <c r="R118" s="385"/>
      <c r="S118" s="385"/>
      <c r="T118" s="385"/>
      <c r="U118" s="385"/>
      <c r="V118" s="385"/>
      <c r="W118" s="385"/>
      <c r="X118" s="385"/>
      <c r="Y118" s="385"/>
      <c r="Z118" s="385"/>
      <c r="AA118" s="385"/>
      <c r="AB118" s="385"/>
      <c r="AC118" s="385"/>
      <c r="AD118" s="385"/>
      <c r="AE118" s="385"/>
      <c r="AF118" s="385"/>
      <c r="AG118" s="385"/>
      <c r="AH118" s="385"/>
      <c r="AI118" s="385"/>
      <c r="AJ118" s="385"/>
      <c r="AK118" s="385"/>
      <c r="AL118" s="385"/>
      <c r="AM118" s="385"/>
      <c r="AN118" s="385"/>
      <c r="AO118" s="385"/>
      <c r="AP118" s="385"/>
      <c r="AQ118" s="385"/>
      <c r="AR118" s="385"/>
      <c r="AS118" s="385"/>
      <c r="AT118" s="385"/>
      <c r="AU118" s="385"/>
      <c r="AV118" s="385"/>
      <c r="AW118" s="385"/>
      <c r="AX118" s="385"/>
      <c r="AY118" s="385"/>
      <c r="AZ118" s="385"/>
      <c r="BA118" s="385"/>
      <c r="BB118" s="385"/>
      <c r="BC118" s="385"/>
      <c r="BD118" s="385"/>
      <c r="BE118" s="385"/>
      <c r="BF118" s="385"/>
      <c r="BG118" s="385"/>
      <c r="BH118" s="385"/>
      <c r="BI118" s="385"/>
      <c r="BJ118" s="385"/>
      <c r="BK118" s="385"/>
      <c r="BL118" s="385"/>
      <c r="BM118" s="385"/>
      <c r="BN118" s="385"/>
      <c r="BO118" s="385"/>
      <c r="BP118" s="385"/>
      <c r="BQ118" s="385"/>
      <c r="BR118" s="385"/>
      <c r="BS118" s="385"/>
      <c r="BT118" s="385"/>
      <c r="BU118" s="385"/>
      <c r="BV118" s="385"/>
      <c r="BW118" s="385"/>
      <c r="BX118" s="385"/>
      <c r="BY118" s="385"/>
      <c r="BZ118" s="385"/>
      <c r="CA118" s="385"/>
      <c r="CB118" s="385"/>
      <c r="CC118" s="385"/>
      <c r="CD118" s="385"/>
      <c r="CE118" s="385"/>
      <c r="CF118" s="385"/>
      <c r="CG118" s="385"/>
      <c r="CH118" s="385"/>
      <c r="CI118" s="385"/>
      <c r="CJ118" s="385"/>
      <c r="CK118" s="385"/>
      <c r="CL118" s="385"/>
      <c r="CM118" s="385"/>
      <c r="CN118" s="385"/>
      <c r="CO118" s="385"/>
      <c r="CP118" s="385"/>
      <c r="CQ118" s="385"/>
      <c r="CR118" s="385"/>
      <c r="CS118" s="385"/>
      <c r="CT118" s="385"/>
      <c r="CU118" s="385"/>
      <c r="CV118" s="385"/>
      <c r="CW118" s="385"/>
      <c r="CX118" s="385"/>
      <c r="CY118" s="385"/>
      <c r="CZ118" s="385"/>
      <c r="DA118" s="385"/>
      <c r="DB118" s="385"/>
      <c r="DC118" s="385"/>
      <c r="DD118" s="385"/>
      <c r="DE118" s="385"/>
      <c r="DF118" s="385"/>
      <c r="DG118" s="385"/>
      <c r="DH118" s="385"/>
      <c r="DI118" s="385"/>
      <c r="DJ118" s="385"/>
      <c r="DK118" s="385"/>
      <c r="DL118" s="385"/>
      <c r="DM118" s="385"/>
      <c r="DN118" s="385"/>
      <c r="DO118" s="385"/>
      <c r="DP118" s="385"/>
      <c r="DQ118" s="385"/>
      <c r="DR118" s="385"/>
      <c r="DS118" s="385"/>
      <c r="DT118" s="385"/>
      <c r="DU118" s="385"/>
      <c r="DV118" s="385"/>
      <c r="DW118" s="385"/>
      <c r="DX118" s="385"/>
      <c r="DY118" s="385"/>
    </row>
    <row r="119" spans="1:129" x14ac:dyDescent="0.2">
      <c r="A119" s="385"/>
      <c r="B119" s="385"/>
      <c r="C119" s="385"/>
      <c r="D119" s="385"/>
      <c r="E119" s="385"/>
      <c r="F119" s="385"/>
      <c r="G119" s="385"/>
      <c r="H119" s="385"/>
      <c r="I119" s="385"/>
      <c r="J119" s="385"/>
      <c r="K119" s="385"/>
      <c r="L119" s="385"/>
      <c r="M119" s="385"/>
      <c r="N119" s="385"/>
      <c r="O119" s="385"/>
      <c r="P119" s="385"/>
      <c r="Q119" s="385"/>
      <c r="R119" s="385"/>
      <c r="S119" s="385"/>
      <c r="T119" s="385"/>
      <c r="U119" s="385"/>
      <c r="V119" s="385"/>
      <c r="W119" s="385"/>
      <c r="X119" s="385"/>
      <c r="Y119" s="385"/>
      <c r="Z119" s="385"/>
      <c r="AA119" s="385"/>
      <c r="AB119" s="385"/>
      <c r="AC119" s="385"/>
      <c r="AD119" s="385"/>
      <c r="AE119" s="385"/>
      <c r="AF119" s="385"/>
      <c r="AG119" s="385"/>
      <c r="AH119" s="385"/>
      <c r="AI119" s="385"/>
      <c r="AJ119" s="385"/>
      <c r="AK119" s="385"/>
      <c r="AL119" s="385"/>
      <c r="AM119" s="385"/>
      <c r="AN119" s="385"/>
      <c r="AO119" s="385"/>
      <c r="AP119" s="385"/>
      <c r="AQ119" s="385"/>
      <c r="AR119" s="385"/>
      <c r="AS119" s="385"/>
      <c r="AT119" s="385"/>
      <c r="AU119" s="385"/>
      <c r="AV119" s="385"/>
      <c r="AW119" s="385"/>
      <c r="AX119" s="385"/>
      <c r="AY119" s="385"/>
      <c r="AZ119" s="385"/>
      <c r="BA119" s="385"/>
      <c r="BB119" s="385"/>
      <c r="BC119" s="385"/>
      <c r="BD119" s="385"/>
      <c r="BE119" s="385"/>
      <c r="BF119" s="385"/>
      <c r="BG119" s="385"/>
      <c r="BH119" s="385"/>
      <c r="BI119" s="385"/>
      <c r="BJ119" s="385"/>
      <c r="BK119" s="385"/>
      <c r="BL119" s="385"/>
      <c r="BM119" s="385"/>
      <c r="BN119" s="385"/>
      <c r="BO119" s="385"/>
      <c r="BP119" s="385"/>
      <c r="BQ119" s="385"/>
      <c r="BR119" s="385"/>
      <c r="BS119" s="385"/>
      <c r="BT119" s="385"/>
      <c r="BU119" s="385"/>
      <c r="BV119" s="385"/>
      <c r="BW119" s="385"/>
      <c r="BX119" s="385"/>
      <c r="BY119" s="385"/>
      <c r="BZ119" s="385"/>
      <c r="CA119" s="385"/>
      <c r="CB119" s="385"/>
      <c r="CC119" s="385"/>
      <c r="CD119" s="385"/>
      <c r="CE119" s="385"/>
      <c r="CF119" s="385"/>
      <c r="CG119" s="385"/>
      <c r="CH119" s="385"/>
      <c r="CI119" s="385"/>
      <c r="CJ119" s="385"/>
      <c r="CK119" s="385"/>
      <c r="CL119" s="385"/>
      <c r="CM119" s="385"/>
      <c r="CN119" s="385"/>
      <c r="CO119" s="385"/>
      <c r="CP119" s="385"/>
      <c r="CQ119" s="385"/>
      <c r="CR119" s="385"/>
      <c r="CS119" s="385"/>
      <c r="CT119" s="385"/>
      <c r="CU119" s="385"/>
      <c r="CV119" s="385"/>
      <c r="CW119" s="385"/>
      <c r="CX119" s="385"/>
      <c r="CY119" s="385"/>
      <c r="CZ119" s="385"/>
      <c r="DA119" s="385"/>
      <c r="DB119" s="385"/>
      <c r="DC119" s="385"/>
      <c r="DD119" s="385"/>
      <c r="DE119" s="385"/>
      <c r="DF119" s="385"/>
      <c r="DG119" s="385"/>
      <c r="DH119" s="385"/>
      <c r="DI119" s="385"/>
      <c r="DJ119" s="385"/>
      <c r="DK119" s="385"/>
      <c r="DL119" s="385"/>
      <c r="DM119" s="385"/>
      <c r="DN119" s="385"/>
      <c r="DO119" s="385"/>
      <c r="DP119" s="385"/>
      <c r="DQ119" s="385"/>
      <c r="DR119" s="385"/>
      <c r="DS119" s="385"/>
      <c r="DT119" s="385"/>
      <c r="DU119" s="385"/>
      <c r="DV119" s="385"/>
      <c r="DW119" s="385"/>
      <c r="DX119" s="385"/>
      <c r="DY119" s="385"/>
    </row>
    <row r="120" spans="1:129" x14ac:dyDescent="0.2">
      <c r="A120" s="385"/>
      <c r="B120" s="385"/>
      <c r="C120" s="385"/>
      <c r="D120" s="385"/>
      <c r="E120" s="385"/>
      <c r="F120" s="385"/>
      <c r="G120" s="385"/>
      <c r="H120" s="385"/>
      <c r="I120" s="385"/>
      <c r="J120" s="385"/>
      <c r="K120" s="385"/>
      <c r="L120" s="385"/>
      <c r="M120" s="385"/>
      <c r="N120" s="385"/>
      <c r="O120" s="385"/>
      <c r="P120" s="385"/>
      <c r="Q120" s="385"/>
      <c r="R120" s="385"/>
      <c r="S120" s="385"/>
      <c r="T120" s="385"/>
      <c r="U120" s="385"/>
      <c r="V120" s="385"/>
      <c r="W120" s="385"/>
      <c r="X120" s="385"/>
      <c r="Y120" s="385"/>
      <c r="Z120" s="385"/>
      <c r="AA120" s="385"/>
      <c r="AB120" s="385"/>
      <c r="AC120" s="385"/>
      <c r="AD120" s="385"/>
      <c r="AE120" s="385"/>
      <c r="AF120" s="385"/>
      <c r="AG120" s="385"/>
      <c r="AH120" s="385"/>
      <c r="AI120" s="385"/>
      <c r="AJ120" s="385"/>
      <c r="AK120" s="385"/>
      <c r="AL120" s="385"/>
      <c r="AM120" s="385"/>
      <c r="AN120" s="385"/>
      <c r="AO120" s="385"/>
      <c r="AP120" s="385"/>
      <c r="AQ120" s="385"/>
      <c r="AR120" s="385"/>
      <c r="AS120" s="385"/>
      <c r="AT120" s="385"/>
      <c r="AU120" s="385"/>
      <c r="AV120" s="385"/>
      <c r="AW120" s="385"/>
      <c r="AX120" s="385"/>
      <c r="AY120" s="385"/>
      <c r="AZ120" s="385"/>
      <c r="BA120" s="385"/>
      <c r="BB120" s="385"/>
      <c r="BC120" s="385"/>
      <c r="BD120" s="385"/>
      <c r="BE120" s="385"/>
      <c r="BF120" s="385"/>
      <c r="BG120" s="385"/>
      <c r="BH120" s="385"/>
      <c r="BI120" s="385"/>
      <c r="BJ120" s="385"/>
      <c r="BK120" s="385"/>
      <c r="BL120" s="385"/>
      <c r="BM120" s="385"/>
      <c r="BN120" s="385"/>
      <c r="BO120" s="385"/>
      <c r="BP120" s="385"/>
      <c r="BQ120" s="385"/>
      <c r="BR120" s="385"/>
      <c r="BS120" s="385"/>
      <c r="BT120" s="385"/>
      <c r="BU120" s="385"/>
      <c r="BV120" s="385"/>
      <c r="BW120" s="385"/>
      <c r="BX120" s="385"/>
      <c r="BY120" s="385"/>
      <c r="BZ120" s="385"/>
      <c r="CA120" s="385"/>
      <c r="CB120" s="385"/>
      <c r="CC120" s="385"/>
      <c r="CD120" s="385"/>
      <c r="CE120" s="385"/>
      <c r="CF120" s="385"/>
      <c r="CG120" s="385"/>
      <c r="CH120" s="385"/>
      <c r="CI120" s="385"/>
      <c r="CJ120" s="385"/>
      <c r="CK120" s="385"/>
      <c r="CL120" s="385"/>
      <c r="CM120" s="385"/>
      <c r="CN120" s="385"/>
      <c r="CO120" s="385"/>
      <c r="CP120" s="385"/>
      <c r="CQ120" s="385"/>
      <c r="CR120" s="385"/>
      <c r="CS120" s="385"/>
      <c r="CT120" s="385"/>
      <c r="CU120" s="385"/>
      <c r="CV120" s="385"/>
      <c r="CW120" s="385"/>
      <c r="CX120" s="385"/>
      <c r="CY120" s="385"/>
      <c r="CZ120" s="385"/>
      <c r="DA120" s="385"/>
      <c r="DB120" s="385"/>
      <c r="DC120" s="385"/>
      <c r="DD120" s="385"/>
      <c r="DE120" s="385"/>
      <c r="DF120" s="385"/>
      <c r="DG120" s="385"/>
      <c r="DH120" s="385"/>
      <c r="DI120" s="385"/>
      <c r="DJ120" s="385"/>
      <c r="DK120" s="385"/>
      <c r="DL120" s="385"/>
      <c r="DM120" s="385"/>
      <c r="DN120" s="385"/>
      <c r="DO120" s="385"/>
      <c r="DP120" s="385"/>
      <c r="DQ120" s="385"/>
      <c r="DR120" s="385"/>
      <c r="DS120" s="385"/>
      <c r="DT120" s="385"/>
      <c r="DU120" s="385"/>
      <c r="DV120" s="385"/>
      <c r="DW120" s="385"/>
      <c r="DX120" s="385"/>
      <c r="DY120" s="385"/>
    </row>
    <row r="121" spans="1:129" x14ac:dyDescent="0.2">
      <c r="A121" s="385"/>
      <c r="B121" s="385"/>
      <c r="C121" s="385"/>
      <c r="D121" s="385"/>
      <c r="E121" s="385"/>
      <c r="F121" s="385"/>
      <c r="G121" s="385"/>
      <c r="H121" s="385"/>
      <c r="I121" s="385"/>
      <c r="J121" s="385"/>
      <c r="K121" s="385"/>
      <c r="L121" s="385"/>
      <c r="M121" s="385"/>
      <c r="N121" s="385"/>
      <c r="O121" s="385"/>
      <c r="P121" s="385"/>
      <c r="Q121" s="385"/>
      <c r="R121" s="385"/>
      <c r="S121" s="385"/>
      <c r="T121" s="385"/>
      <c r="U121" s="385"/>
      <c r="V121" s="385"/>
      <c r="W121" s="385"/>
      <c r="X121" s="385"/>
      <c r="Y121" s="385"/>
      <c r="Z121" s="385"/>
      <c r="AA121" s="385"/>
      <c r="AB121" s="385"/>
      <c r="AC121" s="385"/>
      <c r="AD121" s="385"/>
      <c r="AE121" s="385"/>
      <c r="AF121" s="385"/>
      <c r="AG121" s="385"/>
      <c r="AH121" s="385"/>
      <c r="AI121" s="385"/>
      <c r="AJ121" s="385"/>
      <c r="AK121" s="385"/>
      <c r="AL121" s="385"/>
      <c r="AM121" s="385"/>
      <c r="AN121" s="385"/>
      <c r="AO121" s="385"/>
      <c r="AP121" s="385"/>
      <c r="AQ121" s="385"/>
      <c r="AR121" s="385"/>
      <c r="AS121" s="385"/>
      <c r="AT121" s="385"/>
      <c r="AU121" s="385"/>
      <c r="AV121" s="385"/>
      <c r="AW121" s="385"/>
      <c r="AX121" s="385"/>
      <c r="AY121" s="385"/>
      <c r="AZ121" s="385"/>
      <c r="BA121" s="385"/>
      <c r="BB121" s="385"/>
      <c r="BC121" s="385"/>
      <c r="BD121" s="385"/>
      <c r="BE121" s="385"/>
      <c r="BF121" s="385"/>
      <c r="BG121" s="385"/>
      <c r="BH121" s="385"/>
      <c r="BI121" s="385"/>
      <c r="BJ121" s="385"/>
      <c r="BK121" s="385"/>
      <c r="BL121" s="385"/>
      <c r="BM121" s="385"/>
      <c r="BN121" s="385"/>
      <c r="BO121" s="385"/>
      <c r="BP121" s="385"/>
      <c r="BQ121" s="385"/>
      <c r="BR121" s="385"/>
      <c r="BS121" s="385"/>
      <c r="BT121" s="385"/>
      <c r="BU121" s="385"/>
      <c r="BV121" s="385"/>
      <c r="BW121" s="385"/>
      <c r="BX121" s="385"/>
      <c r="BY121" s="385"/>
      <c r="BZ121" s="385"/>
      <c r="CA121" s="385"/>
      <c r="CB121" s="385"/>
      <c r="CC121" s="385"/>
      <c r="CD121" s="385"/>
      <c r="CE121" s="385"/>
      <c r="CF121" s="385"/>
      <c r="CG121" s="385"/>
      <c r="CH121" s="385"/>
      <c r="CI121" s="385"/>
      <c r="CJ121" s="385"/>
      <c r="CK121" s="385"/>
      <c r="CL121" s="385"/>
      <c r="CM121" s="385"/>
      <c r="CN121" s="385"/>
      <c r="CO121" s="385"/>
      <c r="CP121" s="385"/>
      <c r="CQ121" s="385"/>
      <c r="CR121" s="385"/>
      <c r="CS121" s="385"/>
      <c r="CT121" s="385"/>
      <c r="CU121" s="385"/>
      <c r="CV121" s="385"/>
      <c r="CW121" s="385"/>
      <c r="CX121" s="385"/>
      <c r="CY121" s="385"/>
      <c r="CZ121" s="385"/>
      <c r="DA121" s="385"/>
      <c r="DB121" s="385"/>
      <c r="DC121" s="385"/>
      <c r="DD121" s="385"/>
      <c r="DE121" s="385"/>
      <c r="DF121" s="385"/>
      <c r="DG121" s="385"/>
      <c r="DH121" s="385"/>
      <c r="DI121" s="385"/>
      <c r="DJ121" s="385"/>
      <c r="DK121" s="385"/>
      <c r="DL121" s="385"/>
      <c r="DM121" s="385"/>
      <c r="DN121" s="385"/>
      <c r="DO121" s="385"/>
      <c r="DP121" s="385"/>
      <c r="DQ121" s="385"/>
      <c r="DR121" s="385"/>
      <c r="DS121" s="385"/>
      <c r="DT121" s="385"/>
      <c r="DU121" s="385"/>
      <c r="DV121" s="385"/>
      <c r="DW121" s="385"/>
      <c r="DX121" s="385"/>
      <c r="DY121" s="385"/>
    </row>
    <row r="122" spans="1:129" x14ac:dyDescent="0.2">
      <c r="A122" s="385"/>
      <c r="B122" s="385"/>
      <c r="C122" s="385"/>
      <c r="D122" s="385"/>
      <c r="E122" s="385"/>
      <c r="F122" s="385"/>
      <c r="G122" s="385"/>
      <c r="H122" s="385"/>
      <c r="I122" s="385"/>
      <c r="J122" s="385"/>
      <c r="K122" s="385"/>
      <c r="L122" s="385"/>
      <c r="M122" s="385"/>
      <c r="N122" s="385"/>
      <c r="O122" s="385"/>
      <c r="P122" s="385"/>
      <c r="Q122" s="385"/>
      <c r="R122" s="385"/>
      <c r="S122" s="385"/>
      <c r="T122" s="385"/>
      <c r="U122" s="385"/>
      <c r="V122" s="385"/>
      <c r="W122" s="385"/>
      <c r="X122" s="385"/>
      <c r="Y122" s="385"/>
      <c r="Z122" s="385"/>
      <c r="AA122" s="385"/>
      <c r="AB122" s="385"/>
      <c r="AC122" s="385"/>
      <c r="AD122" s="385"/>
      <c r="AE122" s="385"/>
      <c r="AF122" s="385"/>
      <c r="AG122" s="385"/>
      <c r="AH122" s="385"/>
      <c r="AI122" s="385"/>
      <c r="AJ122" s="385"/>
      <c r="AK122" s="385"/>
      <c r="AL122" s="385"/>
      <c r="AM122" s="385"/>
      <c r="AN122" s="385"/>
      <c r="AO122" s="385"/>
      <c r="AP122" s="385"/>
      <c r="AQ122" s="385"/>
      <c r="AR122" s="385"/>
      <c r="AS122" s="385"/>
      <c r="AT122" s="385"/>
      <c r="AU122" s="385"/>
      <c r="AV122" s="385"/>
      <c r="AW122" s="385"/>
      <c r="AX122" s="385"/>
      <c r="AY122" s="385"/>
      <c r="AZ122" s="385"/>
      <c r="BA122" s="385"/>
      <c r="BB122" s="385"/>
      <c r="BC122" s="385"/>
      <c r="BD122" s="385"/>
      <c r="BE122" s="385"/>
      <c r="BF122" s="385"/>
      <c r="BG122" s="385"/>
      <c r="BH122" s="385"/>
      <c r="BI122" s="385"/>
      <c r="BJ122" s="385"/>
      <c r="BK122" s="385"/>
      <c r="BL122" s="385"/>
      <c r="BM122" s="385"/>
      <c r="BN122" s="385"/>
      <c r="BO122" s="385"/>
      <c r="BP122" s="385"/>
      <c r="BQ122" s="385"/>
      <c r="BR122" s="385"/>
      <c r="BS122" s="385"/>
      <c r="BT122" s="385"/>
      <c r="BU122" s="385"/>
      <c r="BV122" s="385"/>
      <c r="BW122" s="385"/>
      <c r="BX122" s="385"/>
      <c r="BY122" s="385"/>
      <c r="BZ122" s="385"/>
      <c r="CA122" s="385"/>
      <c r="CB122" s="385"/>
      <c r="CC122" s="385"/>
      <c r="CD122" s="385"/>
      <c r="CE122" s="385"/>
      <c r="CF122" s="385"/>
      <c r="CG122" s="385"/>
      <c r="CH122" s="385"/>
      <c r="CI122" s="385"/>
      <c r="CJ122" s="385"/>
      <c r="CK122" s="385"/>
      <c r="CL122" s="385"/>
      <c r="CM122" s="385"/>
      <c r="CN122" s="385"/>
      <c r="CO122" s="385"/>
      <c r="CP122" s="385"/>
      <c r="CQ122" s="385"/>
      <c r="CR122" s="385"/>
      <c r="CS122" s="385"/>
      <c r="CT122" s="385"/>
      <c r="CU122" s="385"/>
      <c r="CV122" s="385"/>
      <c r="CW122" s="385"/>
      <c r="CX122" s="385"/>
      <c r="CY122" s="385"/>
      <c r="CZ122" s="385"/>
      <c r="DA122" s="385"/>
      <c r="DB122" s="385"/>
      <c r="DC122" s="385"/>
      <c r="DD122" s="385"/>
      <c r="DE122" s="385"/>
      <c r="DF122" s="385"/>
      <c r="DG122" s="385"/>
      <c r="DH122" s="385"/>
      <c r="DI122" s="385"/>
      <c r="DJ122" s="385"/>
      <c r="DK122" s="385"/>
      <c r="DL122" s="385"/>
      <c r="DM122" s="385"/>
      <c r="DN122" s="385"/>
      <c r="DO122" s="385"/>
      <c r="DP122" s="385"/>
      <c r="DQ122" s="385"/>
      <c r="DR122" s="385"/>
      <c r="DS122" s="385"/>
      <c r="DT122" s="385"/>
      <c r="DU122" s="385"/>
      <c r="DV122" s="385"/>
      <c r="DW122" s="385"/>
      <c r="DX122" s="385"/>
      <c r="DY122" s="385"/>
    </row>
    <row r="123" spans="1:129" x14ac:dyDescent="0.2">
      <c r="A123" s="385"/>
      <c r="B123" s="385"/>
      <c r="C123" s="385"/>
      <c r="D123" s="385"/>
      <c r="E123" s="385"/>
      <c r="F123" s="385"/>
      <c r="G123" s="385"/>
      <c r="H123" s="385"/>
      <c r="I123" s="385"/>
      <c r="J123" s="385"/>
      <c r="K123" s="385"/>
      <c r="L123" s="385"/>
      <c r="M123" s="385"/>
      <c r="N123" s="385"/>
      <c r="O123" s="385"/>
      <c r="P123" s="385"/>
      <c r="Q123" s="385"/>
      <c r="R123" s="385"/>
      <c r="S123" s="385"/>
      <c r="T123" s="385"/>
      <c r="U123" s="385"/>
      <c r="V123" s="385"/>
      <c r="W123" s="385"/>
      <c r="X123" s="385"/>
      <c r="Y123" s="385"/>
      <c r="Z123" s="385"/>
      <c r="AA123" s="385"/>
      <c r="AB123" s="385"/>
      <c r="AC123" s="385"/>
      <c r="AD123" s="385"/>
      <c r="AE123" s="385"/>
      <c r="AF123" s="385"/>
      <c r="AG123" s="385"/>
      <c r="AH123" s="385"/>
      <c r="AI123" s="385"/>
      <c r="AJ123" s="385"/>
      <c r="AK123" s="385"/>
      <c r="AL123" s="385"/>
      <c r="AM123" s="385"/>
      <c r="AN123" s="385"/>
      <c r="AO123" s="385"/>
      <c r="AP123" s="385"/>
      <c r="AQ123" s="385"/>
      <c r="AR123" s="385"/>
      <c r="AS123" s="385"/>
      <c r="AT123" s="385"/>
      <c r="AU123" s="385"/>
      <c r="AV123" s="385"/>
      <c r="AW123" s="385"/>
      <c r="AX123" s="385"/>
      <c r="AY123" s="385"/>
      <c r="AZ123" s="385"/>
      <c r="BA123" s="385"/>
      <c r="BB123" s="385"/>
      <c r="BC123" s="385"/>
      <c r="BD123" s="385"/>
      <c r="BE123" s="385"/>
      <c r="BF123" s="385"/>
      <c r="BG123" s="385"/>
      <c r="BH123" s="385"/>
      <c r="BI123" s="385"/>
      <c r="BJ123" s="385"/>
      <c r="BK123" s="385"/>
      <c r="BL123" s="385"/>
      <c r="BM123" s="385"/>
      <c r="BN123" s="385"/>
      <c r="BO123" s="385"/>
      <c r="BP123" s="385"/>
      <c r="BQ123" s="385"/>
      <c r="BR123" s="385"/>
      <c r="BS123" s="385"/>
      <c r="BT123" s="385"/>
      <c r="BU123" s="385"/>
      <c r="BV123" s="385"/>
      <c r="BW123" s="385"/>
      <c r="BX123" s="385"/>
      <c r="BY123" s="385"/>
      <c r="BZ123" s="385"/>
      <c r="CA123" s="385"/>
      <c r="CB123" s="385"/>
      <c r="CC123" s="385"/>
      <c r="CD123" s="385"/>
      <c r="CE123" s="385"/>
      <c r="CF123" s="385"/>
      <c r="CG123" s="385"/>
      <c r="CH123" s="385"/>
      <c r="CI123" s="385"/>
      <c r="CJ123" s="385"/>
      <c r="CK123" s="385"/>
      <c r="CL123" s="385"/>
      <c r="CM123" s="385"/>
      <c r="CN123" s="385"/>
      <c r="CO123" s="385"/>
      <c r="CP123" s="385"/>
      <c r="CQ123" s="385"/>
      <c r="CR123" s="385"/>
      <c r="CS123" s="385"/>
      <c r="CT123" s="385"/>
      <c r="CU123" s="385"/>
      <c r="CV123" s="385"/>
      <c r="CW123" s="385"/>
      <c r="CX123" s="385"/>
      <c r="CY123" s="385"/>
      <c r="CZ123" s="385"/>
      <c r="DA123" s="385"/>
      <c r="DB123" s="385"/>
      <c r="DC123" s="385"/>
      <c r="DD123" s="385"/>
      <c r="DE123" s="385"/>
      <c r="DF123" s="385"/>
      <c r="DG123" s="385"/>
      <c r="DH123" s="385"/>
      <c r="DI123" s="385"/>
      <c r="DJ123" s="385"/>
      <c r="DK123" s="385"/>
      <c r="DL123" s="385"/>
      <c r="DM123" s="385"/>
      <c r="DN123" s="385"/>
      <c r="DO123" s="385"/>
      <c r="DP123" s="385"/>
      <c r="DQ123" s="385"/>
      <c r="DR123" s="385"/>
      <c r="DS123" s="385"/>
      <c r="DT123" s="385"/>
      <c r="DU123" s="385"/>
      <c r="DV123" s="385"/>
      <c r="DW123" s="385"/>
      <c r="DX123" s="385"/>
      <c r="DY123" s="385"/>
    </row>
    <row r="124" spans="1:129" x14ac:dyDescent="0.2">
      <c r="A124" s="385"/>
      <c r="B124" s="385"/>
      <c r="C124" s="385"/>
      <c r="D124" s="385"/>
      <c r="E124" s="385"/>
      <c r="F124" s="385"/>
      <c r="G124" s="385"/>
      <c r="H124" s="385"/>
      <c r="I124" s="385"/>
      <c r="J124" s="385"/>
      <c r="K124" s="385"/>
      <c r="L124" s="385"/>
      <c r="M124" s="385"/>
      <c r="N124" s="385"/>
      <c r="O124" s="385"/>
      <c r="P124" s="385"/>
      <c r="Q124" s="385"/>
      <c r="R124" s="385"/>
      <c r="S124" s="385"/>
      <c r="T124" s="385"/>
      <c r="U124" s="385"/>
      <c r="V124" s="385"/>
      <c r="W124" s="385"/>
      <c r="X124" s="385"/>
      <c r="Y124" s="385"/>
      <c r="Z124" s="385"/>
      <c r="AA124" s="385"/>
      <c r="AB124" s="385"/>
      <c r="AC124" s="385"/>
      <c r="AD124" s="385"/>
      <c r="AE124" s="385"/>
      <c r="AF124" s="385"/>
      <c r="AG124" s="385"/>
      <c r="AH124" s="385"/>
      <c r="AI124" s="385"/>
      <c r="AJ124" s="385"/>
      <c r="AK124" s="385"/>
      <c r="AL124" s="385"/>
      <c r="AM124" s="385"/>
      <c r="AN124" s="385"/>
      <c r="AO124" s="385"/>
      <c r="AP124" s="385"/>
      <c r="AQ124" s="385"/>
      <c r="AR124" s="385"/>
      <c r="AS124" s="385"/>
      <c r="AT124" s="385"/>
      <c r="AU124" s="385"/>
      <c r="AV124" s="385"/>
      <c r="AW124" s="385"/>
      <c r="AX124" s="385"/>
      <c r="AY124" s="385"/>
      <c r="AZ124" s="385"/>
      <c r="BA124" s="385"/>
      <c r="BB124" s="385"/>
      <c r="BC124" s="385"/>
      <c r="BD124" s="385"/>
      <c r="BE124" s="385"/>
      <c r="BF124" s="385"/>
      <c r="BG124" s="385"/>
      <c r="BH124" s="385"/>
      <c r="BI124" s="385"/>
      <c r="BJ124" s="385"/>
      <c r="BK124" s="385"/>
      <c r="BL124" s="385"/>
      <c r="BM124" s="385"/>
      <c r="BN124" s="385"/>
      <c r="BO124" s="385"/>
      <c r="BP124" s="385"/>
      <c r="BQ124" s="385"/>
      <c r="BR124" s="385"/>
      <c r="BS124" s="385"/>
      <c r="BT124" s="385"/>
      <c r="BU124" s="385"/>
      <c r="BV124" s="385"/>
      <c r="BW124" s="385"/>
      <c r="BX124" s="385"/>
      <c r="BY124" s="385"/>
      <c r="BZ124" s="385"/>
      <c r="CA124" s="385"/>
      <c r="CB124" s="385"/>
      <c r="CC124" s="385"/>
      <c r="CD124" s="385"/>
      <c r="CE124" s="385"/>
      <c r="CF124" s="385"/>
      <c r="CG124" s="385"/>
      <c r="CH124" s="385"/>
      <c r="CI124" s="385"/>
      <c r="CJ124" s="385"/>
      <c r="CK124" s="385"/>
      <c r="CL124" s="385"/>
      <c r="CM124" s="385"/>
      <c r="CN124" s="385"/>
      <c r="CO124" s="385"/>
      <c r="CP124" s="385"/>
      <c r="CQ124" s="385"/>
      <c r="CR124" s="385"/>
      <c r="CS124" s="385"/>
      <c r="CT124" s="385"/>
      <c r="CU124" s="385"/>
      <c r="CV124" s="385"/>
      <c r="CW124" s="385"/>
      <c r="CX124" s="385"/>
      <c r="CY124" s="385"/>
      <c r="CZ124" s="385"/>
      <c r="DA124" s="385"/>
      <c r="DB124" s="385"/>
      <c r="DC124" s="385"/>
      <c r="DD124" s="385"/>
      <c r="DE124" s="385"/>
      <c r="DF124" s="385"/>
      <c r="DG124" s="385"/>
      <c r="DH124" s="385"/>
      <c r="DI124" s="385"/>
      <c r="DJ124" s="385"/>
      <c r="DK124" s="385"/>
      <c r="DL124" s="385"/>
      <c r="DM124" s="385"/>
      <c r="DN124" s="385"/>
      <c r="DO124" s="385"/>
      <c r="DP124" s="385"/>
      <c r="DQ124" s="385"/>
      <c r="DR124" s="385"/>
      <c r="DS124" s="385"/>
      <c r="DT124" s="385"/>
      <c r="DU124" s="385"/>
      <c r="DV124" s="385"/>
      <c r="DW124" s="385"/>
      <c r="DX124" s="385"/>
      <c r="DY124" s="385"/>
    </row>
    <row r="125" spans="1:129" x14ac:dyDescent="0.2">
      <c r="A125" s="385"/>
      <c r="B125" s="385"/>
      <c r="C125" s="385"/>
      <c r="D125" s="385"/>
      <c r="E125" s="385"/>
      <c r="F125" s="385"/>
      <c r="G125" s="385"/>
      <c r="H125" s="385"/>
      <c r="I125" s="385"/>
      <c r="J125" s="385"/>
      <c r="K125" s="385"/>
      <c r="L125" s="385"/>
      <c r="M125" s="385"/>
      <c r="N125" s="385"/>
      <c r="O125" s="385"/>
      <c r="P125" s="385"/>
      <c r="Q125" s="385"/>
      <c r="R125" s="385"/>
      <c r="S125" s="385"/>
      <c r="T125" s="385"/>
      <c r="U125" s="385"/>
      <c r="V125" s="385"/>
      <c r="W125" s="385"/>
      <c r="X125" s="385"/>
      <c r="Y125" s="385"/>
      <c r="Z125" s="385"/>
      <c r="AA125" s="385"/>
      <c r="AB125" s="385"/>
      <c r="AC125" s="385"/>
      <c r="AD125" s="385"/>
      <c r="AE125" s="385"/>
      <c r="AF125" s="385"/>
      <c r="AG125" s="385"/>
      <c r="AH125" s="385"/>
      <c r="AI125" s="385"/>
      <c r="AJ125" s="385"/>
      <c r="AK125" s="385"/>
      <c r="AL125" s="385"/>
      <c r="AM125" s="385"/>
      <c r="AN125" s="385"/>
      <c r="AO125" s="385"/>
      <c r="AP125" s="385"/>
      <c r="AQ125" s="385"/>
      <c r="AR125" s="385"/>
      <c r="AS125" s="385"/>
      <c r="AT125" s="385"/>
      <c r="AU125" s="385"/>
      <c r="AV125" s="385"/>
      <c r="AW125" s="385"/>
      <c r="AX125" s="385"/>
      <c r="AY125" s="385"/>
      <c r="AZ125" s="385"/>
      <c r="BA125" s="385"/>
      <c r="BB125" s="385"/>
      <c r="BC125" s="385"/>
      <c r="BD125" s="385"/>
      <c r="BE125" s="385"/>
      <c r="BF125" s="385"/>
      <c r="BG125" s="385"/>
      <c r="BH125" s="385"/>
      <c r="BI125" s="385"/>
      <c r="BJ125" s="385"/>
      <c r="BK125" s="385"/>
      <c r="BL125" s="385"/>
      <c r="BM125" s="385"/>
      <c r="BN125" s="385"/>
      <c r="BO125" s="385"/>
      <c r="BP125" s="385"/>
      <c r="BQ125" s="385"/>
      <c r="BR125" s="385"/>
      <c r="BS125" s="385"/>
      <c r="BT125" s="385"/>
      <c r="BU125" s="385"/>
      <c r="BV125" s="385"/>
      <c r="BW125" s="385"/>
      <c r="BX125" s="385"/>
      <c r="BY125" s="385"/>
      <c r="BZ125" s="385"/>
      <c r="CA125" s="385"/>
      <c r="CB125" s="385"/>
      <c r="CC125" s="385"/>
      <c r="CD125" s="385"/>
      <c r="CE125" s="385"/>
      <c r="CF125" s="385"/>
      <c r="CG125" s="385"/>
      <c r="CH125" s="385"/>
      <c r="CI125" s="385"/>
      <c r="CJ125" s="385"/>
      <c r="CK125" s="385"/>
      <c r="CL125" s="385"/>
      <c r="CM125" s="385"/>
      <c r="CN125" s="385"/>
      <c r="CO125" s="385"/>
      <c r="CP125" s="385"/>
      <c r="CQ125" s="385"/>
      <c r="CR125" s="385"/>
      <c r="CS125" s="385"/>
      <c r="CT125" s="385"/>
      <c r="CU125" s="385"/>
      <c r="CV125" s="385"/>
      <c r="CW125" s="385"/>
      <c r="CX125" s="385"/>
      <c r="CY125" s="385"/>
      <c r="CZ125" s="385"/>
      <c r="DA125" s="385"/>
      <c r="DB125" s="385"/>
      <c r="DC125" s="385"/>
      <c r="DD125" s="385"/>
      <c r="DE125" s="385"/>
      <c r="DF125" s="385"/>
      <c r="DG125" s="385"/>
      <c r="DH125" s="385"/>
      <c r="DI125" s="385"/>
      <c r="DJ125" s="385"/>
      <c r="DK125" s="385"/>
      <c r="DL125" s="385"/>
      <c r="DM125" s="385"/>
      <c r="DN125" s="385"/>
      <c r="DO125" s="385"/>
      <c r="DP125" s="385"/>
      <c r="DQ125" s="385"/>
      <c r="DR125" s="385"/>
      <c r="DS125" s="385"/>
      <c r="DT125" s="385"/>
      <c r="DU125" s="385"/>
      <c r="DV125" s="385"/>
      <c r="DW125" s="385"/>
      <c r="DX125" s="385"/>
      <c r="DY125" s="385"/>
    </row>
    <row r="126" spans="1:129" x14ac:dyDescent="0.2">
      <c r="A126" s="385"/>
      <c r="B126" s="385"/>
      <c r="C126" s="385"/>
      <c r="D126" s="385"/>
      <c r="E126" s="385"/>
      <c r="F126" s="385"/>
      <c r="G126" s="385"/>
      <c r="H126" s="385"/>
      <c r="I126" s="385"/>
      <c r="J126" s="385"/>
      <c r="K126" s="385"/>
      <c r="L126" s="385"/>
      <c r="M126" s="385"/>
      <c r="N126" s="385"/>
      <c r="O126" s="385"/>
      <c r="P126" s="385"/>
      <c r="Q126" s="385"/>
      <c r="R126" s="385"/>
      <c r="S126" s="385"/>
      <c r="T126" s="385"/>
      <c r="U126" s="385"/>
      <c r="V126" s="385"/>
      <c r="W126" s="385"/>
      <c r="X126" s="385"/>
      <c r="Y126" s="385"/>
      <c r="Z126" s="385"/>
      <c r="AA126" s="385"/>
      <c r="AB126" s="385"/>
      <c r="AC126" s="385"/>
      <c r="AD126" s="385"/>
      <c r="AE126" s="385"/>
      <c r="AF126" s="385"/>
      <c r="AG126" s="385"/>
      <c r="AH126" s="385"/>
      <c r="AI126" s="385"/>
      <c r="AJ126" s="385"/>
      <c r="AK126" s="385"/>
      <c r="AL126" s="385"/>
      <c r="AM126" s="385"/>
      <c r="AN126" s="385"/>
      <c r="AO126" s="385"/>
      <c r="AP126" s="385"/>
      <c r="AQ126" s="385"/>
      <c r="AR126" s="385"/>
      <c r="AS126" s="385"/>
      <c r="AT126" s="385"/>
      <c r="AU126" s="385"/>
      <c r="AV126" s="385"/>
      <c r="AW126" s="385"/>
      <c r="AX126" s="385"/>
      <c r="AY126" s="385"/>
      <c r="AZ126" s="385"/>
      <c r="BA126" s="385"/>
      <c r="BB126" s="385"/>
      <c r="BC126" s="385"/>
      <c r="BD126" s="385"/>
      <c r="BE126" s="385"/>
      <c r="BF126" s="385"/>
      <c r="BG126" s="385"/>
      <c r="BH126" s="385"/>
      <c r="BI126" s="385"/>
      <c r="BJ126" s="385"/>
      <c r="BK126" s="385"/>
      <c r="BL126" s="385"/>
      <c r="BM126" s="385"/>
      <c r="BN126" s="385"/>
      <c r="BO126" s="385"/>
      <c r="BP126" s="385"/>
      <c r="BQ126" s="385"/>
      <c r="BR126" s="385"/>
      <c r="BS126" s="385"/>
      <c r="BT126" s="385"/>
      <c r="BU126" s="385"/>
      <c r="BV126" s="385"/>
      <c r="BW126" s="385"/>
      <c r="BX126" s="385"/>
      <c r="BY126" s="385"/>
      <c r="BZ126" s="385"/>
      <c r="CA126" s="385"/>
      <c r="CB126" s="385"/>
      <c r="CC126" s="385"/>
      <c r="CD126" s="385"/>
      <c r="CE126" s="385"/>
      <c r="CF126" s="385"/>
      <c r="CG126" s="385"/>
      <c r="CH126" s="385"/>
      <c r="CI126" s="385"/>
      <c r="CJ126" s="385"/>
      <c r="CK126" s="385"/>
      <c r="CL126" s="385"/>
      <c r="CM126" s="385"/>
      <c r="CN126" s="385"/>
      <c r="CO126" s="385"/>
      <c r="CP126" s="385"/>
      <c r="CQ126" s="385"/>
      <c r="CR126" s="385"/>
      <c r="CS126" s="385"/>
      <c r="CT126" s="385"/>
      <c r="CU126" s="385"/>
      <c r="CV126" s="385"/>
      <c r="CW126" s="385"/>
      <c r="CX126" s="385"/>
      <c r="CY126" s="385"/>
      <c r="CZ126" s="385"/>
      <c r="DA126" s="385"/>
      <c r="DB126" s="385"/>
      <c r="DC126" s="385"/>
      <c r="DD126" s="385"/>
      <c r="DE126" s="385"/>
      <c r="DF126" s="385"/>
      <c r="DG126" s="385"/>
      <c r="DH126" s="385"/>
      <c r="DI126" s="385"/>
      <c r="DJ126" s="385"/>
      <c r="DK126" s="385"/>
      <c r="DL126" s="385"/>
      <c r="DM126" s="385"/>
      <c r="DN126" s="385"/>
      <c r="DO126" s="385"/>
      <c r="DP126" s="385"/>
      <c r="DQ126" s="385"/>
      <c r="DR126" s="385"/>
      <c r="DS126" s="385"/>
      <c r="DT126" s="385"/>
      <c r="DU126" s="385"/>
      <c r="DV126" s="385"/>
      <c r="DW126" s="385"/>
      <c r="DX126" s="385"/>
      <c r="DY126" s="385"/>
    </row>
    <row r="127" spans="1:129" x14ac:dyDescent="0.2">
      <c r="A127" s="385"/>
      <c r="B127" s="385"/>
      <c r="C127" s="385"/>
      <c r="D127" s="385"/>
      <c r="E127" s="385"/>
      <c r="F127" s="385"/>
      <c r="G127" s="385"/>
      <c r="H127" s="385"/>
      <c r="I127" s="385"/>
      <c r="J127" s="385"/>
      <c r="K127" s="385"/>
      <c r="L127" s="385"/>
      <c r="M127" s="385"/>
      <c r="N127" s="385"/>
      <c r="O127" s="385"/>
      <c r="P127" s="385"/>
      <c r="Q127" s="385"/>
      <c r="R127" s="385"/>
      <c r="S127" s="385"/>
      <c r="T127" s="385"/>
      <c r="U127" s="385"/>
      <c r="V127" s="385"/>
      <c r="W127" s="385"/>
      <c r="X127" s="385"/>
      <c r="Y127" s="385"/>
      <c r="Z127" s="385"/>
      <c r="AA127" s="385"/>
      <c r="AB127" s="385"/>
      <c r="AC127" s="385"/>
      <c r="AD127" s="385"/>
      <c r="AE127" s="385"/>
      <c r="AF127" s="385"/>
      <c r="AG127" s="385"/>
      <c r="AH127" s="385"/>
      <c r="AI127" s="385"/>
      <c r="AJ127" s="385"/>
      <c r="AK127" s="385"/>
      <c r="AL127" s="385"/>
      <c r="AM127" s="385"/>
      <c r="AN127" s="385"/>
      <c r="AO127" s="385"/>
      <c r="AP127" s="385"/>
      <c r="AQ127" s="385"/>
      <c r="AR127" s="385"/>
      <c r="AS127" s="385"/>
      <c r="AT127" s="385"/>
      <c r="AU127" s="385"/>
      <c r="AV127" s="385"/>
      <c r="AW127" s="385"/>
      <c r="AX127" s="385"/>
      <c r="AY127" s="385"/>
      <c r="AZ127" s="385"/>
      <c r="BA127" s="385"/>
      <c r="BB127" s="385"/>
      <c r="BC127" s="385"/>
      <c r="BD127" s="385"/>
      <c r="BE127" s="385"/>
      <c r="BF127" s="385"/>
      <c r="BG127" s="385"/>
      <c r="BH127" s="385"/>
      <c r="BI127" s="385"/>
      <c r="BJ127" s="385"/>
      <c r="BK127" s="385"/>
      <c r="BL127" s="385"/>
      <c r="BM127" s="385"/>
      <c r="BN127" s="385"/>
      <c r="BO127" s="385"/>
      <c r="BP127" s="385"/>
      <c r="BQ127" s="385"/>
      <c r="BR127" s="385"/>
      <c r="BS127" s="385"/>
      <c r="BT127" s="385"/>
      <c r="BU127" s="385"/>
      <c r="BV127" s="385"/>
      <c r="BW127" s="385"/>
      <c r="BX127" s="385"/>
      <c r="BY127" s="385"/>
      <c r="BZ127" s="385"/>
      <c r="CA127" s="385"/>
      <c r="CB127" s="385"/>
      <c r="CC127" s="385"/>
      <c r="CD127" s="385"/>
      <c r="CE127" s="385"/>
      <c r="CF127" s="385"/>
      <c r="CG127" s="385"/>
      <c r="CH127" s="385"/>
      <c r="CI127" s="385"/>
      <c r="CJ127" s="385"/>
      <c r="CK127" s="385"/>
      <c r="CL127" s="385"/>
      <c r="CM127" s="385"/>
      <c r="CN127" s="385"/>
      <c r="CO127" s="385"/>
      <c r="CP127" s="385"/>
      <c r="CQ127" s="385"/>
      <c r="CR127" s="385"/>
      <c r="CS127" s="385"/>
      <c r="CT127" s="385"/>
      <c r="CU127" s="385"/>
      <c r="CV127" s="385"/>
      <c r="CW127" s="385"/>
      <c r="CX127" s="385"/>
      <c r="CY127" s="385"/>
      <c r="CZ127" s="385"/>
      <c r="DA127" s="385"/>
      <c r="DB127" s="385"/>
      <c r="DC127" s="385"/>
      <c r="DD127" s="385"/>
      <c r="DE127" s="385"/>
      <c r="DF127" s="385"/>
      <c r="DG127" s="385"/>
      <c r="DH127" s="385"/>
      <c r="DI127" s="385"/>
      <c r="DJ127" s="385"/>
      <c r="DK127" s="385"/>
      <c r="DL127" s="385"/>
      <c r="DM127" s="385"/>
      <c r="DN127" s="385"/>
      <c r="DO127" s="385"/>
      <c r="DP127" s="385"/>
      <c r="DQ127" s="385"/>
      <c r="DR127" s="385"/>
      <c r="DS127" s="385"/>
      <c r="DT127" s="385"/>
      <c r="DU127" s="385"/>
      <c r="DV127" s="385"/>
      <c r="DW127" s="385"/>
      <c r="DX127" s="385"/>
      <c r="DY127" s="385"/>
    </row>
    <row r="128" spans="1:129" x14ac:dyDescent="0.2">
      <c r="A128" s="385"/>
      <c r="B128" s="385"/>
      <c r="C128" s="385"/>
      <c r="D128" s="385"/>
      <c r="E128" s="385"/>
      <c r="F128" s="385"/>
      <c r="G128" s="385"/>
      <c r="H128" s="385"/>
      <c r="I128" s="385"/>
      <c r="J128" s="385"/>
      <c r="K128" s="385"/>
      <c r="L128" s="385"/>
      <c r="M128" s="385"/>
      <c r="N128" s="385"/>
      <c r="O128" s="385"/>
      <c r="P128" s="385"/>
      <c r="Q128" s="385"/>
      <c r="R128" s="385"/>
      <c r="S128" s="385"/>
      <c r="T128" s="385"/>
      <c r="U128" s="385"/>
      <c r="V128" s="385"/>
      <c r="W128" s="385"/>
      <c r="X128" s="385"/>
      <c r="Y128" s="385"/>
      <c r="Z128" s="385"/>
      <c r="AA128" s="385"/>
      <c r="AB128" s="385"/>
      <c r="AC128" s="385"/>
      <c r="AD128" s="385"/>
      <c r="AE128" s="385"/>
      <c r="AF128" s="385"/>
      <c r="AG128" s="385"/>
      <c r="AH128" s="385"/>
      <c r="AI128" s="385"/>
      <c r="AJ128" s="385"/>
      <c r="AK128" s="385"/>
      <c r="AL128" s="385"/>
      <c r="AM128" s="385"/>
      <c r="AN128" s="385"/>
      <c r="AO128" s="385"/>
      <c r="AP128" s="385"/>
      <c r="AQ128" s="385"/>
      <c r="AR128" s="385"/>
      <c r="AS128" s="385"/>
      <c r="AT128" s="385"/>
      <c r="AU128" s="385"/>
      <c r="AV128" s="385"/>
      <c r="AW128" s="385"/>
      <c r="AX128" s="385"/>
      <c r="AY128" s="385"/>
      <c r="AZ128" s="385"/>
      <c r="BA128" s="385"/>
      <c r="BB128" s="385"/>
      <c r="BC128" s="385"/>
      <c r="BD128" s="385"/>
      <c r="BE128" s="385"/>
      <c r="BF128" s="385"/>
      <c r="BG128" s="385"/>
      <c r="BH128" s="385"/>
      <c r="BI128" s="385"/>
      <c r="BJ128" s="385"/>
      <c r="BK128" s="385"/>
      <c r="BL128" s="385"/>
      <c r="BM128" s="385"/>
      <c r="BN128" s="385"/>
      <c r="BO128" s="385"/>
      <c r="BP128" s="385"/>
      <c r="BQ128" s="385"/>
      <c r="BR128" s="385"/>
      <c r="BS128" s="385"/>
      <c r="BT128" s="385"/>
      <c r="BU128" s="385"/>
      <c r="BV128" s="385"/>
      <c r="BW128" s="385"/>
      <c r="BX128" s="385"/>
      <c r="BY128" s="385"/>
      <c r="BZ128" s="385"/>
      <c r="CA128" s="385"/>
      <c r="CB128" s="385"/>
      <c r="CC128" s="385"/>
      <c r="CD128" s="385"/>
      <c r="CE128" s="385"/>
      <c r="CF128" s="385"/>
      <c r="CG128" s="385"/>
      <c r="CH128" s="385"/>
      <c r="CI128" s="385"/>
      <c r="CJ128" s="385"/>
      <c r="CK128" s="385"/>
      <c r="CL128" s="385"/>
      <c r="CM128" s="385"/>
      <c r="CN128" s="385"/>
      <c r="CO128" s="385"/>
      <c r="CP128" s="385"/>
      <c r="CQ128" s="385"/>
      <c r="CR128" s="385"/>
      <c r="CS128" s="385"/>
      <c r="CT128" s="385"/>
      <c r="CU128" s="385"/>
      <c r="CV128" s="385"/>
      <c r="CW128" s="385"/>
      <c r="CX128" s="385"/>
      <c r="CY128" s="385"/>
      <c r="CZ128" s="385"/>
      <c r="DA128" s="385"/>
      <c r="DB128" s="385"/>
      <c r="DC128" s="385"/>
      <c r="DD128" s="385"/>
      <c r="DE128" s="385"/>
      <c r="DF128" s="385"/>
      <c r="DG128" s="385"/>
      <c r="DH128" s="385"/>
      <c r="DI128" s="385"/>
      <c r="DJ128" s="385"/>
      <c r="DK128" s="385"/>
      <c r="DL128" s="385"/>
      <c r="DM128" s="385"/>
      <c r="DN128" s="385"/>
      <c r="DO128" s="385"/>
      <c r="DP128" s="385"/>
      <c r="DQ128" s="385"/>
      <c r="DR128" s="385"/>
      <c r="DS128" s="385"/>
      <c r="DT128" s="385"/>
      <c r="DU128" s="385"/>
      <c r="DV128" s="385"/>
      <c r="DW128" s="385"/>
      <c r="DX128" s="385"/>
      <c r="DY128" s="385"/>
    </row>
    <row r="129" spans="1:129" x14ac:dyDescent="0.2">
      <c r="A129" s="385"/>
      <c r="B129" s="385"/>
      <c r="C129" s="385"/>
      <c r="D129" s="385"/>
      <c r="E129" s="385"/>
      <c r="F129" s="385"/>
      <c r="G129" s="385"/>
      <c r="H129" s="385"/>
      <c r="I129" s="385"/>
      <c r="J129" s="385"/>
      <c r="K129" s="385"/>
      <c r="L129" s="385"/>
      <c r="M129" s="385"/>
      <c r="N129" s="385"/>
      <c r="O129" s="385"/>
      <c r="P129" s="385"/>
      <c r="Q129" s="385"/>
      <c r="R129" s="385"/>
      <c r="S129" s="385"/>
      <c r="T129" s="385"/>
      <c r="U129" s="385"/>
      <c r="V129" s="385"/>
      <c r="W129" s="385"/>
      <c r="X129" s="385"/>
      <c r="Y129" s="385"/>
      <c r="Z129" s="385"/>
      <c r="AA129" s="385"/>
      <c r="AB129" s="385"/>
      <c r="AC129" s="385"/>
      <c r="AD129" s="385"/>
      <c r="AE129" s="385"/>
      <c r="AF129" s="385"/>
      <c r="AG129" s="385"/>
      <c r="AH129" s="385"/>
      <c r="AI129" s="385"/>
      <c r="AJ129" s="385"/>
      <c r="AK129" s="385"/>
      <c r="AL129" s="385"/>
      <c r="AM129" s="385"/>
      <c r="AN129" s="385"/>
      <c r="AO129" s="385"/>
      <c r="AP129" s="385"/>
      <c r="AQ129" s="385"/>
      <c r="AR129" s="385"/>
      <c r="AS129" s="385"/>
      <c r="AT129" s="385"/>
      <c r="AU129" s="385"/>
      <c r="AV129" s="385"/>
      <c r="AW129" s="385"/>
      <c r="AX129" s="385"/>
      <c r="AY129" s="385"/>
      <c r="AZ129" s="385"/>
      <c r="BA129" s="385"/>
      <c r="BB129" s="385"/>
      <c r="BC129" s="385"/>
      <c r="BD129" s="385"/>
      <c r="BE129" s="385"/>
      <c r="BF129" s="385"/>
      <c r="BG129" s="385"/>
      <c r="BH129" s="385"/>
      <c r="BI129" s="385"/>
      <c r="BJ129" s="385"/>
      <c r="BK129" s="385"/>
      <c r="BL129" s="385"/>
      <c r="BM129" s="385"/>
      <c r="BN129" s="385"/>
      <c r="BO129" s="385"/>
      <c r="BP129" s="385"/>
      <c r="BQ129" s="385"/>
      <c r="BR129" s="385"/>
      <c r="BS129" s="385"/>
      <c r="BT129" s="385"/>
      <c r="BU129" s="385"/>
      <c r="BV129" s="385"/>
      <c r="BW129" s="385"/>
      <c r="BX129" s="385"/>
      <c r="BY129" s="385"/>
      <c r="BZ129" s="385"/>
      <c r="CA129" s="385"/>
      <c r="CB129" s="385"/>
      <c r="CC129" s="385"/>
      <c r="CD129" s="385"/>
      <c r="CE129" s="385"/>
      <c r="CF129" s="385"/>
      <c r="CG129" s="385"/>
      <c r="CH129" s="385"/>
      <c r="CI129" s="385"/>
      <c r="CJ129" s="385"/>
      <c r="CK129" s="385"/>
      <c r="CL129" s="385"/>
      <c r="CM129" s="385"/>
      <c r="CN129" s="385"/>
      <c r="CO129" s="385"/>
      <c r="CP129" s="385"/>
      <c r="CQ129" s="385"/>
      <c r="CR129" s="385"/>
      <c r="CS129" s="385"/>
      <c r="CT129" s="385"/>
      <c r="CU129" s="385"/>
      <c r="CV129" s="385"/>
      <c r="CW129" s="385"/>
      <c r="CX129" s="385"/>
      <c r="CY129" s="385"/>
      <c r="CZ129" s="385"/>
      <c r="DA129" s="385"/>
      <c r="DB129" s="385"/>
      <c r="DC129" s="385"/>
      <c r="DD129" s="385"/>
      <c r="DE129" s="385"/>
      <c r="DF129" s="385"/>
      <c r="DG129" s="385"/>
      <c r="DH129" s="385"/>
      <c r="DI129" s="385"/>
      <c r="DJ129" s="385"/>
      <c r="DK129" s="385"/>
      <c r="DL129" s="385"/>
      <c r="DM129" s="385"/>
      <c r="DN129" s="385"/>
      <c r="DO129" s="385"/>
      <c r="DP129" s="385"/>
      <c r="DQ129" s="385"/>
      <c r="DR129" s="385"/>
      <c r="DS129" s="385"/>
      <c r="DT129" s="385"/>
      <c r="DU129" s="385"/>
      <c r="DV129" s="385"/>
      <c r="DW129" s="385"/>
      <c r="DX129" s="385"/>
      <c r="DY129" s="385"/>
    </row>
    <row r="130" spans="1:129" x14ac:dyDescent="0.2">
      <c r="A130" s="385"/>
      <c r="B130" s="385"/>
      <c r="C130" s="385"/>
      <c r="D130" s="385"/>
      <c r="E130" s="385"/>
      <c r="F130" s="385"/>
      <c r="G130" s="385"/>
      <c r="H130" s="385"/>
      <c r="I130" s="385"/>
      <c r="J130" s="385"/>
      <c r="K130" s="385"/>
      <c r="L130" s="385"/>
      <c r="M130" s="385"/>
      <c r="N130" s="385"/>
      <c r="O130" s="385"/>
      <c r="P130" s="385"/>
      <c r="Q130" s="385"/>
      <c r="R130" s="385"/>
      <c r="S130" s="385"/>
      <c r="T130" s="385"/>
      <c r="U130" s="385"/>
      <c r="V130" s="385"/>
      <c r="W130" s="385"/>
      <c r="X130" s="385"/>
      <c r="Y130" s="385"/>
      <c r="Z130" s="385"/>
      <c r="AA130" s="385"/>
      <c r="AB130" s="385"/>
      <c r="AC130" s="385"/>
      <c r="AD130" s="385"/>
      <c r="AE130" s="385"/>
      <c r="AF130" s="385"/>
      <c r="AG130" s="385"/>
      <c r="AH130" s="385"/>
      <c r="AI130" s="385"/>
      <c r="AJ130" s="385"/>
      <c r="AK130" s="385"/>
      <c r="AL130" s="385"/>
      <c r="AM130" s="385"/>
      <c r="AN130" s="385"/>
      <c r="AO130" s="385"/>
      <c r="AP130" s="385"/>
      <c r="AQ130" s="385"/>
      <c r="AR130" s="385"/>
      <c r="AS130" s="385"/>
      <c r="AT130" s="385"/>
      <c r="AU130" s="385"/>
      <c r="AV130" s="385"/>
      <c r="AW130" s="385"/>
      <c r="AX130" s="385"/>
      <c r="AY130" s="385"/>
      <c r="AZ130" s="385"/>
      <c r="BA130" s="385"/>
      <c r="BB130" s="385"/>
      <c r="BC130" s="385"/>
      <c r="BD130" s="385"/>
      <c r="BE130" s="385"/>
      <c r="BF130" s="385"/>
      <c r="BG130" s="385"/>
      <c r="BH130" s="385"/>
      <c r="BI130" s="385"/>
      <c r="BJ130" s="385"/>
      <c r="BK130" s="385"/>
      <c r="BL130" s="385"/>
      <c r="BM130" s="385"/>
      <c r="BN130" s="385"/>
      <c r="BO130" s="385"/>
      <c r="BP130" s="385"/>
      <c r="BQ130" s="385"/>
      <c r="BR130" s="385"/>
      <c r="BS130" s="385"/>
      <c r="BT130" s="385"/>
      <c r="BU130" s="385"/>
      <c r="BV130" s="385"/>
      <c r="BW130" s="385"/>
      <c r="BX130" s="385"/>
      <c r="BY130" s="385"/>
      <c r="BZ130" s="385"/>
      <c r="CA130" s="385"/>
      <c r="CB130" s="385"/>
      <c r="CC130" s="385"/>
      <c r="CD130" s="385"/>
      <c r="CE130" s="385"/>
      <c r="CF130" s="385"/>
      <c r="CG130" s="385"/>
      <c r="CH130" s="385"/>
      <c r="CI130" s="385"/>
      <c r="CJ130" s="385"/>
      <c r="CK130" s="385"/>
      <c r="CL130" s="385"/>
      <c r="CM130" s="385"/>
      <c r="CN130" s="385"/>
      <c r="CO130" s="385"/>
      <c r="CP130" s="385"/>
      <c r="CQ130" s="385"/>
      <c r="CR130" s="385"/>
      <c r="CS130" s="385"/>
      <c r="CT130" s="385"/>
      <c r="CU130" s="385"/>
      <c r="CV130" s="385"/>
      <c r="CW130" s="385"/>
      <c r="CX130" s="385"/>
      <c r="CY130" s="385"/>
      <c r="CZ130" s="385"/>
      <c r="DA130" s="385"/>
      <c r="DB130" s="385"/>
      <c r="DC130" s="385"/>
      <c r="DD130" s="385"/>
      <c r="DE130" s="385"/>
      <c r="DF130" s="385"/>
      <c r="DG130" s="385"/>
      <c r="DH130" s="385"/>
      <c r="DI130" s="385"/>
      <c r="DJ130" s="385"/>
      <c r="DK130" s="385"/>
      <c r="DL130" s="385"/>
      <c r="DM130" s="385"/>
      <c r="DN130" s="385"/>
      <c r="DO130" s="385"/>
      <c r="DP130" s="385"/>
      <c r="DQ130" s="385"/>
      <c r="DR130" s="385"/>
      <c r="DS130" s="385"/>
      <c r="DT130" s="385"/>
      <c r="DU130" s="385"/>
      <c r="DV130" s="385"/>
      <c r="DW130" s="385"/>
      <c r="DX130" s="385"/>
      <c r="DY130" s="385"/>
    </row>
    <row r="131" spans="1:129" x14ac:dyDescent="0.2">
      <c r="A131" s="385"/>
      <c r="B131" s="385"/>
      <c r="C131" s="385"/>
      <c r="D131" s="385"/>
      <c r="E131" s="385"/>
      <c r="F131" s="385"/>
      <c r="G131" s="385"/>
      <c r="H131" s="385"/>
      <c r="I131" s="385"/>
      <c r="J131" s="385"/>
      <c r="K131" s="385"/>
      <c r="L131" s="385"/>
      <c r="M131" s="385"/>
      <c r="N131" s="385"/>
      <c r="O131" s="385"/>
      <c r="P131" s="385"/>
      <c r="Q131" s="385"/>
      <c r="R131" s="385"/>
      <c r="S131" s="385"/>
      <c r="T131" s="385"/>
      <c r="U131" s="385"/>
      <c r="V131" s="385"/>
      <c r="W131" s="385"/>
      <c r="X131" s="385"/>
      <c r="Y131" s="385"/>
      <c r="Z131" s="385"/>
      <c r="AA131" s="385"/>
      <c r="AB131" s="385"/>
      <c r="AC131" s="385"/>
      <c r="AD131" s="385"/>
      <c r="AE131" s="385"/>
      <c r="AF131" s="385"/>
      <c r="AG131" s="385"/>
      <c r="AH131" s="385"/>
      <c r="AI131" s="385"/>
      <c r="AJ131" s="385"/>
      <c r="AK131" s="385"/>
      <c r="AL131" s="385"/>
      <c r="AM131" s="385"/>
      <c r="AN131" s="385"/>
      <c r="AO131" s="385"/>
      <c r="AP131" s="385"/>
      <c r="AQ131" s="385"/>
      <c r="AR131" s="385"/>
      <c r="AS131" s="385"/>
      <c r="AT131" s="385"/>
      <c r="AU131" s="385"/>
      <c r="AV131" s="385"/>
      <c r="AW131" s="385"/>
      <c r="AX131" s="385"/>
      <c r="AY131" s="385"/>
      <c r="AZ131" s="385"/>
      <c r="BA131" s="385"/>
      <c r="BB131" s="385"/>
      <c r="BC131" s="385"/>
      <c r="BD131" s="385"/>
      <c r="BE131" s="385"/>
      <c r="BF131" s="385"/>
      <c r="BG131" s="385"/>
      <c r="BH131" s="385"/>
      <c r="BI131" s="385"/>
      <c r="BJ131" s="385"/>
      <c r="BK131" s="385"/>
      <c r="BL131" s="385"/>
      <c r="BM131" s="385"/>
      <c r="BN131" s="385"/>
      <c r="BO131" s="385"/>
      <c r="BP131" s="385"/>
      <c r="BQ131" s="385"/>
      <c r="BR131" s="385"/>
      <c r="BS131" s="385"/>
      <c r="BT131" s="385"/>
      <c r="BU131" s="385"/>
      <c r="BV131" s="385"/>
      <c r="BW131" s="385"/>
      <c r="BX131" s="385"/>
      <c r="BY131" s="385"/>
      <c r="BZ131" s="385"/>
      <c r="CA131" s="385"/>
      <c r="CB131" s="385"/>
      <c r="CC131" s="385"/>
      <c r="CD131" s="385"/>
      <c r="CE131" s="385"/>
      <c r="CF131" s="385"/>
      <c r="CG131" s="385"/>
      <c r="CH131" s="385"/>
      <c r="CI131" s="385"/>
      <c r="CJ131" s="385"/>
      <c r="CK131" s="385"/>
      <c r="CL131" s="385"/>
      <c r="CM131" s="385"/>
      <c r="CN131" s="385"/>
      <c r="CO131" s="385"/>
      <c r="CP131" s="385"/>
      <c r="CQ131" s="385"/>
      <c r="CR131" s="385"/>
      <c r="CS131" s="385"/>
      <c r="CT131" s="385"/>
      <c r="CU131" s="385"/>
      <c r="CV131" s="385"/>
      <c r="CW131" s="385"/>
      <c r="CX131" s="385"/>
      <c r="CY131" s="385"/>
      <c r="CZ131" s="385"/>
      <c r="DA131" s="385"/>
      <c r="DB131" s="385"/>
      <c r="DC131" s="385"/>
      <c r="DD131" s="385"/>
      <c r="DE131" s="385"/>
      <c r="DF131" s="385"/>
      <c r="DG131" s="385"/>
      <c r="DH131" s="385"/>
      <c r="DI131" s="385"/>
      <c r="DJ131" s="385"/>
      <c r="DK131" s="385"/>
      <c r="DL131" s="385"/>
      <c r="DM131" s="385"/>
      <c r="DN131" s="385"/>
      <c r="DO131" s="385"/>
      <c r="DP131" s="385"/>
      <c r="DQ131" s="385"/>
      <c r="DR131" s="385"/>
      <c r="DS131" s="385"/>
      <c r="DT131" s="385"/>
      <c r="DU131" s="385"/>
      <c r="DV131" s="385"/>
      <c r="DW131" s="385"/>
      <c r="DX131" s="385"/>
      <c r="DY131" s="385"/>
    </row>
    <row r="132" spans="1:129" x14ac:dyDescent="0.2">
      <c r="A132" s="385"/>
      <c r="B132" s="385"/>
      <c r="C132" s="385"/>
      <c r="D132" s="385"/>
      <c r="E132" s="385"/>
      <c r="F132" s="385"/>
      <c r="G132" s="385"/>
      <c r="H132" s="385"/>
      <c r="I132" s="385"/>
      <c r="J132" s="385"/>
      <c r="K132" s="385"/>
      <c r="L132" s="385"/>
      <c r="M132" s="385"/>
      <c r="N132" s="385"/>
      <c r="O132" s="385"/>
      <c r="P132" s="385"/>
      <c r="Q132" s="385"/>
      <c r="R132" s="385"/>
      <c r="S132" s="385"/>
      <c r="T132" s="385"/>
      <c r="U132" s="385"/>
      <c r="V132" s="385"/>
      <c r="W132" s="385"/>
      <c r="X132" s="385"/>
      <c r="Y132" s="385"/>
      <c r="Z132" s="385"/>
      <c r="AA132" s="385"/>
      <c r="AB132" s="385"/>
      <c r="AC132" s="385"/>
      <c r="AD132" s="385"/>
      <c r="AE132" s="385"/>
      <c r="AF132" s="385"/>
      <c r="AG132" s="385"/>
      <c r="AH132" s="385"/>
      <c r="AI132" s="385"/>
      <c r="AJ132" s="385"/>
      <c r="AK132" s="385"/>
      <c r="AL132" s="385"/>
      <c r="AM132" s="385"/>
      <c r="AN132" s="385"/>
      <c r="AO132" s="385"/>
      <c r="AP132" s="385"/>
      <c r="AQ132" s="385"/>
      <c r="AR132" s="385"/>
      <c r="AS132" s="385"/>
      <c r="AT132" s="385"/>
      <c r="AU132" s="385"/>
      <c r="AV132" s="385"/>
      <c r="AW132" s="385"/>
      <c r="AX132" s="385"/>
      <c r="AY132" s="385"/>
      <c r="AZ132" s="385"/>
      <c r="BA132" s="385"/>
      <c r="BB132" s="385"/>
      <c r="BC132" s="385"/>
      <c r="BD132" s="385"/>
      <c r="BE132" s="385"/>
      <c r="BF132" s="385"/>
      <c r="BG132" s="385"/>
      <c r="BH132" s="385"/>
      <c r="BI132" s="385"/>
      <c r="BJ132" s="385"/>
      <c r="BK132" s="385"/>
      <c r="BL132" s="385"/>
      <c r="BM132" s="385"/>
      <c r="BN132" s="385"/>
      <c r="BO132" s="385"/>
      <c r="BP132" s="385"/>
      <c r="BQ132" s="385"/>
      <c r="BR132" s="385"/>
      <c r="BS132" s="385"/>
      <c r="BT132" s="385"/>
      <c r="BU132" s="385"/>
      <c r="BV132" s="385"/>
      <c r="BW132" s="385"/>
      <c r="BX132" s="385"/>
      <c r="BY132" s="385"/>
      <c r="BZ132" s="385"/>
      <c r="CA132" s="385"/>
      <c r="CB132" s="385"/>
      <c r="CC132" s="385"/>
      <c r="CD132" s="385"/>
      <c r="CE132" s="385"/>
      <c r="CF132" s="385"/>
      <c r="CG132" s="385"/>
      <c r="CH132" s="385"/>
      <c r="CI132" s="385"/>
      <c r="CJ132" s="385"/>
      <c r="CK132" s="385"/>
      <c r="CL132" s="385"/>
      <c r="CM132" s="385"/>
      <c r="CN132" s="385"/>
      <c r="CO132" s="385"/>
      <c r="CP132" s="385"/>
      <c r="CQ132" s="385"/>
      <c r="CR132" s="385"/>
      <c r="CS132" s="385"/>
      <c r="CT132" s="385"/>
      <c r="CU132" s="385"/>
      <c r="CV132" s="385"/>
      <c r="CW132" s="385"/>
      <c r="CX132" s="385"/>
      <c r="CY132" s="385"/>
      <c r="CZ132" s="385"/>
      <c r="DA132" s="385"/>
      <c r="DB132" s="385"/>
      <c r="DC132" s="385"/>
      <c r="DD132" s="385"/>
      <c r="DE132" s="385"/>
      <c r="DF132" s="385"/>
      <c r="DG132" s="385"/>
      <c r="DH132" s="385"/>
      <c r="DI132" s="385"/>
      <c r="DJ132" s="385"/>
      <c r="DK132" s="385"/>
      <c r="DL132" s="385"/>
      <c r="DM132" s="385"/>
      <c r="DN132" s="385"/>
      <c r="DO132" s="385"/>
      <c r="DP132" s="385"/>
      <c r="DQ132" s="385"/>
      <c r="DR132" s="385"/>
      <c r="DS132" s="385"/>
      <c r="DT132" s="385"/>
      <c r="DU132" s="385"/>
      <c r="DV132" s="385"/>
      <c r="DW132" s="385"/>
      <c r="DX132" s="385"/>
      <c r="DY132" s="385"/>
    </row>
    <row r="133" spans="1:129" x14ac:dyDescent="0.2">
      <c r="A133" s="385"/>
      <c r="B133" s="385"/>
      <c r="C133" s="385"/>
      <c r="D133" s="385"/>
      <c r="E133" s="385"/>
      <c r="F133" s="385"/>
      <c r="G133" s="385"/>
      <c r="H133" s="385"/>
      <c r="I133" s="385"/>
      <c r="J133" s="385"/>
      <c r="K133" s="385"/>
      <c r="L133" s="385"/>
      <c r="M133" s="385"/>
      <c r="N133" s="385"/>
      <c r="O133" s="385"/>
      <c r="P133" s="385"/>
      <c r="Q133" s="385"/>
      <c r="R133" s="385"/>
      <c r="S133" s="385"/>
      <c r="T133" s="385"/>
      <c r="U133" s="385"/>
      <c r="V133" s="385"/>
      <c r="W133" s="385"/>
      <c r="X133" s="385"/>
      <c r="Y133" s="385"/>
      <c r="Z133" s="385"/>
      <c r="AA133" s="385"/>
      <c r="AB133" s="385"/>
      <c r="AC133" s="385"/>
      <c r="AD133" s="385"/>
      <c r="AE133" s="385"/>
      <c r="AF133" s="385"/>
      <c r="AG133" s="385"/>
      <c r="AH133" s="385"/>
      <c r="AI133" s="385"/>
      <c r="AJ133" s="385"/>
      <c r="AK133" s="385"/>
      <c r="AL133" s="385"/>
      <c r="AM133" s="385"/>
      <c r="AN133" s="385"/>
      <c r="AO133" s="385"/>
      <c r="AP133" s="385"/>
      <c r="AQ133" s="385"/>
      <c r="AR133" s="385"/>
      <c r="AS133" s="385"/>
      <c r="AT133" s="385"/>
      <c r="AU133" s="385"/>
      <c r="AV133" s="385"/>
      <c r="AW133" s="385"/>
      <c r="AX133" s="385"/>
      <c r="AY133" s="385"/>
      <c r="AZ133" s="385"/>
      <c r="BA133" s="385"/>
      <c r="BB133" s="385"/>
      <c r="BC133" s="385"/>
      <c r="BD133" s="385"/>
      <c r="BE133" s="385"/>
      <c r="BF133" s="385"/>
      <c r="BG133" s="385"/>
      <c r="BH133" s="385"/>
      <c r="BI133" s="385"/>
      <c r="BJ133" s="385"/>
      <c r="BK133" s="385"/>
      <c r="BL133" s="385"/>
      <c r="BM133" s="385"/>
      <c r="BN133" s="385"/>
      <c r="BO133" s="385"/>
      <c r="BP133" s="385"/>
      <c r="BQ133" s="385"/>
      <c r="BR133" s="385"/>
      <c r="BS133" s="385"/>
      <c r="BT133" s="385"/>
      <c r="BU133" s="385"/>
      <c r="BV133" s="385"/>
      <c r="BW133" s="385"/>
      <c r="BX133" s="385"/>
      <c r="BY133" s="385"/>
      <c r="BZ133" s="385"/>
      <c r="CA133" s="385"/>
      <c r="CB133" s="385"/>
      <c r="CC133" s="385"/>
      <c r="CD133" s="385"/>
      <c r="CE133" s="385"/>
      <c r="CF133" s="385"/>
      <c r="CG133" s="385"/>
      <c r="CH133" s="385"/>
      <c r="CI133" s="385"/>
      <c r="CJ133" s="385"/>
      <c r="CK133" s="385"/>
      <c r="CL133" s="385"/>
      <c r="CM133" s="385"/>
      <c r="CN133" s="385"/>
      <c r="CO133" s="385"/>
      <c r="CP133" s="385"/>
      <c r="CQ133" s="385"/>
      <c r="CR133" s="385"/>
      <c r="CS133" s="385"/>
      <c r="CT133" s="385"/>
      <c r="CU133" s="385"/>
      <c r="CV133" s="385"/>
      <c r="CW133" s="385"/>
      <c r="CX133" s="385"/>
      <c r="CY133" s="385"/>
      <c r="CZ133" s="385"/>
      <c r="DA133" s="385"/>
      <c r="DB133" s="385"/>
      <c r="DC133" s="385"/>
      <c r="DD133" s="385"/>
      <c r="DE133" s="385"/>
      <c r="DF133" s="385"/>
      <c r="DG133" s="385"/>
      <c r="DH133" s="385"/>
      <c r="DI133" s="385"/>
      <c r="DJ133" s="385"/>
      <c r="DK133" s="385"/>
      <c r="DL133" s="385"/>
      <c r="DM133" s="385"/>
      <c r="DN133" s="385"/>
      <c r="DO133" s="385"/>
      <c r="DP133" s="385"/>
      <c r="DQ133" s="385"/>
      <c r="DR133" s="385"/>
      <c r="DS133" s="385"/>
      <c r="DT133" s="385"/>
      <c r="DU133" s="385"/>
      <c r="DV133" s="385"/>
      <c r="DW133" s="385"/>
      <c r="DX133" s="385"/>
      <c r="DY133" s="385"/>
    </row>
    <row r="134" spans="1:129" x14ac:dyDescent="0.2">
      <c r="B134" s="385"/>
      <c r="C134" s="385"/>
      <c r="D134" s="385"/>
      <c r="E134" s="385"/>
      <c r="F134" s="385"/>
      <c r="G134" s="385"/>
      <c r="H134" s="385"/>
      <c r="I134" s="385"/>
      <c r="J134" s="385"/>
      <c r="K134" s="385"/>
      <c r="L134" s="385"/>
      <c r="M134" s="385"/>
      <c r="N134" s="385"/>
      <c r="O134" s="385"/>
      <c r="P134" s="385"/>
      <c r="Q134" s="385"/>
      <c r="R134" s="385"/>
      <c r="S134" s="385"/>
      <c r="T134" s="385"/>
      <c r="U134" s="385"/>
      <c r="V134" s="385"/>
      <c r="W134" s="385"/>
      <c r="X134" s="385"/>
      <c r="Y134" s="385"/>
      <c r="Z134" s="385"/>
      <c r="AA134" s="385"/>
      <c r="AB134" s="385"/>
      <c r="AC134" s="385"/>
      <c r="AD134" s="385"/>
      <c r="AE134" s="385"/>
      <c r="AF134" s="385"/>
      <c r="AG134" s="385"/>
      <c r="AH134" s="385"/>
      <c r="AI134" s="385"/>
      <c r="AJ134" s="385"/>
      <c r="AK134" s="385"/>
      <c r="AL134" s="385"/>
      <c r="AM134" s="385"/>
      <c r="AN134" s="385"/>
      <c r="AO134" s="385"/>
      <c r="AP134" s="385"/>
      <c r="AQ134" s="385"/>
      <c r="AR134" s="385"/>
      <c r="AS134" s="385"/>
      <c r="AT134" s="385"/>
      <c r="AU134" s="385"/>
      <c r="AV134" s="385"/>
      <c r="AW134" s="385"/>
      <c r="AX134" s="385"/>
      <c r="AY134" s="385"/>
      <c r="AZ134" s="385"/>
      <c r="BA134" s="385"/>
      <c r="BB134" s="385"/>
      <c r="BC134" s="385"/>
      <c r="BD134" s="385"/>
      <c r="BE134" s="385"/>
      <c r="BF134" s="385"/>
      <c r="BG134" s="385"/>
      <c r="BH134" s="385"/>
      <c r="BI134" s="385"/>
      <c r="BJ134" s="385"/>
      <c r="BK134" s="385"/>
      <c r="BL134" s="385"/>
      <c r="BM134" s="385"/>
      <c r="BN134" s="385"/>
      <c r="BO134" s="385"/>
      <c r="BP134" s="385"/>
      <c r="BQ134" s="385"/>
      <c r="BR134" s="385"/>
      <c r="BS134" s="385"/>
      <c r="BT134" s="385"/>
      <c r="BU134" s="385"/>
      <c r="BV134" s="385"/>
      <c r="BW134" s="385"/>
      <c r="BX134" s="385"/>
      <c r="BY134" s="385"/>
      <c r="BZ134" s="385"/>
      <c r="CA134" s="385"/>
      <c r="CB134" s="385"/>
      <c r="CC134" s="385"/>
      <c r="CD134" s="385"/>
      <c r="CE134" s="385"/>
      <c r="CF134" s="385"/>
      <c r="CG134" s="385"/>
      <c r="CH134" s="385"/>
      <c r="CI134" s="385"/>
      <c r="CJ134" s="385"/>
      <c r="CK134" s="385"/>
      <c r="CL134" s="385"/>
      <c r="CM134" s="385"/>
      <c r="CN134" s="385"/>
      <c r="CO134" s="385"/>
      <c r="CP134" s="385"/>
      <c r="CQ134" s="385"/>
      <c r="CR134" s="385"/>
      <c r="CS134" s="385"/>
      <c r="CT134" s="385"/>
      <c r="CU134" s="385"/>
      <c r="CV134" s="385"/>
      <c r="CW134" s="385"/>
      <c r="CX134" s="385"/>
      <c r="CY134" s="385"/>
      <c r="CZ134" s="385"/>
      <c r="DA134" s="385"/>
      <c r="DB134" s="385"/>
      <c r="DC134" s="385"/>
      <c r="DD134" s="385"/>
      <c r="DE134" s="385"/>
      <c r="DF134" s="385"/>
      <c r="DG134" s="385"/>
      <c r="DH134" s="385"/>
      <c r="DI134" s="385"/>
      <c r="DJ134" s="385"/>
      <c r="DK134" s="385"/>
      <c r="DL134" s="385"/>
      <c r="DM134" s="385"/>
      <c r="DN134" s="385"/>
      <c r="DO134" s="385"/>
      <c r="DP134" s="385"/>
      <c r="DQ134" s="385"/>
      <c r="DR134" s="385"/>
      <c r="DS134" s="385"/>
      <c r="DT134" s="385"/>
      <c r="DU134" s="385"/>
      <c r="DV134" s="385"/>
      <c r="DW134" s="385"/>
      <c r="DX134" s="385"/>
      <c r="DY134" s="385"/>
    </row>
    <row r="135" spans="1:129" x14ac:dyDescent="0.2">
      <c r="B135" s="385"/>
      <c r="C135" s="385"/>
      <c r="D135" s="385"/>
      <c r="E135" s="385"/>
      <c r="F135" s="385"/>
      <c r="G135" s="385"/>
      <c r="H135" s="385"/>
      <c r="I135" s="385"/>
      <c r="J135" s="385"/>
      <c r="K135" s="385"/>
      <c r="L135" s="385"/>
      <c r="M135" s="385"/>
      <c r="N135" s="385"/>
      <c r="O135" s="385"/>
      <c r="P135" s="385"/>
      <c r="Q135" s="385"/>
      <c r="R135" s="385"/>
      <c r="S135" s="385"/>
      <c r="T135" s="385"/>
      <c r="U135" s="385"/>
      <c r="V135" s="385"/>
      <c r="W135" s="385"/>
      <c r="X135" s="385"/>
      <c r="Y135" s="385"/>
      <c r="Z135" s="385"/>
      <c r="AA135" s="385"/>
      <c r="AB135" s="385"/>
      <c r="AC135" s="385"/>
      <c r="AD135" s="385"/>
      <c r="AE135" s="385"/>
      <c r="AF135" s="385"/>
      <c r="AG135" s="385"/>
      <c r="AH135" s="385"/>
      <c r="AI135" s="385"/>
      <c r="AJ135" s="385"/>
      <c r="AK135" s="385"/>
      <c r="AL135" s="385"/>
      <c r="AM135" s="385"/>
      <c r="AN135" s="385"/>
      <c r="AO135" s="385"/>
      <c r="AP135" s="385"/>
      <c r="AQ135" s="385"/>
      <c r="AR135" s="385"/>
      <c r="AS135" s="385"/>
      <c r="AT135" s="385"/>
      <c r="AU135" s="385"/>
      <c r="AV135" s="385"/>
      <c r="AW135" s="385"/>
      <c r="AX135" s="385"/>
      <c r="AY135" s="385"/>
      <c r="AZ135" s="385"/>
      <c r="BA135" s="385"/>
      <c r="BB135" s="385"/>
      <c r="BC135" s="385"/>
      <c r="BD135" s="385"/>
      <c r="BE135" s="385"/>
      <c r="BF135" s="385"/>
      <c r="BG135" s="385"/>
      <c r="BH135" s="385"/>
      <c r="BI135" s="385"/>
      <c r="BJ135" s="385"/>
      <c r="BK135" s="385"/>
      <c r="BL135" s="385"/>
      <c r="BM135" s="385"/>
      <c r="BN135" s="385"/>
      <c r="BO135" s="385"/>
      <c r="BP135" s="385"/>
      <c r="BQ135" s="385"/>
      <c r="BR135" s="385"/>
      <c r="BS135" s="385"/>
      <c r="BT135" s="385"/>
      <c r="BU135" s="385"/>
      <c r="BV135" s="385"/>
      <c r="BW135" s="385"/>
      <c r="BX135" s="385"/>
      <c r="BY135" s="385"/>
      <c r="BZ135" s="385"/>
      <c r="CA135" s="385"/>
      <c r="CB135" s="385"/>
      <c r="CC135" s="385"/>
      <c r="CD135" s="385"/>
      <c r="CE135" s="385"/>
      <c r="CF135" s="385"/>
      <c r="CG135" s="385"/>
      <c r="CH135" s="385"/>
      <c r="CI135" s="385"/>
      <c r="CJ135" s="385"/>
      <c r="CK135" s="385"/>
      <c r="CL135" s="385"/>
      <c r="CM135" s="385"/>
      <c r="CN135" s="385"/>
      <c r="CO135" s="385"/>
      <c r="CP135" s="385"/>
      <c r="CQ135" s="385"/>
      <c r="CR135" s="385"/>
      <c r="CS135" s="385"/>
      <c r="CT135" s="385"/>
      <c r="CU135" s="385"/>
      <c r="CV135" s="385"/>
      <c r="CW135" s="385"/>
      <c r="CX135" s="385"/>
      <c r="CY135" s="385"/>
      <c r="CZ135" s="385"/>
      <c r="DA135" s="385"/>
      <c r="DB135" s="385"/>
      <c r="DC135" s="385"/>
      <c r="DD135" s="385"/>
      <c r="DE135" s="385"/>
      <c r="DF135" s="385"/>
      <c r="DG135" s="385"/>
      <c r="DH135" s="385"/>
      <c r="DI135" s="385"/>
      <c r="DJ135" s="385"/>
      <c r="DK135" s="385"/>
      <c r="DL135" s="385"/>
      <c r="DM135" s="385"/>
      <c r="DN135" s="385"/>
      <c r="DO135" s="385"/>
      <c r="DP135" s="385"/>
      <c r="DQ135" s="385"/>
      <c r="DR135" s="385"/>
      <c r="DS135" s="385"/>
      <c r="DT135" s="385"/>
      <c r="DU135" s="385"/>
      <c r="DV135" s="385"/>
      <c r="DW135" s="385"/>
      <c r="DX135" s="385"/>
      <c r="DY135" s="385"/>
    </row>
    <row r="136" spans="1:129" x14ac:dyDescent="0.2">
      <c r="B136" s="385"/>
      <c r="C136" s="385"/>
      <c r="D136" s="385"/>
      <c r="E136" s="385"/>
      <c r="F136" s="385"/>
      <c r="G136" s="385"/>
      <c r="H136" s="385"/>
      <c r="I136" s="385"/>
      <c r="J136" s="385"/>
      <c r="K136" s="385"/>
      <c r="L136" s="385"/>
      <c r="M136" s="385"/>
      <c r="N136" s="385"/>
      <c r="O136" s="385"/>
      <c r="P136" s="385"/>
      <c r="Q136" s="385"/>
      <c r="R136" s="385"/>
      <c r="S136" s="385"/>
      <c r="T136" s="385"/>
      <c r="U136" s="385"/>
      <c r="V136" s="385"/>
      <c r="W136" s="385"/>
      <c r="X136" s="385"/>
      <c r="Y136" s="385"/>
      <c r="Z136" s="385"/>
      <c r="AA136" s="385"/>
      <c r="AB136" s="385"/>
      <c r="AC136" s="385"/>
      <c r="AD136" s="385"/>
      <c r="AE136" s="385"/>
      <c r="AF136" s="385"/>
      <c r="AG136" s="385"/>
      <c r="AH136" s="385"/>
      <c r="AI136" s="385"/>
      <c r="AJ136" s="385"/>
      <c r="AK136" s="385"/>
      <c r="AL136" s="385"/>
      <c r="AM136" s="385"/>
      <c r="AN136" s="385"/>
      <c r="AO136" s="385"/>
      <c r="AP136" s="385"/>
      <c r="AQ136" s="385"/>
      <c r="AR136" s="385"/>
      <c r="AS136" s="385"/>
      <c r="AT136" s="385"/>
      <c r="AU136" s="385"/>
      <c r="AV136" s="385"/>
      <c r="AW136" s="385"/>
      <c r="AX136" s="385"/>
      <c r="AY136" s="385"/>
      <c r="AZ136" s="385"/>
      <c r="BA136" s="385"/>
      <c r="BB136" s="385"/>
      <c r="BC136" s="385"/>
      <c r="BD136" s="385"/>
      <c r="BE136" s="385"/>
      <c r="BF136" s="385"/>
      <c r="BG136" s="385"/>
      <c r="BH136" s="385"/>
      <c r="BI136" s="385"/>
      <c r="BJ136" s="385"/>
      <c r="BK136" s="385"/>
      <c r="BL136" s="385"/>
      <c r="BM136" s="385"/>
      <c r="BN136" s="385"/>
      <c r="BO136" s="385"/>
      <c r="BP136" s="385"/>
      <c r="BQ136" s="385"/>
      <c r="BR136" s="385"/>
      <c r="BS136" s="385"/>
      <c r="BT136" s="385"/>
      <c r="BU136" s="385"/>
      <c r="BV136" s="385"/>
      <c r="BW136" s="385"/>
      <c r="BX136" s="385"/>
      <c r="BY136" s="385"/>
      <c r="BZ136" s="385"/>
      <c r="CA136" s="385"/>
      <c r="CB136" s="385"/>
      <c r="CC136" s="385"/>
      <c r="CD136" s="385"/>
      <c r="CE136" s="385"/>
      <c r="CF136" s="385"/>
      <c r="CG136" s="385"/>
      <c r="CH136" s="385"/>
      <c r="CI136" s="385"/>
      <c r="CJ136" s="385"/>
      <c r="CK136" s="385"/>
      <c r="CL136" s="385"/>
      <c r="CM136" s="385"/>
      <c r="CN136" s="385"/>
      <c r="CO136" s="385"/>
      <c r="CP136" s="385"/>
      <c r="CQ136" s="385"/>
      <c r="CR136" s="385"/>
      <c r="CS136" s="385"/>
      <c r="CT136" s="385"/>
      <c r="CU136" s="385"/>
      <c r="CV136" s="385"/>
      <c r="CW136" s="385"/>
      <c r="CX136" s="385"/>
      <c r="CY136" s="385"/>
      <c r="CZ136" s="385"/>
      <c r="DA136" s="385"/>
      <c r="DB136" s="385"/>
      <c r="DC136" s="385"/>
      <c r="DD136" s="385"/>
      <c r="DE136" s="385"/>
      <c r="DF136" s="385"/>
      <c r="DG136" s="385"/>
      <c r="DH136" s="385"/>
      <c r="DI136" s="385"/>
      <c r="DJ136" s="385"/>
      <c r="DK136" s="385"/>
      <c r="DL136" s="385"/>
      <c r="DM136" s="385"/>
      <c r="DN136" s="385"/>
      <c r="DO136" s="385"/>
      <c r="DP136" s="385"/>
      <c r="DQ136" s="385"/>
      <c r="DR136" s="385"/>
      <c r="DS136" s="385"/>
      <c r="DT136" s="385"/>
      <c r="DU136" s="385"/>
      <c r="DV136" s="385"/>
      <c r="DW136" s="385"/>
      <c r="DX136" s="385"/>
      <c r="DY136" s="385"/>
    </row>
    <row r="137" spans="1:129" x14ac:dyDescent="0.2">
      <c r="B137" s="385"/>
      <c r="C137" s="385"/>
      <c r="D137" s="385"/>
      <c r="E137" s="385"/>
      <c r="F137" s="385"/>
      <c r="G137" s="385"/>
      <c r="H137" s="385"/>
      <c r="I137" s="385"/>
      <c r="J137" s="385"/>
      <c r="K137" s="385"/>
      <c r="L137" s="385"/>
      <c r="M137" s="385"/>
      <c r="N137" s="385"/>
      <c r="O137" s="385"/>
      <c r="P137" s="385"/>
      <c r="Q137" s="385"/>
      <c r="R137" s="385"/>
      <c r="S137" s="385"/>
      <c r="T137" s="385"/>
      <c r="U137" s="385"/>
      <c r="V137" s="385"/>
      <c r="W137" s="385"/>
      <c r="X137" s="385"/>
      <c r="Y137" s="385"/>
      <c r="Z137" s="385"/>
      <c r="AA137" s="385"/>
      <c r="AB137" s="385"/>
      <c r="AC137" s="385"/>
      <c r="AD137" s="385"/>
      <c r="AE137" s="385"/>
      <c r="AF137" s="385"/>
      <c r="AG137" s="385"/>
      <c r="AH137" s="385"/>
      <c r="AI137" s="385"/>
      <c r="AJ137" s="385"/>
      <c r="AK137" s="385"/>
      <c r="AL137" s="385"/>
      <c r="AM137" s="385"/>
      <c r="AN137" s="385"/>
      <c r="AO137" s="385"/>
      <c r="AP137" s="385"/>
      <c r="AQ137" s="385"/>
      <c r="AR137" s="385"/>
      <c r="AS137" s="385"/>
      <c r="AT137" s="385"/>
      <c r="AU137" s="385"/>
      <c r="AV137" s="385"/>
      <c r="AW137" s="385"/>
      <c r="AX137" s="385"/>
      <c r="AY137" s="385"/>
      <c r="AZ137" s="385"/>
      <c r="BA137" s="385"/>
      <c r="BB137" s="385"/>
      <c r="BC137" s="385"/>
      <c r="BD137" s="385"/>
      <c r="BE137" s="385"/>
      <c r="BF137" s="385"/>
      <c r="BG137" s="385"/>
      <c r="BH137" s="385"/>
      <c r="BI137" s="385"/>
      <c r="BJ137" s="385"/>
      <c r="BK137" s="385"/>
      <c r="BL137" s="385"/>
      <c r="BM137" s="385"/>
      <c r="BN137" s="385"/>
      <c r="BO137" s="385"/>
      <c r="BP137" s="385"/>
      <c r="BQ137" s="385"/>
      <c r="BR137" s="385"/>
      <c r="BS137" s="385"/>
      <c r="BT137" s="385"/>
      <c r="BU137" s="385"/>
      <c r="BV137" s="385"/>
      <c r="BW137" s="385"/>
      <c r="BX137" s="385"/>
      <c r="BY137" s="385"/>
      <c r="BZ137" s="385"/>
      <c r="CA137" s="385"/>
      <c r="CB137" s="385"/>
      <c r="CC137" s="385"/>
      <c r="CD137" s="385"/>
      <c r="CE137" s="385"/>
      <c r="CF137" s="385"/>
      <c r="CG137" s="385"/>
      <c r="CH137" s="385"/>
      <c r="CI137" s="385"/>
      <c r="CJ137" s="385"/>
      <c r="CK137" s="385"/>
      <c r="CL137" s="385"/>
      <c r="CM137" s="385"/>
      <c r="CN137" s="385"/>
      <c r="CO137" s="385"/>
      <c r="CP137" s="385"/>
      <c r="CQ137" s="385"/>
      <c r="CR137" s="385"/>
      <c r="CS137" s="385"/>
      <c r="CT137" s="385"/>
      <c r="CU137" s="385"/>
      <c r="CV137" s="385"/>
      <c r="CW137" s="385"/>
      <c r="CX137" s="385"/>
      <c r="CY137" s="385"/>
      <c r="CZ137" s="385"/>
      <c r="DA137" s="385"/>
      <c r="DB137" s="385"/>
      <c r="DC137" s="385"/>
      <c r="DD137" s="385"/>
      <c r="DE137" s="385"/>
      <c r="DF137" s="385"/>
      <c r="DG137" s="385"/>
      <c r="DH137" s="385"/>
      <c r="DI137" s="385"/>
      <c r="DJ137" s="385"/>
      <c r="DK137" s="385"/>
      <c r="DL137" s="385"/>
      <c r="DM137" s="385"/>
      <c r="DN137" s="385"/>
      <c r="DO137" s="385"/>
      <c r="DP137" s="385"/>
      <c r="DQ137" s="385"/>
      <c r="DR137" s="385"/>
      <c r="DS137" s="385"/>
      <c r="DT137" s="385"/>
      <c r="DU137" s="385"/>
      <c r="DV137" s="385"/>
      <c r="DW137" s="385"/>
      <c r="DX137" s="385"/>
      <c r="DY137" s="385"/>
    </row>
    <row r="138" spans="1:129" x14ac:dyDescent="0.2">
      <c r="B138" s="385"/>
      <c r="C138" s="385"/>
      <c r="D138" s="385"/>
      <c r="E138" s="385"/>
      <c r="F138" s="385"/>
      <c r="G138" s="385"/>
      <c r="H138" s="385"/>
      <c r="I138" s="385"/>
      <c r="J138" s="385"/>
      <c r="K138" s="385"/>
      <c r="L138" s="385"/>
      <c r="M138" s="385"/>
      <c r="N138" s="385"/>
      <c r="O138" s="385"/>
      <c r="P138" s="385"/>
      <c r="Q138" s="385"/>
      <c r="R138" s="385"/>
      <c r="S138" s="385"/>
      <c r="T138" s="385"/>
      <c r="U138" s="385"/>
      <c r="V138" s="385"/>
      <c r="W138" s="385"/>
      <c r="X138" s="385"/>
      <c r="Y138" s="385"/>
      <c r="Z138" s="385"/>
      <c r="AA138" s="385"/>
      <c r="AB138" s="385"/>
      <c r="AC138" s="385"/>
      <c r="AD138" s="385"/>
      <c r="AE138" s="385"/>
      <c r="AF138" s="385"/>
      <c r="AG138" s="385"/>
      <c r="AH138" s="385"/>
      <c r="AI138" s="385"/>
      <c r="AJ138" s="385"/>
      <c r="AK138" s="385"/>
      <c r="AL138" s="385"/>
      <c r="AM138" s="385"/>
      <c r="AN138" s="385"/>
      <c r="AO138" s="385"/>
      <c r="AP138" s="385"/>
      <c r="AQ138" s="385"/>
      <c r="AR138" s="385"/>
      <c r="AS138" s="385"/>
      <c r="AT138" s="385"/>
      <c r="AU138" s="385"/>
      <c r="AV138" s="385"/>
      <c r="AW138" s="385"/>
      <c r="AX138" s="385"/>
      <c r="AY138" s="385"/>
      <c r="AZ138" s="385"/>
      <c r="BA138" s="385"/>
      <c r="BB138" s="385"/>
      <c r="BC138" s="385"/>
      <c r="BD138" s="385"/>
      <c r="BE138" s="385"/>
      <c r="BF138" s="385"/>
      <c r="BG138" s="385"/>
      <c r="BH138" s="385"/>
      <c r="BI138" s="385"/>
      <c r="BJ138" s="385"/>
      <c r="BK138" s="385"/>
      <c r="BL138" s="385"/>
      <c r="BM138" s="385"/>
      <c r="BN138" s="385"/>
      <c r="BO138" s="385"/>
      <c r="BP138" s="385"/>
      <c r="BQ138" s="385"/>
      <c r="BR138" s="385"/>
      <c r="BS138" s="385"/>
      <c r="BT138" s="385"/>
      <c r="BU138" s="385"/>
      <c r="BV138" s="385"/>
      <c r="BW138" s="385"/>
      <c r="BX138" s="385"/>
      <c r="BY138" s="385"/>
      <c r="BZ138" s="385"/>
      <c r="CA138" s="385"/>
      <c r="CB138" s="385"/>
      <c r="CC138" s="385"/>
      <c r="CD138" s="385"/>
      <c r="CE138" s="385"/>
      <c r="CF138" s="385"/>
      <c r="CG138" s="385"/>
      <c r="CH138" s="385"/>
      <c r="CI138" s="385"/>
      <c r="CJ138" s="385"/>
      <c r="CK138" s="385"/>
      <c r="CL138" s="385"/>
      <c r="CM138" s="385"/>
      <c r="CN138" s="385"/>
      <c r="CO138" s="385"/>
      <c r="CP138" s="385"/>
      <c r="CQ138" s="385"/>
      <c r="CR138" s="385"/>
      <c r="CS138" s="385"/>
      <c r="CT138" s="385"/>
      <c r="CU138" s="385"/>
      <c r="CV138" s="385"/>
      <c r="CW138" s="385"/>
      <c r="CX138" s="385"/>
      <c r="CY138" s="385"/>
      <c r="CZ138" s="385"/>
      <c r="DA138" s="385"/>
      <c r="DB138" s="385"/>
      <c r="DC138" s="385"/>
      <c r="DD138" s="385"/>
      <c r="DE138" s="385"/>
      <c r="DF138" s="385"/>
      <c r="DG138" s="385"/>
      <c r="DH138" s="385"/>
      <c r="DI138" s="385"/>
      <c r="DJ138" s="385"/>
      <c r="DK138" s="385"/>
      <c r="DL138" s="385"/>
      <c r="DM138" s="385"/>
      <c r="DN138" s="385"/>
      <c r="DO138" s="385"/>
      <c r="DP138" s="385"/>
      <c r="DQ138" s="385"/>
      <c r="DR138" s="385"/>
      <c r="DS138" s="385"/>
      <c r="DT138" s="385"/>
      <c r="DU138" s="385"/>
      <c r="DV138" s="385"/>
      <c r="DW138" s="385"/>
      <c r="DX138" s="385"/>
      <c r="DY138" s="385"/>
    </row>
    <row r="139" spans="1:129" x14ac:dyDescent="0.2">
      <c r="B139" s="385"/>
      <c r="C139" s="385"/>
      <c r="D139" s="385"/>
      <c r="E139" s="385"/>
      <c r="F139" s="385"/>
      <c r="G139" s="385"/>
      <c r="H139" s="385"/>
      <c r="I139" s="385"/>
      <c r="J139" s="385"/>
      <c r="K139" s="385"/>
      <c r="L139" s="385"/>
      <c r="M139" s="385"/>
      <c r="N139" s="385"/>
      <c r="O139" s="385"/>
      <c r="P139" s="385"/>
      <c r="Q139" s="385"/>
      <c r="R139" s="385"/>
      <c r="S139" s="385"/>
      <c r="T139" s="385"/>
      <c r="U139" s="385"/>
      <c r="V139" s="385"/>
      <c r="W139" s="385"/>
      <c r="X139" s="385"/>
      <c r="Y139" s="385"/>
      <c r="Z139" s="385"/>
      <c r="AA139" s="385"/>
      <c r="AB139" s="385"/>
      <c r="AC139" s="385"/>
      <c r="AD139" s="385"/>
      <c r="AE139" s="385"/>
      <c r="AF139" s="385"/>
      <c r="AG139" s="385"/>
      <c r="AH139" s="385"/>
      <c r="AI139" s="385"/>
      <c r="AJ139" s="385"/>
      <c r="AK139" s="385"/>
      <c r="AL139" s="385"/>
      <c r="AM139" s="385"/>
      <c r="AN139" s="385"/>
      <c r="AO139" s="385"/>
      <c r="AP139" s="385"/>
      <c r="AQ139" s="385"/>
      <c r="AR139" s="385"/>
      <c r="AS139" s="385"/>
      <c r="AT139" s="385"/>
      <c r="AU139" s="385"/>
      <c r="AV139" s="385"/>
      <c r="AW139" s="385"/>
      <c r="AX139" s="385"/>
      <c r="AY139" s="385"/>
      <c r="AZ139" s="385"/>
      <c r="BA139" s="385"/>
      <c r="BB139" s="385"/>
      <c r="BC139" s="385"/>
      <c r="BD139" s="385"/>
      <c r="BE139" s="385"/>
      <c r="BF139" s="385"/>
      <c r="BG139" s="385"/>
      <c r="BH139" s="385"/>
      <c r="BI139" s="385"/>
      <c r="BJ139" s="385"/>
      <c r="BK139" s="385"/>
      <c r="BL139" s="385"/>
      <c r="BM139" s="385"/>
      <c r="BN139" s="385"/>
      <c r="BO139" s="385"/>
      <c r="BP139" s="385"/>
      <c r="BQ139" s="385"/>
      <c r="BR139" s="385"/>
      <c r="BS139" s="385"/>
      <c r="BT139" s="385"/>
      <c r="BU139" s="385"/>
      <c r="BV139" s="385"/>
      <c r="BW139" s="385"/>
      <c r="BX139" s="385"/>
      <c r="BY139" s="385"/>
      <c r="BZ139" s="385"/>
      <c r="CA139" s="385"/>
      <c r="CB139" s="385"/>
      <c r="CC139" s="385"/>
      <c r="CD139" s="385"/>
      <c r="CE139" s="385"/>
      <c r="CF139" s="385"/>
      <c r="CG139" s="385"/>
      <c r="CH139" s="385"/>
      <c r="CI139" s="385"/>
      <c r="CJ139" s="385"/>
      <c r="CK139" s="385"/>
      <c r="CL139" s="385"/>
      <c r="CM139" s="385"/>
      <c r="CN139" s="385"/>
      <c r="CO139" s="385"/>
      <c r="CP139" s="385"/>
      <c r="CQ139" s="385"/>
      <c r="CR139" s="385"/>
      <c r="CS139" s="385"/>
      <c r="CT139" s="385"/>
      <c r="CU139" s="385"/>
      <c r="CV139" s="385"/>
      <c r="CW139" s="385"/>
      <c r="CX139" s="385"/>
      <c r="CY139" s="385"/>
      <c r="CZ139" s="385"/>
      <c r="DA139" s="385"/>
      <c r="DB139" s="385"/>
      <c r="DC139" s="385"/>
      <c r="DD139" s="385"/>
      <c r="DE139" s="385"/>
      <c r="DF139" s="385"/>
      <c r="DG139" s="385"/>
      <c r="DH139" s="385"/>
      <c r="DI139" s="385"/>
      <c r="DJ139" s="385"/>
      <c r="DK139" s="385"/>
      <c r="DL139" s="385"/>
      <c r="DM139" s="385"/>
      <c r="DN139" s="385"/>
      <c r="DO139" s="385"/>
      <c r="DP139" s="385"/>
      <c r="DQ139" s="385"/>
      <c r="DR139" s="385"/>
      <c r="DS139" s="385"/>
      <c r="DT139" s="385"/>
      <c r="DU139" s="385"/>
      <c r="DV139" s="385"/>
      <c r="DW139" s="385"/>
      <c r="DX139" s="385"/>
      <c r="DY139" s="385"/>
    </row>
    <row r="140" spans="1:129" x14ac:dyDescent="0.2">
      <c r="B140" s="385"/>
      <c r="C140" s="385"/>
      <c r="D140" s="385"/>
      <c r="E140" s="385"/>
      <c r="F140" s="385"/>
      <c r="G140" s="385"/>
      <c r="H140" s="385"/>
      <c r="I140" s="385"/>
      <c r="J140" s="385"/>
      <c r="K140" s="385"/>
      <c r="L140" s="385"/>
      <c r="M140" s="385"/>
      <c r="N140" s="385"/>
      <c r="O140" s="385"/>
      <c r="P140" s="385"/>
      <c r="Q140" s="385"/>
      <c r="R140" s="385"/>
      <c r="S140" s="385"/>
      <c r="T140" s="385"/>
      <c r="U140" s="385"/>
      <c r="V140" s="385"/>
      <c r="W140" s="385"/>
      <c r="X140" s="385"/>
      <c r="Y140" s="385"/>
      <c r="Z140" s="385"/>
      <c r="AA140" s="385"/>
      <c r="AB140" s="385"/>
      <c r="AC140" s="385"/>
      <c r="AD140" s="385"/>
      <c r="AE140" s="385"/>
      <c r="AF140" s="385"/>
      <c r="AG140" s="385"/>
      <c r="AH140" s="385"/>
      <c r="AI140" s="385"/>
      <c r="AJ140" s="385"/>
      <c r="AK140" s="385"/>
      <c r="AL140" s="385"/>
      <c r="AM140" s="385"/>
      <c r="AN140" s="385"/>
      <c r="AO140" s="385"/>
      <c r="AP140" s="385"/>
      <c r="AQ140" s="385"/>
      <c r="AR140" s="385"/>
      <c r="AS140" s="385"/>
      <c r="AT140" s="385"/>
      <c r="AU140" s="385"/>
      <c r="AV140" s="385"/>
      <c r="AW140" s="385"/>
      <c r="AX140" s="385"/>
      <c r="AY140" s="385"/>
      <c r="AZ140" s="385"/>
      <c r="BA140" s="385"/>
      <c r="BB140" s="385"/>
      <c r="BC140" s="385"/>
      <c r="BD140" s="385"/>
      <c r="BE140" s="385"/>
      <c r="BF140" s="385"/>
      <c r="BG140" s="385"/>
      <c r="BH140" s="385"/>
      <c r="BI140" s="385"/>
      <c r="BJ140" s="385"/>
      <c r="BK140" s="385"/>
      <c r="BL140" s="385"/>
      <c r="BM140" s="385"/>
      <c r="BN140" s="385"/>
      <c r="BO140" s="385"/>
      <c r="BP140" s="385"/>
      <c r="BQ140" s="385"/>
      <c r="BR140" s="385"/>
      <c r="BS140" s="385"/>
      <c r="BT140" s="385"/>
      <c r="BU140" s="385"/>
      <c r="BV140" s="385"/>
      <c r="BW140" s="385"/>
      <c r="BX140" s="385"/>
      <c r="BY140" s="385"/>
      <c r="BZ140" s="385"/>
      <c r="CA140" s="385"/>
      <c r="CB140" s="385"/>
      <c r="CC140" s="385"/>
      <c r="CD140" s="385"/>
      <c r="CE140" s="385"/>
      <c r="CF140" s="385"/>
      <c r="CG140" s="385"/>
      <c r="CH140" s="385"/>
      <c r="CI140" s="385"/>
      <c r="CJ140" s="385"/>
      <c r="CK140" s="385"/>
      <c r="CL140" s="385"/>
      <c r="CM140" s="385"/>
      <c r="CN140" s="385"/>
      <c r="CO140" s="385"/>
      <c r="CP140" s="385"/>
      <c r="CQ140" s="385"/>
      <c r="CR140" s="385"/>
      <c r="CS140" s="385"/>
      <c r="CT140" s="385"/>
      <c r="CU140" s="385"/>
      <c r="CV140" s="385"/>
      <c r="CW140" s="385"/>
      <c r="CX140" s="385"/>
      <c r="CY140" s="385"/>
      <c r="CZ140" s="385"/>
      <c r="DA140" s="385"/>
      <c r="DB140" s="385"/>
      <c r="DC140" s="385"/>
      <c r="DD140" s="385"/>
      <c r="DE140" s="385"/>
      <c r="DF140" s="385"/>
      <c r="DG140" s="385"/>
      <c r="DH140" s="385"/>
      <c r="DI140" s="385"/>
      <c r="DJ140" s="385"/>
      <c r="DK140" s="385"/>
      <c r="DL140" s="385"/>
      <c r="DM140" s="385"/>
      <c r="DN140" s="385"/>
      <c r="DO140" s="385"/>
      <c r="DP140" s="385"/>
      <c r="DQ140" s="385"/>
      <c r="DR140" s="385"/>
      <c r="DS140" s="385"/>
      <c r="DT140" s="385"/>
      <c r="DU140" s="385"/>
      <c r="DV140" s="385"/>
      <c r="DW140" s="385"/>
      <c r="DX140" s="385"/>
      <c r="DY140" s="385"/>
    </row>
    <row r="141" spans="1:129" x14ac:dyDescent="0.2">
      <c r="B141" s="385"/>
      <c r="C141" s="385"/>
      <c r="D141" s="385"/>
      <c r="E141" s="385"/>
      <c r="F141" s="385"/>
      <c r="G141" s="385"/>
      <c r="H141" s="385"/>
      <c r="I141" s="385"/>
      <c r="J141" s="385"/>
      <c r="K141" s="385"/>
      <c r="L141" s="385"/>
      <c r="M141" s="385"/>
      <c r="N141" s="385"/>
      <c r="O141" s="385"/>
      <c r="P141" s="385"/>
      <c r="Q141" s="385"/>
      <c r="R141" s="385"/>
      <c r="S141" s="385"/>
      <c r="T141" s="385"/>
      <c r="U141" s="385"/>
      <c r="V141" s="385"/>
      <c r="W141" s="385"/>
      <c r="X141" s="385"/>
      <c r="Y141" s="385"/>
      <c r="Z141" s="385"/>
      <c r="AA141" s="385"/>
      <c r="AB141" s="385"/>
      <c r="AC141" s="385"/>
      <c r="AD141" s="385"/>
      <c r="AE141" s="385"/>
      <c r="AF141" s="385"/>
      <c r="AG141" s="385"/>
      <c r="AH141" s="385"/>
      <c r="AI141" s="385"/>
      <c r="AJ141" s="385"/>
      <c r="AK141" s="385"/>
      <c r="AL141" s="385"/>
      <c r="AM141" s="385"/>
      <c r="AN141" s="385"/>
      <c r="AO141" s="385"/>
      <c r="AP141" s="385"/>
      <c r="AQ141" s="385"/>
      <c r="AR141" s="385"/>
      <c r="AS141" s="385"/>
      <c r="AT141" s="385"/>
      <c r="AU141" s="385"/>
      <c r="AV141" s="385"/>
      <c r="AW141" s="385"/>
      <c r="AX141" s="385"/>
      <c r="AY141" s="385"/>
      <c r="AZ141" s="385"/>
      <c r="BA141" s="385"/>
      <c r="BB141" s="385"/>
      <c r="BC141" s="385"/>
      <c r="BD141" s="385"/>
      <c r="BE141" s="385"/>
      <c r="BF141" s="385"/>
      <c r="BG141" s="385"/>
      <c r="BH141" s="385"/>
      <c r="BI141" s="385"/>
      <c r="BJ141" s="385"/>
      <c r="BK141" s="385"/>
      <c r="BL141" s="385"/>
      <c r="BM141" s="385"/>
      <c r="BN141" s="385"/>
      <c r="BO141" s="385"/>
      <c r="BP141" s="385"/>
      <c r="BQ141" s="385"/>
      <c r="BR141" s="385"/>
      <c r="BS141" s="385"/>
      <c r="BT141" s="385"/>
      <c r="BU141" s="385"/>
      <c r="BV141" s="385"/>
      <c r="BW141" s="385"/>
      <c r="BX141" s="385"/>
      <c r="BY141" s="385"/>
      <c r="BZ141" s="385"/>
      <c r="CA141" s="385"/>
      <c r="CB141" s="385"/>
      <c r="CC141" s="385"/>
      <c r="CD141" s="385"/>
      <c r="CE141" s="385"/>
      <c r="CF141" s="385"/>
      <c r="CG141" s="385"/>
      <c r="CH141" s="385"/>
      <c r="CI141" s="385"/>
      <c r="CJ141" s="385"/>
      <c r="CK141" s="385"/>
      <c r="CL141" s="385"/>
      <c r="CM141" s="385"/>
      <c r="CN141" s="385"/>
      <c r="CO141" s="385"/>
      <c r="CP141" s="385"/>
      <c r="CQ141" s="385"/>
      <c r="CR141" s="385"/>
      <c r="CS141" s="385"/>
      <c r="CT141" s="385"/>
      <c r="CU141" s="385"/>
      <c r="CV141" s="385"/>
      <c r="CW141" s="385"/>
      <c r="CX141" s="385"/>
      <c r="CY141" s="385"/>
      <c r="CZ141" s="385"/>
      <c r="DA141" s="385"/>
      <c r="DB141" s="385"/>
      <c r="DC141" s="385"/>
      <c r="DD141" s="385"/>
      <c r="DE141" s="385"/>
      <c r="DF141" s="385"/>
      <c r="DG141" s="385"/>
      <c r="DH141" s="385"/>
      <c r="DI141" s="385"/>
      <c r="DJ141" s="385"/>
      <c r="DK141" s="385"/>
      <c r="DL141" s="385"/>
      <c r="DM141" s="385"/>
      <c r="DN141" s="385"/>
      <c r="DO141" s="385"/>
      <c r="DP141" s="385"/>
      <c r="DQ141" s="385"/>
      <c r="DR141" s="385"/>
      <c r="DS141" s="385"/>
      <c r="DT141" s="385"/>
      <c r="DU141" s="385"/>
      <c r="DV141" s="385"/>
      <c r="DW141" s="385"/>
      <c r="DX141" s="385"/>
      <c r="DY141" s="385"/>
    </row>
    <row r="142" spans="1:129" x14ac:dyDescent="0.2">
      <c r="B142" s="385"/>
      <c r="C142" s="385"/>
      <c r="D142" s="385"/>
      <c r="E142" s="385"/>
      <c r="F142" s="385"/>
      <c r="G142" s="385"/>
      <c r="H142" s="385"/>
      <c r="I142" s="385"/>
      <c r="J142" s="385"/>
      <c r="K142" s="385"/>
      <c r="L142" s="385"/>
      <c r="M142" s="385"/>
      <c r="N142" s="385"/>
      <c r="O142" s="385"/>
      <c r="P142" s="385"/>
      <c r="Q142" s="385"/>
      <c r="R142" s="385"/>
      <c r="S142" s="385"/>
      <c r="T142" s="385"/>
      <c r="U142" s="385"/>
      <c r="V142" s="385"/>
      <c r="W142" s="385"/>
      <c r="X142" s="385"/>
      <c r="Y142" s="385"/>
      <c r="Z142" s="385"/>
      <c r="AA142" s="385"/>
      <c r="AB142" s="385"/>
      <c r="AC142" s="385"/>
      <c r="AD142" s="385"/>
      <c r="AE142" s="385"/>
      <c r="AF142" s="385"/>
      <c r="AG142" s="385"/>
      <c r="AH142" s="385"/>
      <c r="AI142" s="385"/>
      <c r="AJ142" s="385"/>
      <c r="AK142" s="385"/>
      <c r="AL142" s="385"/>
      <c r="AM142" s="385"/>
      <c r="AN142" s="385"/>
      <c r="AO142" s="385"/>
      <c r="AP142" s="385"/>
      <c r="AQ142" s="385"/>
      <c r="AR142" s="385"/>
      <c r="AS142" s="385"/>
      <c r="AT142" s="385"/>
      <c r="AU142" s="385"/>
      <c r="AV142" s="385"/>
      <c r="AW142" s="385"/>
      <c r="AX142" s="385"/>
      <c r="AY142" s="385"/>
      <c r="AZ142" s="385"/>
      <c r="BA142" s="385"/>
      <c r="BB142" s="385"/>
      <c r="BC142" s="385"/>
      <c r="BD142" s="385"/>
      <c r="BE142" s="385"/>
      <c r="BF142" s="385"/>
      <c r="BG142" s="385"/>
      <c r="BH142" s="385"/>
      <c r="BI142" s="385"/>
      <c r="BJ142" s="385"/>
      <c r="BK142" s="385"/>
      <c r="BL142" s="385"/>
      <c r="BM142" s="385"/>
      <c r="BN142" s="385"/>
      <c r="BO142" s="385"/>
      <c r="BP142" s="385"/>
      <c r="BQ142" s="385"/>
      <c r="BR142" s="385"/>
      <c r="BS142" s="385"/>
      <c r="BT142" s="385"/>
      <c r="BU142" s="385"/>
      <c r="BV142" s="385"/>
      <c r="BW142" s="385"/>
      <c r="BX142" s="385"/>
      <c r="BY142" s="385"/>
      <c r="BZ142" s="385"/>
      <c r="CA142" s="385"/>
      <c r="CB142" s="385"/>
      <c r="CC142" s="385"/>
      <c r="CD142" s="385"/>
      <c r="CE142" s="385"/>
      <c r="CF142" s="385"/>
      <c r="CG142" s="385"/>
      <c r="CH142" s="385"/>
      <c r="CI142" s="385"/>
      <c r="CJ142" s="385"/>
      <c r="CK142" s="385"/>
      <c r="CL142" s="385"/>
      <c r="CM142" s="385"/>
      <c r="CN142" s="385"/>
      <c r="CO142" s="385"/>
      <c r="CP142" s="385"/>
      <c r="CQ142" s="385"/>
      <c r="CR142" s="385"/>
      <c r="CS142" s="385"/>
      <c r="CT142" s="385"/>
      <c r="CU142" s="385"/>
      <c r="CV142" s="385"/>
      <c r="CW142" s="385"/>
      <c r="CX142" s="385"/>
      <c r="CY142" s="385"/>
      <c r="CZ142" s="385"/>
      <c r="DA142" s="385"/>
      <c r="DB142" s="385"/>
      <c r="DC142" s="385"/>
      <c r="DD142" s="385"/>
      <c r="DE142" s="385"/>
      <c r="DF142" s="385"/>
      <c r="DG142" s="385"/>
      <c r="DH142" s="385"/>
      <c r="DI142" s="385"/>
      <c r="DJ142" s="385"/>
      <c r="DK142" s="385"/>
      <c r="DL142" s="385"/>
      <c r="DM142" s="385"/>
      <c r="DN142" s="385"/>
      <c r="DO142" s="385"/>
      <c r="DP142" s="385"/>
      <c r="DQ142" s="385"/>
      <c r="DR142" s="385"/>
      <c r="DS142" s="385"/>
      <c r="DT142" s="385"/>
      <c r="DU142" s="385"/>
      <c r="DV142" s="385"/>
      <c r="DW142" s="385"/>
      <c r="DX142" s="385"/>
      <c r="DY142" s="385"/>
    </row>
    <row r="143" spans="1:129" x14ac:dyDescent="0.2">
      <c r="B143" s="385"/>
      <c r="C143" s="385"/>
      <c r="D143" s="385"/>
      <c r="E143" s="385"/>
      <c r="F143" s="385"/>
      <c r="G143" s="385"/>
      <c r="H143" s="385"/>
      <c r="I143" s="385"/>
      <c r="J143" s="385"/>
      <c r="K143" s="385"/>
      <c r="L143" s="385"/>
      <c r="M143" s="385"/>
      <c r="N143" s="385"/>
      <c r="O143" s="385"/>
      <c r="P143" s="385"/>
      <c r="Q143" s="385"/>
      <c r="R143" s="385"/>
      <c r="S143" s="385"/>
      <c r="T143" s="385"/>
      <c r="U143" s="385"/>
      <c r="V143" s="385"/>
      <c r="W143" s="385"/>
      <c r="X143" s="385"/>
      <c r="Y143" s="385"/>
      <c r="Z143" s="385"/>
      <c r="AA143" s="385"/>
      <c r="AB143" s="385"/>
      <c r="AC143" s="385"/>
      <c r="AD143" s="385"/>
      <c r="AE143" s="385"/>
      <c r="AF143" s="385"/>
      <c r="AG143" s="385"/>
      <c r="AH143" s="385"/>
      <c r="AI143" s="385"/>
      <c r="AJ143" s="385"/>
      <c r="AK143" s="385"/>
      <c r="AL143" s="385"/>
      <c r="AM143" s="385"/>
      <c r="AN143" s="385"/>
      <c r="AO143" s="385"/>
      <c r="AP143" s="385"/>
      <c r="AQ143" s="385"/>
      <c r="AR143" s="385"/>
      <c r="AS143" s="385"/>
      <c r="AT143" s="385"/>
      <c r="AU143" s="385"/>
      <c r="AV143" s="385"/>
      <c r="AW143" s="385"/>
      <c r="AX143" s="385"/>
      <c r="AY143" s="385"/>
      <c r="AZ143" s="385"/>
      <c r="BA143" s="385"/>
      <c r="BB143" s="385"/>
      <c r="BC143" s="385"/>
      <c r="BD143" s="385"/>
      <c r="BE143" s="385"/>
      <c r="BF143" s="385"/>
      <c r="BG143" s="385"/>
      <c r="BH143" s="385"/>
      <c r="BI143" s="385"/>
      <c r="BJ143" s="385"/>
      <c r="BK143" s="385"/>
      <c r="BL143" s="385"/>
      <c r="BM143" s="385"/>
      <c r="BN143" s="385"/>
      <c r="BO143" s="385"/>
      <c r="BP143" s="385"/>
      <c r="BQ143" s="385"/>
      <c r="BR143" s="385"/>
      <c r="BS143" s="385"/>
      <c r="BT143" s="385"/>
      <c r="BU143" s="385"/>
      <c r="BV143" s="385"/>
      <c r="BW143" s="385"/>
      <c r="BX143" s="385"/>
      <c r="BY143" s="385"/>
      <c r="BZ143" s="385"/>
      <c r="CA143" s="385"/>
      <c r="CB143" s="385"/>
      <c r="CC143" s="385"/>
      <c r="CD143" s="385"/>
      <c r="CE143" s="385"/>
      <c r="CF143" s="385"/>
      <c r="CG143" s="385"/>
      <c r="CH143" s="385"/>
      <c r="CI143" s="385"/>
      <c r="CJ143" s="385"/>
      <c r="CK143" s="385"/>
      <c r="CL143" s="385"/>
      <c r="CM143" s="385"/>
      <c r="CN143" s="385"/>
      <c r="CO143" s="385"/>
      <c r="CP143" s="385"/>
      <c r="CQ143" s="385"/>
      <c r="CR143" s="385"/>
      <c r="CS143" s="385"/>
      <c r="CT143" s="385"/>
      <c r="CU143" s="385"/>
      <c r="CV143" s="385"/>
      <c r="CW143" s="385"/>
      <c r="CX143" s="385"/>
      <c r="CY143" s="385"/>
      <c r="CZ143" s="385"/>
      <c r="DA143" s="385"/>
      <c r="DB143" s="385"/>
      <c r="DC143" s="385"/>
      <c r="DD143" s="385"/>
      <c r="DE143" s="385"/>
      <c r="DF143" s="385"/>
      <c r="DG143" s="385"/>
      <c r="DH143" s="385"/>
      <c r="DI143" s="385"/>
      <c r="DJ143" s="385"/>
      <c r="DK143" s="385"/>
      <c r="DL143" s="385"/>
      <c r="DM143" s="385"/>
      <c r="DN143" s="385"/>
      <c r="DO143" s="385"/>
      <c r="DP143" s="385"/>
      <c r="DQ143" s="385"/>
      <c r="DR143" s="385"/>
      <c r="DS143" s="385"/>
      <c r="DT143" s="385"/>
      <c r="DU143" s="385"/>
      <c r="DV143" s="385"/>
      <c r="DW143" s="385"/>
      <c r="DX143" s="385"/>
      <c r="DY143" s="385"/>
    </row>
    <row r="144" spans="1:129" x14ac:dyDescent="0.2">
      <c r="B144" s="385"/>
      <c r="C144" s="385"/>
      <c r="D144" s="385"/>
      <c r="E144" s="385"/>
      <c r="F144" s="385"/>
      <c r="G144" s="385"/>
      <c r="H144" s="385"/>
      <c r="I144" s="385"/>
      <c r="J144" s="385"/>
      <c r="K144" s="385"/>
      <c r="L144" s="385"/>
      <c r="M144" s="385"/>
      <c r="N144" s="385"/>
      <c r="O144" s="385"/>
      <c r="P144" s="385"/>
      <c r="Q144" s="385"/>
      <c r="R144" s="385"/>
      <c r="S144" s="385"/>
      <c r="T144" s="385"/>
      <c r="U144" s="385"/>
      <c r="V144" s="385"/>
      <c r="W144" s="385"/>
      <c r="X144" s="385"/>
      <c r="Y144" s="385"/>
      <c r="Z144" s="385"/>
      <c r="AA144" s="385"/>
      <c r="AB144" s="385"/>
      <c r="AC144" s="385"/>
      <c r="AD144" s="385"/>
      <c r="AE144" s="385"/>
      <c r="AF144" s="385"/>
      <c r="AG144" s="385"/>
      <c r="AH144" s="385"/>
      <c r="AI144" s="385"/>
      <c r="AJ144" s="385"/>
      <c r="AK144" s="385"/>
      <c r="AL144" s="385"/>
      <c r="AM144" s="385"/>
      <c r="AN144" s="385"/>
      <c r="AO144" s="385"/>
      <c r="AP144" s="385"/>
      <c r="AQ144" s="385"/>
      <c r="AR144" s="385"/>
      <c r="AS144" s="385"/>
      <c r="AT144" s="385"/>
      <c r="AU144" s="385"/>
      <c r="AV144" s="385"/>
      <c r="AW144" s="385"/>
      <c r="AX144" s="385"/>
      <c r="AY144" s="385"/>
      <c r="AZ144" s="385"/>
      <c r="BA144" s="385"/>
      <c r="BB144" s="385"/>
      <c r="BC144" s="385"/>
      <c r="BD144" s="385"/>
      <c r="BE144" s="385"/>
      <c r="BF144" s="385"/>
      <c r="BG144" s="385"/>
      <c r="BH144" s="385"/>
      <c r="BI144" s="385"/>
      <c r="BJ144" s="385"/>
      <c r="BK144" s="385"/>
      <c r="BL144" s="385"/>
      <c r="BM144" s="385"/>
      <c r="BN144" s="385"/>
      <c r="BO144" s="385"/>
      <c r="BP144" s="385"/>
      <c r="BQ144" s="385"/>
      <c r="BR144" s="385"/>
      <c r="BS144" s="385"/>
      <c r="BT144" s="385"/>
      <c r="BU144" s="385"/>
      <c r="BV144" s="385"/>
      <c r="BW144" s="385"/>
      <c r="BX144" s="385"/>
      <c r="BY144" s="385"/>
      <c r="BZ144" s="385"/>
      <c r="CA144" s="385"/>
      <c r="CB144" s="385"/>
      <c r="CC144" s="385"/>
      <c r="CD144" s="385"/>
      <c r="CE144" s="385"/>
      <c r="CF144" s="385"/>
      <c r="CG144" s="385"/>
      <c r="CH144" s="385"/>
      <c r="CI144" s="385"/>
      <c r="CJ144" s="385"/>
      <c r="CK144" s="385"/>
      <c r="CL144" s="385"/>
      <c r="CM144" s="385"/>
      <c r="CN144" s="385"/>
      <c r="CO144" s="385"/>
      <c r="CP144" s="385"/>
      <c r="CQ144" s="385"/>
      <c r="CR144" s="385"/>
      <c r="CS144" s="385"/>
      <c r="CT144" s="385"/>
      <c r="CU144" s="385"/>
      <c r="CV144" s="385"/>
      <c r="CW144" s="385"/>
      <c r="CX144" s="385"/>
      <c r="CY144" s="385"/>
      <c r="CZ144" s="385"/>
      <c r="DA144" s="385"/>
      <c r="DB144" s="385"/>
      <c r="DC144" s="385"/>
      <c r="DD144" s="385"/>
      <c r="DE144" s="385"/>
      <c r="DF144" s="385"/>
      <c r="DG144" s="385"/>
      <c r="DH144" s="385"/>
      <c r="DI144" s="385"/>
      <c r="DJ144" s="385"/>
      <c r="DK144" s="385"/>
      <c r="DL144" s="385"/>
      <c r="DM144" s="385"/>
      <c r="DN144" s="385"/>
      <c r="DO144" s="385"/>
      <c r="DP144" s="385"/>
      <c r="DQ144" s="385"/>
      <c r="DR144" s="385"/>
      <c r="DS144" s="385"/>
      <c r="DT144" s="385"/>
      <c r="DU144" s="385"/>
      <c r="DV144" s="385"/>
      <c r="DW144" s="385"/>
      <c r="DX144" s="385"/>
      <c r="DY144" s="385"/>
    </row>
    <row r="145" spans="2:129" x14ac:dyDescent="0.2">
      <c r="B145" s="385"/>
      <c r="C145" s="385"/>
      <c r="D145" s="385"/>
      <c r="E145" s="385"/>
      <c r="F145" s="385"/>
      <c r="G145" s="385"/>
      <c r="H145" s="385"/>
      <c r="I145" s="385"/>
      <c r="J145" s="385"/>
      <c r="K145" s="385"/>
      <c r="L145" s="385"/>
      <c r="M145" s="385"/>
      <c r="N145" s="385"/>
      <c r="O145" s="385"/>
      <c r="P145" s="385"/>
      <c r="Q145" s="385"/>
      <c r="R145" s="385"/>
      <c r="S145" s="385"/>
      <c r="T145" s="385"/>
      <c r="U145" s="385"/>
      <c r="V145" s="385"/>
      <c r="W145" s="385"/>
      <c r="X145" s="385"/>
      <c r="Y145" s="385"/>
      <c r="Z145" s="385"/>
      <c r="AA145" s="385"/>
      <c r="AB145" s="385"/>
      <c r="AC145" s="385"/>
      <c r="AD145" s="385"/>
      <c r="AE145" s="385"/>
      <c r="AF145" s="385"/>
      <c r="AG145" s="385"/>
      <c r="AH145" s="385"/>
      <c r="AI145" s="385"/>
      <c r="AJ145" s="385"/>
      <c r="AK145" s="385"/>
      <c r="AL145" s="385"/>
      <c r="AM145" s="385"/>
      <c r="AN145" s="385"/>
      <c r="AO145" s="385"/>
      <c r="AP145" s="385"/>
      <c r="AQ145" s="385"/>
      <c r="AR145" s="385"/>
      <c r="AS145" s="385"/>
      <c r="AT145" s="385"/>
      <c r="AU145" s="385"/>
      <c r="AV145" s="385"/>
      <c r="AW145" s="385"/>
      <c r="AX145" s="385"/>
      <c r="AY145" s="385"/>
      <c r="AZ145" s="385"/>
      <c r="BA145" s="385"/>
      <c r="BB145" s="385"/>
      <c r="BC145" s="385"/>
      <c r="BD145" s="385"/>
      <c r="BE145" s="385"/>
      <c r="BF145" s="385"/>
      <c r="BG145" s="385"/>
      <c r="BH145" s="385"/>
      <c r="BI145" s="385"/>
      <c r="BJ145" s="385"/>
      <c r="BK145" s="385"/>
      <c r="BL145" s="385"/>
      <c r="BM145" s="385"/>
      <c r="BN145" s="385"/>
      <c r="BO145" s="385"/>
      <c r="BP145" s="385"/>
      <c r="BQ145" s="385"/>
      <c r="BR145" s="385"/>
      <c r="BS145" s="385"/>
      <c r="BT145" s="385"/>
      <c r="BU145" s="385"/>
      <c r="BV145" s="385"/>
      <c r="BW145" s="385"/>
      <c r="BX145" s="385"/>
      <c r="BY145" s="385"/>
      <c r="BZ145" s="385"/>
      <c r="CA145" s="385"/>
      <c r="CB145" s="385"/>
      <c r="CC145" s="385"/>
      <c r="CD145" s="385"/>
      <c r="CE145" s="385"/>
      <c r="CF145" s="385"/>
      <c r="CG145" s="385"/>
      <c r="CH145" s="385"/>
      <c r="CI145" s="385"/>
      <c r="CJ145" s="385"/>
      <c r="CK145" s="385"/>
      <c r="CL145" s="385"/>
      <c r="CM145" s="385"/>
      <c r="CN145" s="385"/>
      <c r="CO145" s="385"/>
      <c r="CP145" s="385"/>
      <c r="CQ145" s="385"/>
      <c r="CR145" s="385"/>
      <c r="CS145" s="385"/>
      <c r="CT145" s="385"/>
      <c r="CU145" s="385"/>
      <c r="CV145" s="385"/>
      <c r="CW145" s="385"/>
      <c r="CX145" s="385"/>
      <c r="CY145" s="385"/>
      <c r="CZ145" s="385"/>
      <c r="DA145" s="385"/>
      <c r="DB145" s="385"/>
      <c r="DC145" s="385"/>
      <c r="DD145" s="385"/>
      <c r="DE145" s="385"/>
      <c r="DF145" s="385"/>
      <c r="DG145" s="385"/>
      <c r="DH145" s="385"/>
      <c r="DI145" s="385"/>
      <c r="DJ145" s="385"/>
      <c r="DK145" s="385"/>
      <c r="DL145" s="385"/>
      <c r="DM145" s="385"/>
      <c r="DN145" s="385"/>
      <c r="DO145" s="385"/>
      <c r="DP145" s="385"/>
      <c r="DQ145" s="385"/>
      <c r="DR145" s="385"/>
      <c r="DS145" s="385"/>
      <c r="DT145" s="385"/>
      <c r="DU145" s="385"/>
      <c r="DV145" s="385"/>
      <c r="DW145" s="385"/>
      <c r="DX145" s="385"/>
      <c r="DY145" s="385"/>
    </row>
    <row r="146" spans="2:129" x14ac:dyDescent="0.2">
      <c r="B146" s="385"/>
      <c r="C146" s="385"/>
      <c r="D146" s="385"/>
      <c r="E146" s="385"/>
      <c r="F146" s="385"/>
      <c r="G146" s="385"/>
      <c r="H146" s="385"/>
      <c r="I146" s="385"/>
      <c r="J146" s="385"/>
      <c r="K146" s="385"/>
      <c r="L146" s="385"/>
      <c r="M146" s="385"/>
      <c r="N146" s="385"/>
      <c r="O146" s="385"/>
      <c r="P146" s="385"/>
      <c r="Q146" s="385"/>
      <c r="R146" s="385"/>
      <c r="S146" s="385"/>
      <c r="T146" s="385"/>
      <c r="U146" s="385"/>
      <c r="V146" s="385"/>
      <c r="W146" s="385"/>
      <c r="X146" s="385"/>
      <c r="Y146" s="385"/>
      <c r="Z146" s="385"/>
      <c r="AA146" s="385"/>
      <c r="AB146" s="385"/>
      <c r="AC146" s="385"/>
      <c r="AD146" s="385"/>
      <c r="AE146" s="385"/>
      <c r="AF146" s="385"/>
      <c r="AG146" s="385"/>
      <c r="AH146" s="385"/>
      <c r="AI146" s="385"/>
      <c r="AJ146" s="385"/>
      <c r="AK146" s="385"/>
      <c r="AL146" s="385"/>
      <c r="AM146" s="385"/>
      <c r="AN146" s="385"/>
      <c r="AO146" s="385"/>
      <c r="AP146" s="385"/>
      <c r="AQ146" s="385"/>
      <c r="AR146" s="385"/>
      <c r="AS146" s="385"/>
      <c r="AT146" s="385"/>
      <c r="AU146" s="385"/>
      <c r="AV146" s="385"/>
      <c r="AW146" s="385"/>
      <c r="AX146" s="385"/>
      <c r="AY146" s="385"/>
      <c r="AZ146" s="385"/>
      <c r="BA146" s="385"/>
      <c r="BB146" s="385"/>
      <c r="BC146" s="385"/>
      <c r="BD146" s="385"/>
      <c r="BE146" s="385"/>
      <c r="BF146" s="385"/>
      <c r="BG146" s="385"/>
      <c r="BH146" s="385"/>
      <c r="BI146" s="385"/>
      <c r="BJ146" s="385"/>
      <c r="BK146" s="385"/>
      <c r="BL146" s="385"/>
      <c r="BM146" s="385"/>
      <c r="BN146" s="385"/>
      <c r="BO146" s="385"/>
      <c r="BP146" s="385"/>
      <c r="BQ146" s="385"/>
      <c r="BR146" s="385"/>
      <c r="BS146" s="385"/>
      <c r="BT146" s="385"/>
      <c r="BU146" s="385"/>
      <c r="BV146" s="385"/>
      <c r="BW146" s="385"/>
      <c r="BX146" s="385"/>
      <c r="BY146" s="385"/>
      <c r="BZ146" s="385"/>
      <c r="CA146" s="385"/>
      <c r="CB146" s="385"/>
      <c r="CC146" s="385"/>
      <c r="CD146" s="385"/>
      <c r="CE146" s="385"/>
      <c r="CF146" s="385"/>
      <c r="CG146" s="385"/>
      <c r="CH146" s="385"/>
      <c r="CI146" s="385"/>
      <c r="CJ146" s="385"/>
      <c r="CK146" s="385"/>
      <c r="CL146" s="385"/>
      <c r="CM146" s="385"/>
      <c r="CN146" s="385"/>
      <c r="CO146" s="385"/>
      <c r="CP146" s="385"/>
      <c r="CQ146" s="385"/>
      <c r="CR146" s="385"/>
      <c r="CS146" s="385"/>
      <c r="CT146" s="385"/>
      <c r="CU146" s="385"/>
      <c r="CV146" s="385"/>
      <c r="CW146" s="385"/>
      <c r="CX146" s="385"/>
      <c r="CY146" s="385"/>
      <c r="CZ146" s="385"/>
      <c r="DA146" s="385"/>
      <c r="DB146" s="385"/>
      <c r="DC146" s="385"/>
      <c r="DD146" s="385"/>
      <c r="DE146" s="385"/>
      <c r="DF146" s="385"/>
      <c r="DG146" s="385"/>
      <c r="DH146" s="385"/>
      <c r="DI146" s="385"/>
      <c r="DJ146" s="385"/>
      <c r="DK146" s="385"/>
      <c r="DL146" s="385"/>
      <c r="DM146" s="385"/>
      <c r="DN146" s="385"/>
      <c r="DO146" s="385"/>
      <c r="DP146" s="385"/>
      <c r="DQ146" s="385"/>
      <c r="DR146" s="385"/>
      <c r="DS146" s="385"/>
      <c r="DT146" s="385"/>
      <c r="DU146" s="385"/>
      <c r="DV146" s="385"/>
      <c r="DW146" s="385"/>
      <c r="DX146" s="385"/>
      <c r="DY146" s="385"/>
    </row>
    <row r="147" spans="2:129" x14ac:dyDescent="0.2">
      <c r="B147" s="385"/>
      <c r="C147" s="385"/>
      <c r="D147" s="385"/>
      <c r="E147" s="385"/>
      <c r="F147" s="385"/>
      <c r="G147" s="385"/>
      <c r="H147" s="385"/>
      <c r="I147" s="385"/>
      <c r="J147" s="385"/>
      <c r="K147" s="385"/>
      <c r="L147" s="385"/>
      <c r="M147" s="385"/>
      <c r="N147" s="385"/>
      <c r="O147" s="385"/>
      <c r="P147" s="385"/>
      <c r="Q147" s="385"/>
      <c r="R147" s="385"/>
      <c r="S147" s="385"/>
      <c r="T147" s="385"/>
      <c r="U147" s="385"/>
      <c r="V147" s="385"/>
      <c r="W147" s="385"/>
      <c r="X147" s="385"/>
      <c r="Y147" s="385"/>
      <c r="Z147" s="385"/>
      <c r="AA147" s="385"/>
      <c r="AB147" s="385"/>
      <c r="AC147" s="385"/>
      <c r="AD147" s="385"/>
      <c r="AE147" s="385"/>
      <c r="AF147" s="385"/>
      <c r="AG147" s="385"/>
      <c r="AH147" s="385"/>
      <c r="AI147" s="385"/>
      <c r="AJ147" s="385"/>
      <c r="AK147" s="385"/>
      <c r="AL147" s="385"/>
      <c r="AM147" s="385"/>
      <c r="AN147" s="385"/>
      <c r="AO147" s="385"/>
      <c r="AP147" s="385"/>
      <c r="AQ147" s="385"/>
      <c r="AR147" s="385"/>
      <c r="AS147" s="385"/>
      <c r="AT147" s="385"/>
      <c r="AU147" s="385"/>
      <c r="AV147" s="385"/>
      <c r="AW147" s="385"/>
      <c r="AX147" s="385"/>
      <c r="AY147" s="385"/>
      <c r="AZ147" s="385"/>
      <c r="BA147" s="385"/>
      <c r="BB147" s="385"/>
      <c r="BC147" s="385"/>
      <c r="BD147" s="385"/>
      <c r="BE147" s="385"/>
      <c r="BF147" s="385"/>
      <c r="BG147" s="385"/>
      <c r="BH147" s="385"/>
      <c r="BI147" s="385"/>
      <c r="BJ147" s="385"/>
      <c r="BK147" s="385"/>
      <c r="BL147" s="385"/>
      <c r="BM147" s="385"/>
      <c r="BN147" s="385"/>
      <c r="BO147" s="385"/>
      <c r="BP147" s="385"/>
      <c r="BQ147" s="385"/>
      <c r="BR147" s="385"/>
      <c r="BS147" s="385"/>
      <c r="BT147" s="385"/>
      <c r="BU147" s="385"/>
      <c r="BV147" s="385"/>
      <c r="BW147" s="385"/>
      <c r="BX147" s="385"/>
      <c r="BY147" s="385"/>
      <c r="BZ147" s="385"/>
      <c r="CA147" s="385"/>
      <c r="CB147" s="385"/>
      <c r="CC147" s="385"/>
      <c r="CD147" s="385"/>
      <c r="CE147" s="385"/>
      <c r="CF147" s="385"/>
      <c r="CG147" s="385"/>
      <c r="CH147" s="385"/>
      <c r="CI147" s="385"/>
      <c r="CJ147" s="385"/>
      <c r="CK147" s="385"/>
      <c r="CL147" s="385"/>
      <c r="CM147" s="385"/>
      <c r="CN147" s="385"/>
      <c r="CO147" s="385"/>
      <c r="CP147" s="385"/>
      <c r="CQ147" s="385"/>
      <c r="CR147" s="385"/>
      <c r="CS147" s="385"/>
      <c r="CT147" s="385"/>
      <c r="CU147" s="385"/>
      <c r="CV147" s="385"/>
      <c r="CW147" s="385"/>
      <c r="CX147" s="385"/>
      <c r="CY147" s="385"/>
      <c r="CZ147" s="385"/>
      <c r="DA147" s="385"/>
      <c r="DB147" s="385"/>
      <c r="DC147" s="385"/>
      <c r="DD147" s="385"/>
      <c r="DE147" s="385"/>
      <c r="DF147" s="385"/>
      <c r="DG147" s="385"/>
      <c r="DH147" s="385"/>
      <c r="DI147" s="385"/>
      <c r="DJ147" s="385"/>
      <c r="DK147" s="385"/>
      <c r="DL147" s="385"/>
      <c r="DM147" s="385"/>
      <c r="DN147" s="385"/>
      <c r="DO147" s="385"/>
      <c r="DP147" s="385"/>
      <c r="DQ147" s="385"/>
      <c r="DR147" s="385"/>
      <c r="DS147" s="385"/>
      <c r="DT147" s="385"/>
      <c r="DU147" s="385"/>
      <c r="DV147" s="385"/>
      <c r="DW147" s="385"/>
      <c r="DX147" s="385"/>
      <c r="DY147" s="385"/>
    </row>
    <row r="148" spans="2:129" x14ac:dyDescent="0.2">
      <c r="B148" s="385"/>
      <c r="C148" s="385"/>
      <c r="D148" s="385"/>
      <c r="E148" s="385"/>
      <c r="F148" s="385"/>
      <c r="G148" s="385"/>
      <c r="H148" s="385"/>
      <c r="I148" s="385"/>
      <c r="J148" s="385"/>
      <c r="K148" s="385"/>
      <c r="L148" s="385"/>
      <c r="M148" s="385"/>
      <c r="N148" s="385"/>
      <c r="O148" s="385"/>
      <c r="P148" s="385"/>
      <c r="Q148" s="385"/>
      <c r="R148" s="385"/>
      <c r="S148" s="385"/>
      <c r="T148" s="385"/>
      <c r="U148" s="385"/>
      <c r="V148" s="385"/>
      <c r="W148" s="385"/>
      <c r="X148" s="385"/>
      <c r="Y148" s="385"/>
      <c r="Z148" s="385"/>
      <c r="AA148" s="385"/>
      <c r="AB148" s="385"/>
      <c r="AC148" s="385"/>
      <c r="AD148" s="385"/>
      <c r="AE148" s="385"/>
      <c r="AF148" s="385"/>
      <c r="AG148" s="385"/>
      <c r="AH148" s="385"/>
      <c r="AI148" s="385"/>
      <c r="AJ148" s="385"/>
      <c r="AK148" s="385"/>
      <c r="AL148" s="385"/>
      <c r="AM148" s="385"/>
      <c r="AN148" s="385"/>
      <c r="AO148" s="385"/>
      <c r="AP148" s="385"/>
      <c r="AQ148" s="385"/>
      <c r="AR148" s="385"/>
      <c r="AS148" s="385"/>
      <c r="AT148" s="385"/>
      <c r="AU148" s="385"/>
      <c r="AV148" s="385"/>
      <c r="AW148" s="385"/>
      <c r="AX148" s="385"/>
      <c r="AY148" s="385"/>
      <c r="AZ148" s="385"/>
      <c r="BA148" s="385"/>
      <c r="BB148" s="385"/>
      <c r="BC148" s="385"/>
      <c r="BD148" s="385"/>
      <c r="BE148" s="385"/>
      <c r="BF148" s="385"/>
      <c r="BG148" s="385"/>
      <c r="BH148" s="385"/>
      <c r="BI148" s="385"/>
      <c r="BJ148" s="385"/>
      <c r="BK148" s="385"/>
      <c r="BL148" s="385"/>
      <c r="BM148" s="385"/>
      <c r="BN148" s="385"/>
      <c r="BO148" s="385"/>
      <c r="BP148" s="385"/>
      <c r="BQ148" s="385"/>
      <c r="BR148" s="385"/>
      <c r="BS148" s="385"/>
      <c r="BT148" s="385"/>
      <c r="BU148" s="385"/>
      <c r="BV148" s="385"/>
      <c r="BW148" s="385"/>
      <c r="BX148" s="385"/>
      <c r="BY148" s="385"/>
      <c r="BZ148" s="385"/>
      <c r="CA148" s="385"/>
      <c r="CB148" s="385"/>
      <c r="CC148" s="385"/>
      <c r="CD148" s="385"/>
      <c r="CE148" s="385"/>
      <c r="CF148" s="385"/>
      <c r="CG148" s="385"/>
      <c r="CH148" s="385"/>
      <c r="CI148" s="385"/>
      <c r="CJ148" s="385"/>
      <c r="CK148" s="385"/>
      <c r="CL148" s="385"/>
      <c r="CM148" s="385"/>
      <c r="CN148" s="385"/>
      <c r="CO148" s="385"/>
      <c r="CP148" s="385"/>
      <c r="CQ148" s="385"/>
      <c r="CR148" s="385"/>
      <c r="CS148" s="385"/>
      <c r="CT148" s="385"/>
      <c r="CU148" s="385"/>
      <c r="CV148" s="385"/>
      <c r="CW148" s="385"/>
      <c r="CX148" s="385"/>
      <c r="CY148" s="385"/>
      <c r="CZ148" s="385"/>
      <c r="DA148" s="385"/>
      <c r="DB148" s="385"/>
      <c r="DC148" s="385"/>
      <c r="DD148" s="385"/>
      <c r="DE148" s="385"/>
      <c r="DF148" s="385"/>
      <c r="DG148" s="385"/>
      <c r="DH148" s="385"/>
      <c r="DI148" s="385"/>
      <c r="DJ148" s="385"/>
      <c r="DK148" s="385"/>
      <c r="DL148" s="385"/>
      <c r="DM148" s="385"/>
      <c r="DN148" s="385"/>
      <c r="DO148" s="385"/>
      <c r="DP148" s="385"/>
      <c r="DQ148" s="385"/>
      <c r="DR148" s="385"/>
      <c r="DS148" s="385"/>
      <c r="DT148" s="385"/>
      <c r="DU148" s="385"/>
      <c r="DV148" s="385"/>
      <c r="DW148" s="385"/>
      <c r="DX148" s="385"/>
      <c r="DY148" s="385"/>
    </row>
    <row r="149" spans="2:129" x14ac:dyDescent="0.2">
      <c r="B149" s="385"/>
      <c r="C149" s="385"/>
      <c r="D149" s="385"/>
      <c r="E149" s="385"/>
      <c r="F149" s="385"/>
      <c r="G149" s="385"/>
      <c r="H149" s="385"/>
      <c r="I149" s="385"/>
      <c r="J149" s="385"/>
      <c r="K149" s="385"/>
      <c r="L149" s="385"/>
      <c r="M149" s="385"/>
      <c r="N149" s="385"/>
      <c r="O149" s="385"/>
      <c r="P149" s="385"/>
      <c r="Q149" s="385"/>
      <c r="R149" s="385"/>
      <c r="S149" s="385"/>
      <c r="T149" s="385"/>
      <c r="U149" s="385"/>
      <c r="V149" s="385"/>
      <c r="W149" s="385"/>
      <c r="X149" s="385"/>
      <c r="Y149" s="385"/>
      <c r="Z149" s="385"/>
      <c r="AA149" s="385"/>
      <c r="AB149" s="385"/>
      <c r="AC149" s="385"/>
      <c r="AD149" s="385"/>
      <c r="AE149" s="385"/>
      <c r="AF149" s="385"/>
      <c r="AG149" s="385"/>
      <c r="AH149" s="385"/>
      <c r="AI149" s="385"/>
      <c r="AJ149" s="385"/>
      <c r="AK149" s="385"/>
      <c r="AL149" s="385"/>
      <c r="AM149" s="385"/>
      <c r="AN149" s="385"/>
      <c r="AO149" s="385"/>
      <c r="AP149" s="385"/>
      <c r="AQ149" s="385"/>
      <c r="AR149" s="385"/>
      <c r="AS149" s="385"/>
      <c r="AT149" s="385"/>
      <c r="AU149" s="385"/>
      <c r="AV149" s="385"/>
      <c r="AW149" s="385"/>
      <c r="AX149" s="385"/>
      <c r="AY149" s="385"/>
      <c r="AZ149" s="385"/>
      <c r="BA149" s="385"/>
      <c r="BB149" s="385"/>
      <c r="BC149" s="385"/>
      <c r="BD149" s="385"/>
      <c r="BE149" s="385"/>
      <c r="BF149" s="385"/>
      <c r="BG149" s="385"/>
      <c r="BH149" s="385"/>
      <c r="BI149" s="385"/>
      <c r="BJ149" s="385"/>
      <c r="BK149" s="385"/>
      <c r="BL149" s="385"/>
      <c r="BM149" s="385"/>
      <c r="BN149" s="385"/>
      <c r="BO149" s="385"/>
      <c r="BP149" s="385"/>
      <c r="BQ149" s="385"/>
      <c r="BR149" s="385"/>
      <c r="BS149" s="385"/>
      <c r="BT149" s="385"/>
      <c r="BU149" s="385"/>
      <c r="BV149" s="385"/>
      <c r="BW149" s="385"/>
      <c r="BX149" s="385"/>
      <c r="BY149" s="385"/>
      <c r="BZ149" s="385"/>
      <c r="CA149" s="385"/>
      <c r="CB149" s="385"/>
      <c r="CC149" s="385"/>
      <c r="CD149" s="385"/>
      <c r="CE149" s="385"/>
      <c r="CF149" s="385"/>
      <c r="CG149" s="385"/>
      <c r="CH149" s="385"/>
      <c r="CI149" s="385"/>
      <c r="CJ149" s="385"/>
      <c r="CK149" s="385"/>
      <c r="CL149" s="385"/>
      <c r="CM149" s="385"/>
      <c r="CN149" s="385"/>
      <c r="CO149" s="385"/>
      <c r="CP149" s="385"/>
      <c r="CQ149" s="385"/>
      <c r="CR149" s="385"/>
      <c r="CS149" s="385"/>
      <c r="CT149" s="385"/>
      <c r="CU149" s="385"/>
      <c r="CV149" s="385"/>
      <c r="CW149" s="385"/>
      <c r="CX149" s="385"/>
      <c r="CY149" s="385"/>
      <c r="CZ149" s="385"/>
      <c r="DA149" s="385"/>
      <c r="DB149" s="385"/>
      <c r="DC149" s="385"/>
      <c r="DD149" s="385"/>
      <c r="DE149" s="385"/>
      <c r="DF149" s="385"/>
      <c r="DG149" s="385"/>
      <c r="DH149" s="385"/>
      <c r="DI149" s="385"/>
      <c r="DJ149" s="385"/>
      <c r="DK149" s="385"/>
      <c r="DL149" s="385"/>
      <c r="DM149" s="385"/>
      <c r="DN149" s="385"/>
      <c r="DO149" s="385"/>
      <c r="DP149" s="385"/>
      <c r="DQ149" s="385"/>
      <c r="DR149" s="385"/>
      <c r="DS149" s="385"/>
      <c r="DT149" s="385"/>
      <c r="DU149" s="385"/>
      <c r="DV149" s="385"/>
      <c r="DW149" s="385"/>
      <c r="DX149" s="385"/>
      <c r="DY149" s="385"/>
    </row>
    <row r="150" spans="2:129" x14ac:dyDescent="0.2">
      <c r="B150" s="385"/>
      <c r="C150" s="385"/>
      <c r="D150" s="385"/>
      <c r="E150" s="385"/>
      <c r="F150" s="385"/>
      <c r="G150" s="385"/>
      <c r="H150" s="385"/>
      <c r="I150" s="385"/>
      <c r="J150" s="385"/>
      <c r="K150" s="385"/>
      <c r="L150" s="385"/>
      <c r="M150" s="385"/>
      <c r="N150" s="385"/>
      <c r="O150" s="385"/>
      <c r="P150" s="385"/>
      <c r="Q150" s="385"/>
      <c r="R150" s="385"/>
      <c r="S150" s="385"/>
      <c r="T150" s="385"/>
      <c r="U150" s="385"/>
      <c r="V150" s="385"/>
      <c r="W150" s="385"/>
      <c r="X150" s="385"/>
      <c r="Y150" s="385"/>
      <c r="Z150" s="385"/>
      <c r="AA150" s="385"/>
      <c r="AB150" s="385"/>
      <c r="AC150" s="385"/>
      <c r="AD150" s="385"/>
      <c r="AE150" s="385"/>
      <c r="AF150" s="385"/>
      <c r="AG150" s="385"/>
      <c r="AH150" s="385"/>
      <c r="AI150" s="385"/>
      <c r="AJ150" s="385"/>
      <c r="AK150" s="385"/>
      <c r="AL150" s="385"/>
      <c r="AM150" s="385"/>
      <c r="AN150" s="385"/>
      <c r="AO150" s="385"/>
      <c r="AP150" s="385"/>
      <c r="AQ150" s="385"/>
      <c r="AR150" s="385"/>
      <c r="AS150" s="385"/>
      <c r="AT150" s="385"/>
      <c r="AU150" s="385"/>
      <c r="AV150" s="385"/>
      <c r="AW150" s="385"/>
      <c r="AX150" s="385"/>
      <c r="AY150" s="385"/>
      <c r="AZ150" s="385"/>
      <c r="BA150" s="385"/>
      <c r="BB150" s="385"/>
      <c r="BC150" s="385"/>
      <c r="BD150" s="385"/>
      <c r="BE150" s="385"/>
      <c r="BF150" s="385"/>
      <c r="BG150" s="385"/>
      <c r="BH150" s="385"/>
      <c r="BI150" s="385"/>
      <c r="BJ150" s="385"/>
      <c r="BK150" s="385"/>
      <c r="BL150" s="385"/>
      <c r="BM150" s="385"/>
      <c r="BN150" s="385"/>
      <c r="BO150" s="385"/>
      <c r="BP150" s="385"/>
      <c r="BQ150" s="385"/>
      <c r="BR150" s="385"/>
      <c r="BS150" s="385"/>
      <c r="BT150" s="385"/>
      <c r="BU150" s="385"/>
      <c r="BV150" s="385"/>
      <c r="BW150" s="385"/>
      <c r="BX150" s="385"/>
      <c r="BY150" s="385"/>
      <c r="BZ150" s="385"/>
      <c r="CA150" s="385"/>
      <c r="CB150" s="385"/>
      <c r="CC150" s="385"/>
      <c r="CD150" s="385"/>
      <c r="CE150" s="385"/>
      <c r="CF150" s="385"/>
      <c r="CG150" s="385"/>
      <c r="CH150" s="385"/>
      <c r="CI150" s="385"/>
      <c r="CJ150" s="385"/>
      <c r="CK150" s="385"/>
      <c r="CL150" s="385"/>
      <c r="CM150" s="385"/>
      <c r="CN150" s="385"/>
      <c r="CO150" s="385"/>
      <c r="CP150" s="385"/>
      <c r="CQ150" s="385"/>
      <c r="CR150" s="385"/>
      <c r="CS150" s="385"/>
      <c r="CT150" s="385"/>
      <c r="CU150" s="385"/>
      <c r="CV150" s="385"/>
      <c r="CW150" s="385"/>
      <c r="CX150" s="385"/>
      <c r="CY150" s="385"/>
      <c r="CZ150" s="385"/>
      <c r="DA150" s="385"/>
      <c r="DB150" s="385"/>
      <c r="DC150" s="385"/>
      <c r="DD150" s="385"/>
      <c r="DE150" s="385"/>
      <c r="DF150" s="385"/>
      <c r="DG150" s="385"/>
      <c r="DH150" s="385"/>
      <c r="DI150" s="385"/>
      <c r="DJ150" s="385"/>
      <c r="DK150" s="385"/>
      <c r="DL150" s="385"/>
      <c r="DM150" s="385"/>
      <c r="DN150" s="385"/>
      <c r="DO150" s="385"/>
      <c r="DP150" s="385"/>
      <c r="DQ150" s="385"/>
      <c r="DR150" s="385"/>
      <c r="DS150" s="385"/>
      <c r="DT150" s="385"/>
      <c r="DU150" s="385"/>
      <c r="DV150" s="385"/>
      <c r="DW150" s="385"/>
      <c r="DX150" s="385"/>
      <c r="DY150" s="385"/>
    </row>
    <row r="151" spans="2:129" x14ac:dyDescent="0.2">
      <c r="B151" s="385"/>
      <c r="C151" s="385"/>
      <c r="D151" s="385"/>
      <c r="E151" s="385"/>
      <c r="F151" s="385"/>
      <c r="G151" s="385"/>
      <c r="H151" s="385"/>
      <c r="I151" s="385"/>
      <c r="J151" s="385"/>
      <c r="K151" s="385"/>
      <c r="L151" s="385"/>
      <c r="M151" s="385"/>
      <c r="N151" s="385"/>
      <c r="O151" s="385"/>
      <c r="P151" s="385"/>
      <c r="Q151" s="385"/>
      <c r="R151" s="385"/>
      <c r="S151" s="385"/>
      <c r="T151" s="385"/>
      <c r="U151" s="385"/>
      <c r="V151" s="385"/>
      <c r="W151" s="385"/>
      <c r="X151" s="385"/>
      <c r="Y151" s="385"/>
      <c r="Z151" s="385"/>
      <c r="AA151" s="385"/>
      <c r="AB151" s="385"/>
      <c r="AC151" s="385"/>
      <c r="AD151" s="385"/>
      <c r="AE151" s="385"/>
      <c r="AF151" s="385"/>
      <c r="AG151" s="385"/>
      <c r="AH151" s="385"/>
      <c r="AI151" s="385"/>
      <c r="AJ151" s="385"/>
      <c r="AK151" s="385"/>
      <c r="AL151" s="385"/>
      <c r="AM151" s="385"/>
      <c r="AN151" s="385"/>
      <c r="AO151" s="385"/>
      <c r="AP151" s="385"/>
      <c r="AQ151" s="385"/>
      <c r="AR151" s="385"/>
      <c r="AS151" s="385"/>
      <c r="AT151" s="385"/>
      <c r="AU151" s="385"/>
      <c r="AV151" s="385"/>
      <c r="AW151" s="385"/>
      <c r="AX151" s="385"/>
      <c r="AY151" s="385"/>
      <c r="AZ151" s="385"/>
      <c r="BA151" s="385"/>
      <c r="BB151" s="385"/>
      <c r="BC151" s="385"/>
      <c r="BD151" s="385"/>
      <c r="BE151" s="385"/>
      <c r="BF151" s="385"/>
      <c r="BG151" s="385"/>
      <c r="BH151" s="385"/>
      <c r="BI151" s="385"/>
      <c r="BJ151" s="385"/>
      <c r="BK151" s="385"/>
      <c r="BL151" s="385"/>
      <c r="BM151" s="385"/>
      <c r="BN151" s="385"/>
      <c r="BO151" s="385"/>
      <c r="BP151" s="385"/>
      <c r="BQ151" s="385"/>
      <c r="BR151" s="385"/>
      <c r="BS151" s="385"/>
      <c r="BT151" s="385"/>
      <c r="BU151" s="385"/>
      <c r="BV151" s="385"/>
      <c r="BW151" s="385"/>
      <c r="BX151" s="385"/>
      <c r="BY151" s="385"/>
      <c r="BZ151" s="385"/>
      <c r="CA151" s="385"/>
      <c r="CB151" s="385"/>
      <c r="CC151" s="385"/>
      <c r="CD151" s="385"/>
      <c r="CE151" s="385"/>
      <c r="CF151" s="385"/>
      <c r="CG151" s="385"/>
      <c r="CH151" s="385"/>
      <c r="CI151" s="385"/>
      <c r="CJ151" s="385"/>
      <c r="CK151" s="385"/>
      <c r="CL151" s="385"/>
      <c r="CM151" s="385"/>
      <c r="CN151" s="385"/>
      <c r="CO151" s="385"/>
      <c r="CP151" s="385"/>
      <c r="CQ151" s="385"/>
      <c r="CR151" s="385"/>
      <c r="CS151" s="385"/>
      <c r="CT151" s="385"/>
      <c r="CU151" s="385"/>
      <c r="CV151" s="385"/>
      <c r="CW151" s="385"/>
      <c r="CX151" s="385"/>
      <c r="CY151" s="385"/>
      <c r="CZ151" s="385"/>
      <c r="DA151" s="385"/>
      <c r="DB151" s="385"/>
      <c r="DC151" s="385"/>
      <c r="DD151" s="385"/>
      <c r="DE151" s="385"/>
      <c r="DF151" s="385"/>
      <c r="DG151" s="385"/>
      <c r="DH151" s="385"/>
      <c r="DI151" s="385"/>
      <c r="DJ151" s="385"/>
      <c r="DK151" s="385"/>
      <c r="DL151" s="385"/>
      <c r="DM151" s="385"/>
      <c r="DN151" s="385"/>
      <c r="DO151" s="385"/>
      <c r="DP151" s="385"/>
      <c r="DQ151" s="385"/>
      <c r="DR151" s="385"/>
      <c r="DS151" s="385"/>
      <c r="DT151" s="385"/>
      <c r="DU151" s="385"/>
      <c r="DV151" s="385"/>
      <c r="DW151" s="385"/>
      <c r="DX151" s="385"/>
      <c r="DY151" s="385"/>
    </row>
    <row r="152" spans="2:129" x14ac:dyDescent="0.2">
      <c r="B152" s="385"/>
      <c r="C152" s="385"/>
      <c r="D152" s="385"/>
      <c r="E152" s="385"/>
      <c r="F152" s="385"/>
      <c r="G152" s="385"/>
      <c r="H152" s="385"/>
      <c r="I152" s="385"/>
      <c r="J152" s="385"/>
      <c r="K152" s="385"/>
      <c r="L152" s="385"/>
      <c r="M152" s="385"/>
      <c r="N152" s="385"/>
      <c r="O152" s="385"/>
      <c r="P152" s="385"/>
      <c r="Q152" s="385"/>
      <c r="R152" s="385"/>
      <c r="S152" s="385"/>
      <c r="T152" s="385"/>
      <c r="U152" s="385"/>
      <c r="V152" s="385"/>
      <c r="W152" s="385"/>
      <c r="X152" s="385"/>
      <c r="Y152" s="385"/>
      <c r="Z152" s="385"/>
      <c r="AA152" s="385"/>
      <c r="AB152" s="385"/>
      <c r="AC152" s="385"/>
      <c r="AD152" s="385"/>
      <c r="AE152" s="385"/>
      <c r="AF152" s="385"/>
      <c r="AG152" s="385"/>
      <c r="AH152" s="385"/>
      <c r="AI152" s="385"/>
      <c r="AJ152" s="385"/>
      <c r="AK152" s="385"/>
      <c r="AL152" s="385"/>
      <c r="AM152" s="385"/>
      <c r="AN152" s="385"/>
      <c r="AO152" s="385"/>
      <c r="AP152" s="385"/>
      <c r="AQ152" s="385"/>
      <c r="AR152" s="385"/>
      <c r="AS152" s="385"/>
      <c r="AT152" s="385"/>
      <c r="AU152" s="385"/>
      <c r="AV152" s="385"/>
      <c r="AW152" s="385"/>
      <c r="AX152" s="385"/>
      <c r="AY152" s="385"/>
      <c r="AZ152" s="385"/>
      <c r="BA152" s="385"/>
      <c r="BB152" s="385"/>
      <c r="BC152" s="385"/>
      <c r="BD152" s="385"/>
      <c r="BE152" s="385"/>
      <c r="BF152" s="385"/>
      <c r="BG152" s="385"/>
      <c r="BH152" s="385"/>
      <c r="BI152" s="385"/>
      <c r="BJ152" s="385"/>
      <c r="BK152" s="385"/>
      <c r="BL152" s="385"/>
      <c r="BM152" s="385"/>
      <c r="BN152" s="385"/>
      <c r="BO152" s="385"/>
      <c r="BP152" s="385"/>
      <c r="BQ152" s="385"/>
      <c r="BR152" s="385"/>
      <c r="BS152" s="385"/>
      <c r="BT152" s="385"/>
      <c r="BU152" s="385"/>
      <c r="BV152" s="385"/>
      <c r="BW152" s="385"/>
      <c r="BX152" s="385"/>
      <c r="BY152" s="385"/>
      <c r="BZ152" s="385"/>
      <c r="CA152" s="385"/>
      <c r="CB152" s="385"/>
      <c r="CC152" s="385"/>
      <c r="CD152" s="385"/>
      <c r="CE152" s="385"/>
      <c r="CF152" s="385"/>
      <c r="CG152" s="385"/>
      <c r="CH152" s="385"/>
      <c r="CI152" s="385"/>
      <c r="CJ152" s="385"/>
      <c r="CK152" s="385"/>
      <c r="CL152" s="385"/>
      <c r="CM152" s="385"/>
      <c r="CN152" s="385"/>
      <c r="CO152" s="385"/>
      <c r="CP152" s="385"/>
      <c r="CQ152" s="385"/>
      <c r="CR152" s="385"/>
      <c r="CS152" s="385"/>
      <c r="CT152" s="385"/>
      <c r="CU152" s="385"/>
      <c r="CV152" s="385"/>
      <c r="CW152" s="385"/>
      <c r="CX152" s="385"/>
      <c r="CY152" s="385"/>
      <c r="CZ152" s="385"/>
      <c r="DA152" s="385"/>
      <c r="DB152" s="385"/>
      <c r="DC152" s="385"/>
      <c r="DD152" s="385"/>
      <c r="DE152" s="385"/>
      <c r="DF152" s="385"/>
      <c r="DG152" s="385"/>
      <c r="DH152" s="385"/>
      <c r="DI152" s="385"/>
      <c r="DJ152" s="385"/>
      <c r="DK152" s="385"/>
      <c r="DL152" s="385"/>
      <c r="DM152" s="385"/>
      <c r="DN152" s="385"/>
      <c r="DO152" s="385"/>
      <c r="DP152" s="385"/>
      <c r="DQ152" s="385"/>
      <c r="DR152" s="385"/>
      <c r="DS152" s="385"/>
      <c r="DT152" s="385"/>
      <c r="DU152" s="385"/>
      <c r="DV152" s="385"/>
      <c r="DW152" s="385"/>
      <c r="DX152" s="385"/>
      <c r="DY152" s="385"/>
    </row>
    <row r="153" spans="2:129" x14ac:dyDescent="0.2">
      <c r="B153" s="385"/>
      <c r="C153" s="385"/>
      <c r="D153" s="385"/>
      <c r="E153" s="385"/>
      <c r="F153" s="385"/>
      <c r="G153" s="385"/>
      <c r="H153" s="385"/>
      <c r="I153" s="385"/>
      <c r="J153" s="385"/>
      <c r="K153" s="385"/>
      <c r="L153" s="385"/>
      <c r="M153" s="385"/>
      <c r="N153" s="385"/>
      <c r="O153" s="385"/>
      <c r="P153" s="385"/>
      <c r="Q153" s="385"/>
      <c r="R153" s="385"/>
      <c r="S153" s="385"/>
      <c r="T153" s="385"/>
      <c r="U153" s="385"/>
      <c r="V153" s="385"/>
      <c r="W153" s="385"/>
      <c r="X153" s="385"/>
      <c r="Y153" s="385"/>
      <c r="Z153" s="385"/>
      <c r="AA153" s="385"/>
      <c r="AB153" s="385"/>
      <c r="AC153" s="385"/>
      <c r="AD153" s="385"/>
      <c r="AE153" s="385"/>
      <c r="AF153" s="385"/>
      <c r="AG153" s="385"/>
      <c r="AH153" s="385"/>
      <c r="AI153" s="385"/>
      <c r="AJ153" s="385"/>
      <c r="AK153" s="385"/>
      <c r="AL153" s="385"/>
      <c r="AM153" s="385"/>
      <c r="AN153" s="385"/>
      <c r="AO153" s="385"/>
      <c r="AP153" s="385"/>
      <c r="AQ153" s="385"/>
      <c r="AR153" s="385"/>
      <c r="AS153" s="385"/>
      <c r="AT153" s="385"/>
      <c r="AU153" s="385"/>
      <c r="AV153" s="385"/>
      <c r="AW153" s="385"/>
      <c r="AX153" s="385"/>
      <c r="AY153" s="385"/>
      <c r="AZ153" s="385"/>
      <c r="BA153" s="385"/>
      <c r="BB153" s="385"/>
      <c r="BC153" s="385"/>
      <c r="BD153" s="385"/>
      <c r="BE153" s="385"/>
      <c r="BF153" s="385"/>
      <c r="BG153" s="385"/>
      <c r="BH153" s="385"/>
      <c r="BI153" s="385"/>
      <c r="BJ153" s="385"/>
      <c r="BK153" s="385"/>
      <c r="BL153" s="385"/>
      <c r="BM153" s="385"/>
      <c r="BN153" s="385"/>
      <c r="BO153" s="385"/>
      <c r="BP153" s="385"/>
      <c r="BQ153" s="385"/>
      <c r="BR153" s="385"/>
      <c r="BS153" s="385"/>
      <c r="BT153" s="385"/>
      <c r="BU153" s="385"/>
      <c r="BV153" s="385"/>
      <c r="BW153" s="385"/>
      <c r="BX153" s="385"/>
      <c r="BY153" s="385"/>
      <c r="BZ153" s="385"/>
      <c r="CA153" s="385"/>
      <c r="CB153" s="385"/>
      <c r="CC153" s="385"/>
      <c r="CD153" s="385"/>
      <c r="CE153" s="385"/>
      <c r="CF153" s="385"/>
      <c r="CG153" s="385"/>
      <c r="CH153" s="385"/>
      <c r="CI153" s="385"/>
      <c r="CJ153" s="385"/>
      <c r="CK153" s="385"/>
      <c r="CL153" s="385"/>
      <c r="CM153" s="385"/>
      <c r="CN153" s="385"/>
      <c r="CO153" s="385"/>
      <c r="CP153" s="385"/>
      <c r="CQ153" s="385"/>
      <c r="CR153" s="385"/>
      <c r="CS153" s="385"/>
      <c r="CT153" s="385"/>
      <c r="CU153" s="385"/>
      <c r="CV153" s="385"/>
      <c r="CW153" s="385"/>
      <c r="CX153" s="385"/>
      <c r="CY153" s="385"/>
      <c r="CZ153" s="385"/>
      <c r="DA153" s="385"/>
      <c r="DB153" s="385"/>
      <c r="DC153" s="385"/>
      <c r="DD153" s="385"/>
      <c r="DE153" s="385"/>
      <c r="DF153" s="385"/>
      <c r="DG153" s="385"/>
      <c r="DH153" s="385"/>
      <c r="DI153" s="385"/>
      <c r="DJ153" s="385"/>
      <c r="DK153" s="385"/>
      <c r="DL153" s="385"/>
      <c r="DM153" s="385"/>
      <c r="DN153" s="385"/>
      <c r="DO153" s="385"/>
      <c r="DP153" s="385"/>
      <c r="DQ153" s="385"/>
      <c r="DR153" s="385"/>
      <c r="DS153" s="385"/>
      <c r="DT153" s="385"/>
      <c r="DU153" s="385"/>
      <c r="DV153" s="385"/>
      <c r="DW153" s="385"/>
      <c r="DX153" s="385"/>
      <c r="DY153" s="385"/>
    </row>
    <row r="154" spans="2:129" x14ac:dyDescent="0.2">
      <c r="B154" s="385"/>
      <c r="C154" s="385"/>
      <c r="D154" s="385"/>
      <c r="E154" s="385"/>
      <c r="F154" s="385"/>
      <c r="G154" s="385"/>
      <c r="H154" s="385"/>
      <c r="I154" s="385"/>
      <c r="J154" s="385"/>
      <c r="K154" s="385"/>
      <c r="L154" s="385"/>
      <c r="M154" s="385"/>
      <c r="N154" s="385"/>
      <c r="O154" s="385"/>
      <c r="P154" s="385"/>
      <c r="Q154" s="385"/>
      <c r="R154" s="385"/>
      <c r="S154" s="385"/>
      <c r="T154" s="385"/>
      <c r="U154" s="385"/>
      <c r="V154" s="385"/>
      <c r="W154" s="385"/>
      <c r="X154" s="385"/>
      <c r="Y154" s="385"/>
      <c r="Z154" s="385"/>
      <c r="AA154" s="385"/>
      <c r="AB154" s="385"/>
      <c r="AC154" s="385"/>
      <c r="AD154" s="385"/>
      <c r="AE154" s="385"/>
      <c r="AF154" s="385"/>
      <c r="AG154" s="385"/>
      <c r="AH154" s="385"/>
      <c r="AI154" s="385"/>
      <c r="AJ154" s="385"/>
      <c r="AK154" s="385"/>
      <c r="AL154" s="385"/>
      <c r="AM154" s="385"/>
      <c r="AN154" s="385"/>
      <c r="AO154" s="385"/>
      <c r="AP154" s="385"/>
      <c r="AQ154" s="385"/>
      <c r="AR154" s="385"/>
      <c r="AS154" s="385"/>
      <c r="AT154" s="385"/>
      <c r="AU154" s="385"/>
      <c r="AV154" s="385"/>
      <c r="AW154" s="385"/>
      <c r="AX154" s="385"/>
      <c r="AY154" s="385"/>
      <c r="AZ154" s="385"/>
      <c r="BA154" s="385"/>
      <c r="BB154" s="385"/>
      <c r="BC154" s="385"/>
      <c r="BD154" s="385"/>
      <c r="BE154" s="385"/>
      <c r="BF154" s="385"/>
      <c r="BG154" s="385"/>
      <c r="BH154" s="385"/>
      <c r="BI154" s="385"/>
      <c r="BJ154" s="385"/>
      <c r="BK154" s="385"/>
      <c r="BL154" s="385"/>
      <c r="BM154" s="385"/>
      <c r="BN154" s="385"/>
      <c r="BO154" s="385"/>
      <c r="BP154" s="385"/>
      <c r="BQ154" s="385"/>
      <c r="BR154" s="385"/>
      <c r="BS154" s="385"/>
      <c r="BT154" s="385"/>
      <c r="BU154" s="385"/>
      <c r="BV154" s="385"/>
      <c r="BW154" s="385"/>
      <c r="BX154" s="385"/>
      <c r="BY154" s="385"/>
      <c r="BZ154" s="385"/>
      <c r="CA154" s="385"/>
      <c r="CB154" s="385"/>
      <c r="CC154" s="385"/>
      <c r="CD154" s="385"/>
      <c r="CE154" s="385"/>
      <c r="CF154" s="385"/>
      <c r="CG154" s="385"/>
      <c r="CH154" s="385"/>
      <c r="CI154" s="385"/>
      <c r="CJ154" s="385"/>
      <c r="CK154" s="385"/>
      <c r="CL154" s="385"/>
      <c r="CM154" s="385"/>
      <c r="CN154" s="385"/>
      <c r="CO154" s="385"/>
      <c r="CP154" s="385"/>
      <c r="CQ154" s="385"/>
      <c r="CR154" s="385"/>
      <c r="CS154" s="385"/>
      <c r="CT154" s="385"/>
      <c r="CU154" s="385"/>
      <c r="CV154" s="385"/>
      <c r="CW154" s="385"/>
      <c r="CX154" s="385"/>
      <c r="CY154" s="385"/>
      <c r="CZ154" s="385"/>
      <c r="DA154" s="385"/>
      <c r="DB154" s="385"/>
      <c r="DC154" s="385"/>
      <c r="DD154" s="385"/>
      <c r="DE154" s="385"/>
      <c r="DF154" s="385"/>
      <c r="DG154" s="385"/>
      <c r="DH154" s="385"/>
      <c r="DI154" s="385"/>
      <c r="DJ154" s="385"/>
      <c r="DK154" s="385"/>
      <c r="DL154" s="385"/>
      <c r="DM154" s="385"/>
      <c r="DN154" s="385"/>
      <c r="DO154" s="385"/>
      <c r="DP154" s="385"/>
      <c r="DQ154" s="385"/>
      <c r="DR154" s="385"/>
      <c r="DS154" s="385"/>
      <c r="DT154" s="385"/>
      <c r="DU154" s="385"/>
      <c r="DV154" s="385"/>
      <c r="DW154" s="385"/>
      <c r="DX154" s="385"/>
      <c r="DY154" s="385"/>
    </row>
    <row r="155" spans="2:129" x14ac:dyDescent="0.2">
      <c r="B155" s="385"/>
      <c r="C155" s="385"/>
      <c r="D155" s="385"/>
      <c r="E155" s="385"/>
      <c r="F155" s="385"/>
      <c r="G155" s="385"/>
      <c r="H155" s="385"/>
      <c r="I155" s="385"/>
      <c r="J155" s="385"/>
      <c r="K155" s="385"/>
      <c r="L155" s="385"/>
      <c r="M155" s="385"/>
      <c r="N155" s="385"/>
      <c r="O155" s="385"/>
      <c r="P155" s="385"/>
      <c r="Q155" s="385"/>
      <c r="R155" s="385"/>
      <c r="S155" s="385"/>
      <c r="T155" s="385"/>
      <c r="U155" s="385"/>
      <c r="V155" s="385"/>
      <c r="W155" s="385"/>
      <c r="X155" s="385"/>
      <c r="Y155" s="385"/>
      <c r="Z155" s="385"/>
      <c r="AA155" s="385"/>
      <c r="AB155" s="385"/>
      <c r="AC155" s="385"/>
      <c r="AD155" s="385"/>
      <c r="AE155" s="385"/>
      <c r="AF155" s="385"/>
      <c r="AG155" s="385"/>
      <c r="AH155" s="385"/>
      <c r="AI155" s="385"/>
      <c r="AJ155" s="385"/>
      <c r="AK155" s="385"/>
      <c r="AL155" s="385"/>
      <c r="AM155" s="385"/>
      <c r="AN155" s="385"/>
      <c r="AO155" s="385"/>
      <c r="AP155" s="385"/>
      <c r="AQ155" s="385"/>
      <c r="AR155" s="385"/>
      <c r="AS155" s="385"/>
      <c r="AT155" s="385"/>
      <c r="AU155" s="385"/>
      <c r="AV155" s="385"/>
      <c r="AW155" s="385"/>
      <c r="AX155" s="385"/>
      <c r="AY155" s="385"/>
      <c r="AZ155" s="385"/>
      <c r="BA155" s="385"/>
      <c r="BB155" s="385"/>
      <c r="BC155" s="385"/>
      <c r="BD155" s="385"/>
      <c r="BE155" s="385"/>
      <c r="BF155" s="385"/>
      <c r="BG155" s="385"/>
      <c r="BH155" s="385"/>
      <c r="BI155" s="385"/>
      <c r="BJ155" s="385"/>
      <c r="BK155" s="385"/>
      <c r="BL155" s="385"/>
      <c r="BM155" s="385"/>
      <c r="BN155" s="385"/>
      <c r="BO155" s="385"/>
      <c r="BP155" s="385"/>
      <c r="BQ155" s="385"/>
      <c r="BR155" s="385"/>
      <c r="BS155" s="385"/>
      <c r="BT155" s="385"/>
      <c r="BU155" s="385"/>
      <c r="BV155" s="385"/>
      <c r="BW155" s="385"/>
      <c r="BX155" s="385"/>
      <c r="BY155" s="385"/>
      <c r="BZ155" s="385"/>
      <c r="CA155" s="385"/>
      <c r="CB155" s="385"/>
      <c r="CC155" s="385"/>
      <c r="CD155" s="385"/>
      <c r="CE155" s="385"/>
      <c r="CF155" s="385"/>
      <c r="CG155" s="385"/>
      <c r="CH155" s="385"/>
      <c r="CI155" s="385"/>
      <c r="CJ155" s="385"/>
      <c r="CK155" s="385"/>
      <c r="CL155" s="385"/>
      <c r="CM155" s="385"/>
      <c r="CN155" s="385"/>
      <c r="CO155" s="385"/>
      <c r="CP155" s="385"/>
      <c r="CQ155" s="385"/>
      <c r="CR155" s="385"/>
      <c r="CS155" s="385"/>
      <c r="CT155" s="385"/>
      <c r="CU155" s="385"/>
      <c r="CV155" s="385"/>
      <c r="CW155" s="385"/>
      <c r="CX155" s="385"/>
      <c r="CY155" s="385"/>
      <c r="CZ155" s="385"/>
      <c r="DA155" s="385"/>
      <c r="DB155" s="385"/>
      <c r="DC155" s="385"/>
      <c r="DD155" s="385"/>
      <c r="DE155" s="385"/>
      <c r="DF155" s="385"/>
      <c r="DG155" s="385"/>
      <c r="DH155" s="385"/>
      <c r="DI155" s="385"/>
      <c r="DJ155" s="385"/>
      <c r="DK155" s="385"/>
      <c r="DL155" s="385"/>
      <c r="DM155" s="385"/>
      <c r="DN155" s="385"/>
      <c r="DO155" s="385"/>
      <c r="DP155" s="385"/>
      <c r="DQ155" s="385"/>
      <c r="DR155" s="385"/>
      <c r="DS155" s="385"/>
      <c r="DT155" s="385"/>
      <c r="DU155" s="385"/>
      <c r="DV155" s="385"/>
      <c r="DW155" s="385"/>
      <c r="DX155" s="385"/>
      <c r="DY155" s="385"/>
    </row>
    <row r="156" spans="2:129" x14ac:dyDescent="0.2">
      <c r="B156" s="385"/>
      <c r="C156" s="385"/>
      <c r="D156" s="385"/>
      <c r="E156" s="385"/>
      <c r="F156" s="385"/>
      <c r="G156" s="385"/>
      <c r="H156" s="385"/>
      <c r="I156" s="385"/>
      <c r="J156" s="385"/>
      <c r="K156" s="385"/>
      <c r="L156" s="385"/>
      <c r="M156" s="385"/>
      <c r="N156" s="385"/>
      <c r="O156" s="385"/>
      <c r="P156" s="385"/>
      <c r="Q156" s="385"/>
      <c r="R156" s="385"/>
      <c r="S156" s="385"/>
      <c r="T156" s="385"/>
      <c r="U156" s="385"/>
      <c r="V156" s="385"/>
      <c r="W156" s="385"/>
      <c r="X156" s="385"/>
      <c r="Y156" s="385"/>
      <c r="Z156" s="385"/>
      <c r="AA156" s="385"/>
      <c r="AB156" s="385"/>
      <c r="AC156" s="385"/>
      <c r="AD156" s="385"/>
      <c r="AE156" s="385"/>
      <c r="AF156" s="385"/>
      <c r="AG156" s="385"/>
      <c r="AH156" s="385"/>
      <c r="AI156" s="385"/>
      <c r="AJ156" s="385"/>
      <c r="AK156" s="385"/>
      <c r="AL156" s="385"/>
      <c r="AM156" s="385"/>
      <c r="AN156" s="385"/>
      <c r="AO156" s="385"/>
      <c r="AP156" s="385"/>
      <c r="AQ156" s="385"/>
      <c r="AR156" s="385"/>
      <c r="AS156" s="385"/>
      <c r="AT156" s="385"/>
      <c r="AU156" s="385"/>
      <c r="AV156" s="385"/>
      <c r="AW156" s="385"/>
      <c r="AX156" s="385"/>
      <c r="AY156" s="385"/>
      <c r="AZ156" s="385"/>
      <c r="BA156" s="385"/>
      <c r="BB156" s="385"/>
      <c r="BC156" s="385"/>
      <c r="BD156" s="385"/>
      <c r="BE156" s="385"/>
      <c r="BF156" s="385"/>
      <c r="BG156" s="385"/>
      <c r="BH156" s="385"/>
      <c r="BI156" s="385"/>
      <c r="BJ156" s="385"/>
      <c r="BK156" s="385"/>
      <c r="BL156" s="385"/>
      <c r="BM156" s="385"/>
      <c r="BN156" s="385"/>
      <c r="BO156" s="385"/>
      <c r="BP156" s="385"/>
      <c r="BQ156" s="385"/>
      <c r="BR156" s="385"/>
      <c r="BS156" s="385"/>
      <c r="BT156" s="385"/>
      <c r="BU156" s="385"/>
      <c r="BV156" s="385"/>
      <c r="BW156" s="385"/>
      <c r="BX156" s="385"/>
      <c r="BY156" s="385"/>
      <c r="BZ156" s="385"/>
      <c r="CA156" s="385"/>
      <c r="CB156" s="385"/>
      <c r="CC156" s="385"/>
      <c r="CD156" s="385"/>
      <c r="CE156" s="385"/>
      <c r="CF156" s="385"/>
      <c r="CG156" s="385"/>
      <c r="CH156" s="385"/>
      <c r="CI156" s="385"/>
      <c r="CJ156" s="385"/>
      <c r="CK156" s="385"/>
      <c r="CL156" s="385"/>
      <c r="CM156" s="385"/>
      <c r="CN156" s="385"/>
      <c r="CO156" s="385"/>
      <c r="CP156" s="385"/>
      <c r="CQ156" s="385"/>
      <c r="CR156" s="385"/>
      <c r="CS156" s="385"/>
      <c r="CT156" s="385"/>
      <c r="CU156" s="385"/>
      <c r="CV156" s="385"/>
      <c r="CW156" s="385"/>
      <c r="CX156" s="385"/>
      <c r="CY156" s="385"/>
      <c r="CZ156" s="385"/>
      <c r="DA156" s="385"/>
      <c r="DB156" s="385"/>
      <c r="DC156" s="385"/>
      <c r="DD156" s="385"/>
      <c r="DE156" s="385"/>
      <c r="DF156" s="385"/>
      <c r="DG156" s="385"/>
      <c r="DH156" s="385"/>
      <c r="DI156" s="385"/>
      <c r="DJ156" s="385"/>
      <c r="DK156" s="385"/>
      <c r="DL156" s="385"/>
      <c r="DM156" s="385"/>
      <c r="DN156" s="385"/>
      <c r="DO156" s="385"/>
      <c r="DP156" s="385"/>
      <c r="DQ156" s="385"/>
      <c r="DR156" s="385"/>
      <c r="DS156" s="385"/>
      <c r="DT156" s="385"/>
      <c r="DU156" s="385"/>
      <c r="DV156" s="385"/>
      <c r="DW156" s="385"/>
      <c r="DX156" s="385"/>
      <c r="DY156" s="385"/>
    </row>
    <row r="157" spans="2:129" x14ac:dyDescent="0.2">
      <c r="B157" s="385"/>
      <c r="C157" s="385"/>
      <c r="D157" s="385"/>
      <c r="E157" s="385"/>
      <c r="F157" s="385"/>
      <c r="G157" s="385"/>
      <c r="H157" s="385"/>
      <c r="I157" s="385"/>
      <c r="J157" s="385"/>
      <c r="K157" s="385"/>
      <c r="L157" s="385"/>
      <c r="M157" s="385"/>
      <c r="N157" s="385"/>
      <c r="O157" s="385"/>
      <c r="P157" s="385"/>
      <c r="Q157" s="385"/>
      <c r="R157" s="385"/>
      <c r="S157" s="385"/>
      <c r="T157" s="385"/>
      <c r="U157" s="385"/>
      <c r="V157" s="385"/>
      <c r="W157" s="385"/>
      <c r="X157" s="385"/>
      <c r="Y157" s="385"/>
      <c r="Z157" s="385"/>
      <c r="AA157" s="385"/>
      <c r="AB157" s="385"/>
      <c r="AC157" s="385"/>
      <c r="AD157" s="385"/>
      <c r="AE157" s="385"/>
      <c r="AF157" s="385"/>
      <c r="AG157" s="385"/>
      <c r="AH157" s="385"/>
      <c r="AI157" s="385"/>
      <c r="AJ157" s="385"/>
      <c r="AK157" s="385"/>
      <c r="AL157" s="385"/>
      <c r="AM157" s="385"/>
      <c r="AN157" s="385"/>
      <c r="AO157" s="385"/>
      <c r="AP157" s="385"/>
      <c r="AQ157" s="385"/>
      <c r="AR157" s="385"/>
      <c r="AS157" s="385"/>
      <c r="AT157" s="385"/>
      <c r="AU157" s="385"/>
      <c r="AV157" s="385"/>
      <c r="AW157" s="385"/>
      <c r="AX157" s="385"/>
      <c r="AY157" s="385"/>
      <c r="AZ157" s="385"/>
      <c r="BA157" s="385"/>
      <c r="BB157" s="385"/>
      <c r="BC157" s="385"/>
      <c r="BD157" s="385"/>
      <c r="BE157" s="385"/>
      <c r="BF157" s="385"/>
      <c r="BG157" s="385"/>
      <c r="BH157" s="385"/>
      <c r="BI157" s="385"/>
      <c r="BJ157" s="385"/>
      <c r="BK157" s="385"/>
      <c r="BL157" s="385"/>
      <c r="BM157" s="385"/>
      <c r="BN157" s="385"/>
      <c r="BO157" s="385"/>
      <c r="BP157" s="385"/>
      <c r="BQ157" s="385"/>
      <c r="BR157" s="385"/>
      <c r="BS157" s="385"/>
      <c r="BT157" s="385"/>
      <c r="BU157" s="385"/>
      <c r="BV157" s="385"/>
      <c r="BW157" s="385"/>
      <c r="BX157" s="385"/>
      <c r="BY157" s="385"/>
      <c r="BZ157" s="385"/>
      <c r="CA157" s="385"/>
      <c r="CB157" s="385"/>
      <c r="CC157" s="385"/>
      <c r="CD157" s="385"/>
      <c r="CE157" s="385"/>
      <c r="CF157" s="385"/>
      <c r="CG157" s="385"/>
      <c r="CH157" s="385"/>
      <c r="CI157" s="385"/>
      <c r="CJ157" s="385"/>
      <c r="CK157" s="385"/>
      <c r="CL157" s="385"/>
      <c r="CM157" s="385"/>
      <c r="CN157" s="385"/>
      <c r="CO157" s="385"/>
      <c r="CP157" s="385"/>
      <c r="CQ157" s="385"/>
      <c r="CR157" s="385"/>
      <c r="CS157" s="385"/>
      <c r="CT157" s="385"/>
      <c r="CU157" s="385"/>
      <c r="CV157" s="385"/>
      <c r="CW157" s="385"/>
      <c r="CX157" s="385"/>
      <c r="CY157" s="385"/>
      <c r="CZ157" s="385"/>
      <c r="DA157" s="385"/>
      <c r="DB157" s="385"/>
      <c r="DC157" s="385"/>
      <c r="DD157" s="385"/>
      <c r="DE157" s="385"/>
      <c r="DF157" s="385"/>
      <c r="DG157" s="385"/>
      <c r="DH157" s="385"/>
      <c r="DI157" s="385"/>
      <c r="DJ157" s="385"/>
      <c r="DK157" s="385"/>
      <c r="DL157" s="385"/>
      <c r="DM157" s="385"/>
      <c r="DN157" s="385"/>
      <c r="DO157" s="385"/>
      <c r="DP157" s="385"/>
      <c r="DQ157" s="385"/>
      <c r="DR157" s="385"/>
      <c r="DS157" s="385"/>
      <c r="DT157" s="385"/>
      <c r="DU157" s="385"/>
      <c r="DV157" s="385"/>
      <c r="DW157" s="385"/>
      <c r="DX157" s="385"/>
      <c r="DY157" s="385"/>
    </row>
    <row r="158" spans="2:129" x14ac:dyDescent="0.2">
      <c r="B158" s="385"/>
      <c r="C158" s="385"/>
      <c r="D158" s="385"/>
      <c r="E158" s="385"/>
      <c r="F158" s="385"/>
      <c r="G158" s="385"/>
      <c r="H158" s="385"/>
      <c r="I158" s="385"/>
      <c r="J158" s="385"/>
      <c r="K158" s="385"/>
      <c r="L158" s="385"/>
      <c r="M158" s="385"/>
      <c r="N158" s="385"/>
      <c r="O158" s="385"/>
      <c r="P158" s="385"/>
      <c r="Q158" s="385"/>
      <c r="R158" s="385"/>
      <c r="S158" s="385"/>
      <c r="T158" s="385"/>
      <c r="U158" s="385"/>
      <c r="V158" s="385"/>
      <c r="W158" s="385"/>
      <c r="X158" s="385"/>
      <c r="Y158" s="385"/>
      <c r="Z158" s="385"/>
      <c r="AA158" s="385"/>
      <c r="AB158" s="385"/>
      <c r="AC158" s="385"/>
      <c r="AD158" s="385"/>
      <c r="AE158" s="385"/>
      <c r="AF158" s="385"/>
      <c r="AG158" s="385"/>
      <c r="AH158" s="385"/>
      <c r="AI158" s="385"/>
      <c r="AJ158" s="385"/>
      <c r="AK158" s="385"/>
      <c r="AL158" s="385"/>
      <c r="AM158" s="385"/>
      <c r="AN158" s="385"/>
      <c r="AO158" s="385"/>
      <c r="AP158" s="385"/>
      <c r="AQ158" s="385"/>
      <c r="AR158" s="385"/>
      <c r="AS158" s="385"/>
      <c r="AT158" s="385"/>
      <c r="AU158" s="385"/>
      <c r="AV158" s="385"/>
      <c r="AW158" s="385"/>
      <c r="AX158" s="385"/>
      <c r="AY158" s="385"/>
      <c r="AZ158" s="385"/>
      <c r="BA158" s="385"/>
      <c r="BB158" s="385"/>
      <c r="BC158" s="385"/>
      <c r="BD158" s="385"/>
      <c r="BE158" s="385"/>
      <c r="BF158" s="385"/>
      <c r="BG158" s="385"/>
      <c r="BH158" s="385"/>
      <c r="BI158" s="385"/>
      <c r="BJ158" s="385"/>
      <c r="BK158" s="385"/>
      <c r="BL158" s="385"/>
      <c r="BM158" s="385"/>
      <c r="BN158" s="385"/>
      <c r="BO158" s="385"/>
      <c r="BP158" s="385"/>
      <c r="BQ158" s="385"/>
      <c r="BR158" s="385"/>
      <c r="BS158" s="385"/>
      <c r="BT158" s="385"/>
      <c r="BU158" s="385"/>
      <c r="BV158" s="385"/>
      <c r="BW158" s="385"/>
      <c r="BX158" s="385"/>
      <c r="BY158" s="385"/>
      <c r="BZ158" s="385"/>
      <c r="CA158" s="385"/>
      <c r="CB158" s="385"/>
      <c r="CC158" s="385"/>
      <c r="CD158" s="385"/>
      <c r="CE158" s="385"/>
      <c r="CF158" s="385"/>
      <c r="CG158" s="385"/>
      <c r="CH158" s="385"/>
      <c r="CI158" s="385"/>
      <c r="CJ158" s="385"/>
      <c r="CK158" s="385"/>
      <c r="CL158" s="385"/>
      <c r="CM158" s="385"/>
      <c r="CN158" s="385"/>
      <c r="CO158" s="385"/>
      <c r="CP158" s="385"/>
      <c r="CQ158" s="385"/>
      <c r="CR158" s="385"/>
      <c r="CS158" s="385"/>
      <c r="CT158" s="385"/>
      <c r="CU158" s="385"/>
      <c r="CV158" s="385"/>
      <c r="CW158" s="385"/>
      <c r="CX158" s="385"/>
      <c r="CY158" s="385"/>
      <c r="CZ158" s="385"/>
      <c r="DA158" s="385"/>
      <c r="DB158" s="385"/>
      <c r="DC158" s="385"/>
      <c r="DD158" s="385"/>
      <c r="DE158" s="385"/>
      <c r="DF158" s="385"/>
      <c r="DG158" s="385"/>
      <c r="DH158" s="385"/>
      <c r="DI158" s="385"/>
      <c r="DJ158" s="385"/>
      <c r="DK158" s="385"/>
      <c r="DL158" s="385"/>
      <c r="DM158" s="385"/>
      <c r="DN158" s="385"/>
      <c r="DO158" s="385"/>
      <c r="DP158" s="385"/>
      <c r="DQ158" s="385"/>
      <c r="DR158" s="385"/>
      <c r="DS158" s="385"/>
      <c r="DT158" s="385"/>
      <c r="DU158" s="385"/>
      <c r="DV158" s="385"/>
      <c r="DW158" s="385"/>
      <c r="DX158" s="385"/>
      <c r="DY158" s="385"/>
    </row>
    <row r="159" spans="2:129" x14ac:dyDescent="0.2">
      <c r="B159" s="385"/>
      <c r="C159" s="385"/>
      <c r="D159" s="385"/>
      <c r="E159" s="385"/>
      <c r="F159" s="385"/>
      <c r="G159" s="385"/>
      <c r="H159" s="385"/>
      <c r="I159" s="385"/>
      <c r="J159" s="385"/>
      <c r="K159" s="385"/>
      <c r="L159" s="385"/>
      <c r="M159" s="385"/>
      <c r="N159" s="385"/>
      <c r="O159" s="385"/>
      <c r="P159" s="385"/>
      <c r="Q159" s="385"/>
      <c r="R159" s="385"/>
      <c r="S159" s="385"/>
      <c r="T159" s="385"/>
      <c r="U159" s="385"/>
      <c r="V159" s="385"/>
      <c r="W159" s="385"/>
      <c r="X159" s="385"/>
      <c r="Y159" s="385"/>
      <c r="Z159" s="385"/>
      <c r="AA159" s="385"/>
      <c r="AB159" s="385"/>
      <c r="AC159" s="385"/>
      <c r="AD159" s="385"/>
      <c r="AE159" s="385"/>
      <c r="AF159" s="385"/>
      <c r="AG159" s="385"/>
      <c r="AH159" s="385"/>
      <c r="AI159" s="385"/>
      <c r="AJ159" s="385"/>
      <c r="AK159" s="385"/>
      <c r="AL159" s="385"/>
      <c r="AM159" s="385"/>
      <c r="AN159" s="385"/>
      <c r="AO159" s="385"/>
      <c r="AP159" s="385"/>
      <c r="AQ159" s="385"/>
      <c r="AR159" s="385"/>
      <c r="AS159" s="385"/>
      <c r="AT159" s="385"/>
      <c r="AU159" s="385"/>
      <c r="AV159" s="385"/>
      <c r="AW159" s="385"/>
      <c r="AX159" s="385"/>
      <c r="AY159" s="385"/>
      <c r="AZ159" s="385"/>
      <c r="BA159" s="385"/>
      <c r="BB159" s="385"/>
      <c r="BC159" s="385"/>
      <c r="BD159" s="385"/>
      <c r="BE159" s="385"/>
      <c r="BF159" s="385"/>
      <c r="BG159" s="385"/>
      <c r="BH159" s="385"/>
      <c r="BI159" s="385"/>
      <c r="BJ159" s="385"/>
      <c r="BK159" s="385"/>
      <c r="BL159" s="385"/>
      <c r="BM159" s="385"/>
      <c r="BN159" s="385"/>
      <c r="BO159" s="385"/>
      <c r="BP159" s="385"/>
      <c r="BQ159" s="385"/>
      <c r="BR159" s="385"/>
      <c r="BS159" s="385"/>
      <c r="BT159" s="385"/>
      <c r="BU159" s="385"/>
      <c r="BV159" s="385"/>
      <c r="BW159" s="385"/>
      <c r="BX159" s="385"/>
      <c r="BY159" s="385"/>
      <c r="BZ159" s="385"/>
      <c r="CA159" s="385"/>
      <c r="CB159" s="385"/>
      <c r="CC159" s="385"/>
      <c r="CD159" s="385"/>
      <c r="CE159" s="385"/>
      <c r="CF159" s="385"/>
      <c r="CG159" s="385"/>
      <c r="CH159" s="385"/>
      <c r="CI159" s="385"/>
      <c r="CJ159" s="385"/>
      <c r="CK159" s="385"/>
      <c r="CL159" s="385"/>
      <c r="CM159" s="385"/>
      <c r="CN159" s="385"/>
      <c r="CO159" s="385"/>
      <c r="CP159" s="385"/>
      <c r="CQ159" s="385"/>
      <c r="CR159" s="385"/>
      <c r="CS159" s="385"/>
      <c r="CT159" s="385"/>
      <c r="CU159" s="385"/>
      <c r="CV159" s="385"/>
      <c r="CW159" s="385"/>
      <c r="CX159" s="385"/>
      <c r="CY159" s="385"/>
      <c r="CZ159" s="385"/>
      <c r="DA159" s="385"/>
      <c r="DB159" s="385"/>
      <c r="DC159" s="385"/>
      <c r="DD159" s="385"/>
      <c r="DE159" s="385"/>
      <c r="DF159" s="385"/>
      <c r="DG159" s="385"/>
      <c r="DH159" s="385"/>
      <c r="DI159" s="385"/>
      <c r="DJ159" s="385"/>
      <c r="DK159" s="385"/>
      <c r="DL159" s="385"/>
      <c r="DM159" s="385"/>
      <c r="DN159" s="385"/>
      <c r="DO159" s="385"/>
      <c r="DP159" s="385"/>
      <c r="DQ159" s="385"/>
      <c r="DR159" s="385"/>
      <c r="DS159" s="385"/>
      <c r="DT159" s="385"/>
      <c r="DU159" s="385"/>
      <c r="DV159" s="385"/>
      <c r="DW159" s="385"/>
      <c r="DX159" s="385"/>
      <c r="DY159" s="385"/>
    </row>
    <row r="160" spans="2:129" x14ac:dyDescent="0.2">
      <c r="B160" s="385"/>
      <c r="C160" s="385"/>
      <c r="D160" s="385"/>
      <c r="E160" s="385"/>
      <c r="F160" s="385"/>
      <c r="G160" s="385"/>
      <c r="H160" s="385"/>
      <c r="I160" s="385"/>
      <c r="J160" s="385"/>
      <c r="K160" s="385"/>
      <c r="L160" s="385"/>
      <c r="M160" s="385"/>
      <c r="N160" s="385"/>
      <c r="O160" s="385"/>
      <c r="P160" s="385"/>
      <c r="Q160" s="385"/>
      <c r="R160" s="385"/>
      <c r="S160" s="385"/>
      <c r="T160" s="385"/>
      <c r="U160" s="385"/>
      <c r="V160" s="385"/>
      <c r="W160" s="385"/>
      <c r="X160" s="385"/>
      <c r="Y160" s="385"/>
      <c r="Z160" s="385"/>
      <c r="AA160" s="385"/>
      <c r="AB160" s="385"/>
      <c r="AC160" s="385"/>
      <c r="AD160" s="385"/>
      <c r="AE160" s="385"/>
      <c r="AF160" s="385"/>
      <c r="AG160" s="385"/>
      <c r="AH160" s="385"/>
      <c r="AI160" s="385"/>
      <c r="AJ160" s="385"/>
      <c r="AK160" s="385"/>
      <c r="AL160" s="385"/>
      <c r="AM160" s="385"/>
      <c r="AN160" s="385"/>
      <c r="AO160" s="385"/>
      <c r="AP160" s="385"/>
      <c r="AQ160" s="385"/>
      <c r="AR160" s="385"/>
      <c r="AS160" s="385"/>
      <c r="AT160" s="385"/>
      <c r="AU160" s="385"/>
      <c r="AV160" s="385"/>
      <c r="AW160" s="385"/>
      <c r="AX160" s="385"/>
      <c r="AY160" s="385"/>
      <c r="AZ160" s="385"/>
      <c r="BA160" s="385"/>
      <c r="BB160" s="385"/>
      <c r="BC160" s="385"/>
      <c r="BD160" s="385"/>
      <c r="BE160" s="385"/>
      <c r="BF160" s="385"/>
      <c r="BG160" s="385"/>
      <c r="BH160" s="385"/>
      <c r="BI160" s="385"/>
      <c r="BJ160" s="385"/>
      <c r="BK160" s="385"/>
      <c r="BL160" s="385"/>
      <c r="BM160" s="385"/>
      <c r="BN160" s="385"/>
      <c r="BO160" s="385"/>
      <c r="BP160" s="385"/>
      <c r="BQ160" s="385"/>
      <c r="BR160" s="385"/>
      <c r="BS160" s="385"/>
      <c r="BT160" s="385"/>
      <c r="BU160" s="385"/>
      <c r="BV160" s="385"/>
      <c r="BW160" s="385"/>
      <c r="BX160" s="385"/>
      <c r="BY160" s="385"/>
      <c r="BZ160" s="385"/>
      <c r="CA160" s="385"/>
      <c r="CB160" s="385"/>
      <c r="CC160" s="385"/>
      <c r="CD160" s="385"/>
      <c r="CE160" s="385"/>
      <c r="CF160" s="385"/>
      <c r="CG160" s="385"/>
      <c r="CH160" s="385"/>
      <c r="CI160" s="385"/>
      <c r="CJ160" s="385"/>
      <c r="CK160" s="385"/>
      <c r="CL160" s="385"/>
      <c r="CM160" s="385"/>
      <c r="CN160" s="385"/>
      <c r="CO160" s="385"/>
      <c r="CP160" s="385"/>
      <c r="CQ160" s="385"/>
      <c r="CR160" s="385"/>
      <c r="CS160" s="385"/>
      <c r="CT160" s="385"/>
      <c r="CU160" s="385"/>
      <c r="CV160" s="385"/>
      <c r="CW160" s="385"/>
      <c r="CX160" s="385"/>
      <c r="CY160" s="385"/>
      <c r="CZ160" s="385"/>
      <c r="DA160" s="385"/>
      <c r="DB160" s="385"/>
      <c r="DC160" s="385"/>
      <c r="DD160" s="385"/>
      <c r="DE160" s="385"/>
      <c r="DF160" s="385"/>
      <c r="DG160" s="385"/>
      <c r="DH160" s="385"/>
      <c r="DI160" s="385"/>
      <c r="DJ160" s="385"/>
      <c r="DK160" s="385"/>
      <c r="DL160" s="385"/>
      <c r="DM160" s="385"/>
      <c r="DN160" s="385"/>
      <c r="DO160" s="385"/>
      <c r="DP160" s="385"/>
      <c r="DQ160" s="385"/>
      <c r="DR160" s="385"/>
      <c r="DS160" s="385"/>
      <c r="DT160" s="385"/>
      <c r="DU160" s="385"/>
      <c r="DV160" s="385"/>
      <c r="DW160" s="385"/>
      <c r="DX160" s="385"/>
      <c r="DY160" s="385"/>
    </row>
    <row r="161" spans="2:129" x14ac:dyDescent="0.2">
      <c r="B161" s="385"/>
      <c r="C161" s="385"/>
      <c r="D161" s="385"/>
      <c r="E161" s="385"/>
      <c r="F161" s="385"/>
      <c r="G161" s="385"/>
      <c r="H161" s="385"/>
      <c r="I161" s="385"/>
      <c r="J161" s="385"/>
      <c r="K161" s="385"/>
      <c r="L161" s="385"/>
      <c r="M161" s="385"/>
      <c r="N161" s="385"/>
      <c r="O161" s="385"/>
      <c r="P161" s="385"/>
      <c r="Q161" s="385"/>
      <c r="R161" s="385"/>
      <c r="S161" s="385"/>
      <c r="T161" s="385"/>
      <c r="U161" s="385"/>
      <c r="V161" s="385"/>
      <c r="W161" s="385"/>
      <c r="X161" s="385"/>
      <c r="Y161" s="385"/>
      <c r="Z161" s="385"/>
      <c r="AA161" s="385"/>
      <c r="AB161" s="385"/>
      <c r="AC161" s="385"/>
      <c r="AD161" s="385"/>
      <c r="AE161" s="385"/>
      <c r="AF161" s="385"/>
      <c r="AG161" s="385"/>
      <c r="AH161" s="385"/>
      <c r="AI161" s="385"/>
      <c r="AJ161" s="385"/>
      <c r="AK161" s="385"/>
      <c r="AL161" s="385"/>
      <c r="AM161" s="385"/>
      <c r="AN161" s="385"/>
      <c r="AO161" s="385"/>
      <c r="AP161" s="385"/>
      <c r="AQ161" s="385"/>
      <c r="AR161" s="385"/>
      <c r="AS161" s="385"/>
      <c r="AT161" s="385"/>
      <c r="AU161" s="385"/>
      <c r="AV161" s="385"/>
      <c r="AW161" s="385"/>
      <c r="AX161" s="385"/>
      <c r="AY161" s="385"/>
      <c r="AZ161" s="385"/>
      <c r="BA161" s="385"/>
      <c r="BB161" s="385"/>
      <c r="BC161" s="385"/>
      <c r="BD161" s="385"/>
      <c r="BE161" s="385"/>
      <c r="BF161" s="385"/>
      <c r="BG161" s="385"/>
      <c r="BH161" s="385"/>
      <c r="BI161" s="385"/>
      <c r="BJ161" s="385"/>
      <c r="BK161" s="385"/>
      <c r="BL161" s="385"/>
      <c r="BM161" s="385"/>
      <c r="BN161" s="385"/>
      <c r="BO161" s="385"/>
      <c r="BP161" s="385"/>
      <c r="BQ161" s="385"/>
      <c r="BR161" s="385"/>
      <c r="BS161" s="385"/>
      <c r="BT161" s="385"/>
      <c r="BU161" s="385"/>
      <c r="BV161" s="385"/>
      <c r="BW161" s="385"/>
      <c r="BX161" s="385"/>
      <c r="BY161" s="385"/>
      <c r="BZ161" s="385"/>
      <c r="CA161" s="385"/>
      <c r="CB161" s="385"/>
      <c r="CC161" s="385"/>
      <c r="CD161" s="385"/>
      <c r="CE161" s="385"/>
      <c r="CF161" s="385"/>
      <c r="CG161" s="385"/>
      <c r="CH161" s="385"/>
      <c r="CI161" s="385"/>
      <c r="CJ161" s="385"/>
      <c r="CK161" s="385"/>
      <c r="CL161" s="385"/>
      <c r="CM161" s="385"/>
      <c r="CN161" s="385"/>
      <c r="CO161" s="385"/>
      <c r="CP161" s="385"/>
      <c r="CQ161" s="385"/>
      <c r="CR161" s="385"/>
      <c r="CS161" s="385"/>
      <c r="CT161" s="385"/>
      <c r="CU161" s="385"/>
      <c r="CV161" s="385"/>
      <c r="CW161" s="385"/>
      <c r="CX161" s="385"/>
      <c r="CY161" s="385"/>
      <c r="CZ161" s="385"/>
      <c r="DA161" s="385"/>
      <c r="DB161" s="385"/>
      <c r="DC161" s="385"/>
      <c r="DD161" s="385"/>
      <c r="DE161" s="385"/>
      <c r="DF161" s="385"/>
      <c r="DG161" s="385"/>
      <c r="DH161" s="385"/>
      <c r="DI161" s="385"/>
      <c r="DJ161" s="385"/>
      <c r="DK161" s="385"/>
      <c r="DL161" s="385"/>
      <c r="DM161" s="385"/>
      <c r="DN161" s="385"/>
      <c r="DO161" s="385"/>
      <c r="DP161" s="385"/>
      <c r="DQ161" s="385"/>
      <c r="DR161" s="385"/>
      <c r="DS161" s="385"/>
      <c r="DT161" s="385"/>
      <c r="DU161" s="385"/>
      <c r="DV161" s="385"/>
      <c r="DW161" s="385"/>
      <c r="DX161" s="385"/>
      <c r="DY161" s="385"/>
    </row>
    <row r="162" spans="2:129" x14ac:dyDescent="0.2">
      <c r="B162" s="385"/>
      <c r="C162" s="385"/>
      <c r="D162" s="385"/>
      <c r="E162" s="385"/>
      <c r="F162" s="385"/>
      <c r="G162" s="385"/>
      <c r="H162" s="385"/>
      <c r="I162" s="385"/>
      <c r="J162" s="385"/>
      <c r="K162" s="385"/>
      <c r="L162" s="385"/>
      <c r="M162" s="385"/>
      <c r="N162" s="385"/>
      <c r="O162" s="385"/>
      <c r="P162" s="385"/>
      <c r="Q162" s="385"/>
      <c r="R162" s="385"/>
      <c r="S162" s="385"/>
      <c r="T162" s="385"/>
      <c r="U162" s="385"/>
      <c r="V162" s="385"/>
      <c r="W162" s="385"/>
      <c r="X162" s="385"/>
      <c r="Y162" s="385"/>
      <c r="Z162" s="385"/>
      <c r="AA162" s="385"/>
      <c r="AB162" s="385"/>
      <c r="AC162" s="385"/>
      <c r="AD162" s="385"/>
      <c r="AE162" s="385"/>
      <c r="AF162" s="385"/>
      <c r="AG162" s="385"/>
      <c r="AH162" s="385"/>
      <c r="AI162" s="385"/>
      <c r="AJ162" s="385"/>
      <c r="AK162" s="385"/>
      <c r="AL162" s="385"/>
      <c r="AM162" s="385"/>
      <c r="AN162" s="385"/>
      <c r="AO162" s="385"/>
      <c r="AP162" s="385"/>
      <c r="AQ162" s="385"/>
      <c r="AR162" s="385"/>
      <c r="AS162" s="385"/>
      <c r="AT162" s="385"/>
      <c r="AU162" s="385"/>
      <c r="AV162" s="385"/>
      <c r="AW162" s="385"/>
      <c r="AX162" s="385"/>
      <c r="AY162" s="385"/>
      <c r="AZ162" s="385"/>
      <c r="BA162" s="385"/>
      <c r="BB162" s="385"/>
      <c r="BC162" s="385"/>
      <c r="BD162" s="385"/>
      <c r="BE162" s="385"/>
      <c r="BF162" s="385"/>
      <c r="BG162" s="385"/>
      <c r="BH162" s="385"/>
      <c r="BI162" s="385"/>
      <c r="BJ162" s="385"/>
      <c r="BK162" s="385"/>
      <c r="BL162" s="385"/>
      <c r="BM162" s="385"/>
      <c r="BN162" s="385"/>
      <c r="BO162" s="385"/>
      <c r="BP162" s="385"/>
      <c r="BQ162" s="385"/>
      <c r="BR162" s="385"/>
      <c r="BS162" s="385"/>
      <c r="BT162" s="385"/>
      <c r="BU162" s="385"/>
      <c r="BV162" s="385"/>
      <c r="BW162" s="385"/>
      <c r="BX162" s="385"/>
      <c r="BY162" s="385"/>
      <c r="BZ162" s="385"/>
      <c r="CA162" s="385"/>
      <c r="CB162" s="385"/>
      <c r="CC162" s="385"/>
      <c r="CD162" s="385"/>
      <c r="CE162" s="385"/>
      <c r="CF162" s="385"/>
      <c r="CG162" s="385"/>
      <c r="CH162" s="385"/>
      <c r="CI162" s="385"/>
      <c r="CJ162" s="385"/>
      <c r="CK162" s="385"/>
      <c r="CL162" s="385"/>
      <c r="CM162" s="385"/>
      <c r="CN162" s="385"/>
      <c r="CO162" s="385"/>
      <c r="CP162" s="385"/>
      <c r="CQ162" s="385"/>
      <c r="CR162" s="385"/>
      <c r="CS162" s="385"/>
      <c r="CT162" s="385"/>
      <c r="CU162" s="385"/>
      <c r="CV162" s="385"/>
      <c r="CW162" s="385"/>
      <c r="CX162" s="385"/>
      <c r="CY162" s="385"/>
      <c r="CZ162" s="385"/>
      <c r="DA162" s="385"/>
      <c r="DB162" s="385"/>
      <c r="DC162" s="385"/>
      <c r="DD162" s="385"/>
      <c r="DE162" s="385"/>
      <c r="DF162" s="385"/>
      <c r="DG162" s="385"/>
      <c r="DH162" s="385"/>
      <c r="DI162" s="385"/>
      <c r="DJ162" s="385"/>
      <c r="DK162" s="385"/>
      <c r="DL162" s="385"/>
      <c r="DM162" s="385"/>
      <c r="DN162" s="385"/>
      <c r="DO162" s="385"/>
      <c r="DP162" s="385"/>
      <c r="DQ162" s="385"/>
      <c r="DR162" s="385"/>
      <c r="DS162" s="385"/>
      <c r="DT162" s="385"/>
      <c r="DU162" s="385"/>
      <c r="DV162" s="385"/>
      <c r="DW162" s="385"/>
      <c r="DX162" s="385"/>
      <c r="DY162" s="385"/>
    </row>
    <row r="163" spans="2:129" x14ac:dyDescent="0.2">
      <c r="B163" s="385"/>
      <c r="C163" s="385"/>
      <c r="D163" s="385"/>
      <c r="E163" s="385"/>
      <c r="F163" s="385"/>
      <c r="G163" s="385"/>
      <c r="H163" s="385"/>
      <c r="I163" s="385"/>
      <c r="J163" s="385"/>
      <c r="K163" s="385"/>
      <c r="L163" s="385"/>
      <c r="M163" s="385"/>
      <c r="N163" s="385"/>
      <c r="O163" s="385"/>
      <c r="P163" s="385"/>
      <c r="Q163" s="385"/>
      <c r="R163" s="385"/>
      <c r="S163" s="385"/>
      <c r="T163" s="385"/>
      <c r="U163" s="385"/>
      <c r="V163" s="385"/>
      <c r="W163" s="385"/>
      <c r="X163" s="385"/>
      <c r="Y163" s="385"/>
      <c r="Z163" s="385"/>
      <c r="AA163" s="385"/>
      <c r="AB163" s="385"/>
      <c r="AC163" s="385"/>
      <c r="AD163" s="385"/>
      <c r="AE163" s="385"/>
      <c r="AF163" s="385"/>
      <c r="AG163" s="385"/>
      <c r="AH163" s="385"/>
      <c r="AI163" s="385"/>
      <c r="AJ163" s="385"/>
      <c r="AK163" s="385"/>
      <c r="AL163" s="385"/>
      <c r="AM163" s="385"/>
      <c r="AN163" s="385"/>
      <c r="AO163" s="385"/>
      <c r="AP163" s="385"/>
      <c r="AQ163" s="385"/>
      <c r="AR163" s="385"/>
      <c r="AS163" s="385"/>
      <c r="AT163" s="385"/>
      <c r="AU163" s="385"/>
      <c r="AV163" s="385"/>
      <c r="AW163" s="385"/>
      <c r="AX163" s="385"/>
      <c r="AY163" s="385"/>
      <c r="AZ163" s="385"/>
      <c r="BA163" s="385"/>
      <c r="BB163" s="385"/>
      <c r="BC163" s="385"/>
      <c r="BD163" s="385"/>
      <c r="BE163" s="385"/>
      <c r="BF163" s="385"/>
      <c r="BG163" s="385"/>
      <c r="BH163" s="385"/>
      <c r="BI163" s="385"/>
      <c r="BJ163" s="385"/>
      <c r="BK163" s="385"/>
      <c r="BL163" s="385"/>
      <c r="BM163" s="385"/>
      <c r="BN163" s="385"/>
      <c r="BO163" s="385"/>
      <c r="BP163" s="385"/>
      <c r="BQ163" s="385"/>
      <c r="BR163" s="385"/>
      <c r="BS163" s="385"/>
      <c r="BT163" s="385"/>
      <c r="BU163" s="385"/>
      <c r="BV163" s="385"/>
      <c r="BW163" s="385"/>
      <c r="BX163" s="385"/>
      <c r="BY163" s="385"/>
      <c r="BZ163" s="385"/>
      <c r="CA163" s="385"/>
      <c r="CB163" s="385"/>
      <c r="CC163" s="385"/>
      <c r="CD163" s="385"/>
      <c r="CE163" s="385"/>
      <c r="CF163" s="385"/>
      <c r="CG163" s="385"/>
      <c r="CH163" s="385"/>
      <c r="CI163" s="385"/>
      <c r="CJ163" s="385"/>
      <c r="CK163" s="385"/>
      <c r="CL163" s="385"/>
      <c r="CM163" s="385"/>
      <c r="CN163" s="385"/>
      <c r="CO163" s="385"/>
      <c r="CP163" s="385"/>
      <c r="CQ163" s="385"/>
      <c r="CR163" s="385"/>
      <c r="CS163" s="385"/>
      <c r="CT163" s="385"/>
      <c r="CU163" s="385"/>
      <c r="CV163" s="385"/>
      <c r="CW163" s="385"/>
      <c r="CX163" s="385"/>
      <c r="CY163" s="385"/>
      <c r="CZ163" s="385"/>
      <c r="DA163" s="385"/>
      <c r="DB163" s="385"/>
      <c r="DC163" s="385"/>
      <c r="DD163" s="385"/>
      <c r="DE163" s="385"/>
      <c r="DF163" s="385"/>
      <c r="DG163" s="385"/>
      <c r="DH163" s="385"/>
      <c r="DI163" s="385"/>
      <c r="DJ163" s="385"/>
      <c r="DK163" s="385"/>
      <c r="DL163" s="385"/>
      <c r="DM163" s="385"/>
      <c r="DN163" s="385"/>
      <c r="DO163" s="385"/>
      <c r="DP163" s="385"/>
      <c r="DQ163" s="385"/>
      <c r="DR163" s="385"/>
      <c r="DS163" s="385"/>
      <c r="DT163" s="385"/>
      <c r="DU163" s="385"/>
      <c r="DV163" s="385"/>
      <c r="DW163" s="385"/>
      <c r="DX163" s="385"/>
      <c r="DY163" s="385"/>
    </row>
    <row r="164" spans="2:129" x14ac:dyDescent="0.2">
      <c r="B164" s="385"/>
      <c r="C164" s="385"/>
      <c r="D164" s="385"/>
      <c r="E164" s="385"/>
      <c r="F164" s="385"/>
      <c r="G164" s="385"/>
      <c r="H164" s="385"/>
      <c r="I164" s="385"/>
      <c r="J164" s="385"/>
      <c r="K164" s="385"/>
      <c r="L164" s="385"/>
      <c r="M164" s="385"/>
      <c r="N164" s="385"/>
      <c r="O164" s="385"/>
      <c r="P164" s="385"/>
      <c r="Q164" s="385"/>
      <c r="R164" s="385"/>
      <c r="S164" s="385"/>
      <c r="T164" s="385"/>
      <c r="U164" s="385"/>
      <c r="V164" s="385"/>
      <c r="W164" s="385"/>
      <c r="X164" s="385"/>
      <c r="Y164" s="385"/>
      <c r="Z164" s="385"/>
      <c r="AA164" s="385"/>
      <c r="AB164" s="385"/>
      <c r="AC164" s="385"/>
      <c r="AD164" s="385"/>
      <c r="AE164" s="385"/>
      <c r="AF164" s="385"/>
      <c r="AG164" s="385"/>
      <c r="AH164" s="385"/>
      <c r="AI164" s="385"/>
      <c r="AJ164" s="385"/>
      <c r="AK164" s="385"/>
      <c r="AL164" s="385"/>
      <c r="AM164" s="385"/>
      <c r="AN164" s="385"/>
      <c r="AO164" s="385"/>
      <c r="AP164" s="385"/>
      <c r="AQ164" s="385"/>
      <c r="AR164" s="385"/>
      <c r="AS164" s="385"/>
      <c r="AT164" s="385"/>
      <c r="AU164" s="385"/>
      <c r="AV164" s="385"/>
      <c r="AW164" s="385"/>
      <c r="AX164" s="385"/>
      <c r="AY164" s="385"/>
      <c r="AZ164" s="385"/>
      <c r="BA164" s="385"/>
      <c r="BB164" s="385"/>
      <c r="BC164" s="385"/>
      <c r="BD164" s="385"/>
      <c r="BE164" s="385"/>
      <c r="BF164" s="385"/>
      <c r="BG164" s="385"/>
      <c r="BH164" s="385"/>
      <c r="BI164" s="385"/>
      <c r="BJ164" s="385"/>
      <c r="BK164" s="385"/>
      <c r="BL164" s="385"/>
      <c r="BM164" s="385"/>
      <c r="BN164" s="385"/>
      <c r="BO164" s="385"/>
      <c r="BP164" s="385"/>
      <c r="BQ164" s="385"/>
      <c r="BR164" s="385"/>
      <c r="BS164" s="385"/>
      <c r="BT164" s="385"/>
      <c r="BU164" s="385"/>
      <c r="BV164" s="385"/>
      <c r="BW164" s="385"/>
      <c r="BX164" s="385"/>
      <c r="BY164" s="385"/>
      <c r="BZ164" s="385"/>
      <c r="CA164" s="385"/>
      <c r="CB164" s="385"/>
      <c r="CC164" s="385"/>
      <c r="CD164" s="385"/>
      <c r="CE164" s="385"/>
      <c r="CF164" s="385"/>
      <c r="CG164" s="385"/>
      <c r="CH164" s="385"/>
      <c r="CI164" s="385"/>
      <c r="CJ164" s="385"/>
      <c r="CK164" s="385"/>
      <c r="CL164" s="385"/>
      <c r="CM164" s="385"/>
      <c r="CN164" s="385"/>
      <c r="CO164" s="385"/>
      <c r="CP164" s="385"/>
      <c r="CQ164" s="385"/>
      <c r="CR164" s="385"/>
      <c r="CS164" s="385"/>
      <c r="CT164" s="385"/>
      <c r="CU164" s="385"/>
      <c r="CV164" s="385"/>
      <c r="CW164" s="385"/>
      <c r="CX164" s="385"/>
      <c r="CY164" s="385"/>
      <c r="CZ164" s="385"/>
      <c r="DA164" s="385"/>
      <c r="DB164" s="385"/>
      <c r="DC164" s="385"/>
      <c r="DD164" s="385"/>
      <c r="DE164" s="385"/>
      <c r="DF164" s="385"/>
      <c r="DG164" s="385"/>
      <c r="DH164" s="385"/>
      <c r="DI164" s="385"/>
      <c r="DJ164" s="385"/>
      <c r="DK164" s="385"/>
      <c r="DL164" s="385"/>
      <c r="DM164" s="385"/>
      <c r="DN164" s="385"/>
      <c r="DO164" s="385"/>
      <c r="DP164" s="385"/>
      <c r="DQ164" s="385"/>
      <c r="DR164" s="385"/>
      <c r="DS164" s="385"/>
      <c r="DT164" s="385"/>
      <c r="DU164" s="385"/>
      <c r="DV164" s="385"/>
      <c r="DW164" s="385"/>
      <c r="DX164" s="385"/>
      <c r="DY164" s="385"/>
    </row>
    <row r="165" spans="2:129" x14ac:dyDescent="0.2">
      <c r="B165" s="385"/>
      <c r="C165" s="385"/>
      <c r="D165" s="385"/>
      <c r="E165" s="385"/>
      <c r="F165" s="385"/>
      <c r="G165" s="385"/>
      <c r="H165" s="385"/>
      <c r="I165" s="385"/>
      <c r="J165" s="385"/>
      <c r="K165" s="385"/>
      <c r="L165" s="385"/>
      <c r="M165" s="385"/>
      <c r="N165" s="385"/>
      <c r="O165" s="385"/>
      <c r="P165" s="385"/>
      <c r="Q165" s="385"/>
      <c r="R165" s="385"/>
      <c r="S165" s="385"/>
      <c r="T165" s="385"/>
      <c r="U165" s="385"/>
      <c r="V165" s="385"/>
      <c r="W165" s="385"/>
      <c r="X165" s="385"/>
      <c r="Y165" s="385"/>
      <c r="Z165" s="385"/>
      <c r="AA165" s="385"/>
      <c r="AB165" s="385"/>
      <c r="AC165" s="385"/>
      <c r="AD165" s="385"/>
      <c r="AE165" s="385"/>
      <c r="AF165" s="385"/>
      <c r="AG165" s="385"/>
      <c r="AH165" s="385"/>
      <c r="AI165" s="385"/>
      <c r="AJ165" s="385"/>
      <c r="AK165" s="385"/>
      <c r="AL165" s="385"/>
      <c r="AM165" s="385"/>
      <c r="AN165" s="385"/>
      <c r="AO165" s="385"/>
      <c r="AP165" s="385"/>
      <c r="AQ165" s="385"/>
      <c r="AR165" s="385"/>
      <c r="AS165" s="385"/>
      <c r="AT165" s="385"/>
      <c r="AU165" s="385"/>
      <c r="AV165" s="385"/>
      <c r="AW165" s="385"/>
      <c r="AX165" s="385"/>
      <c r="AY165" s="385"/>
      <c r="AZ165" s="385"/>
      <c r="BA165" s="385"/>
      <c r="BB165" s="385"/>
      <c r="BC165" s="385"/>
      <c r="BD165" s="385"/>
      <c r="BE165" s="385"/>
      <c r="BF165" s="385"/>
      <c r="BG165" s="385"/>
      <c r="BH165" s="385"/>
      <c r="BI165" s="385"/>
      <c r="BJ165" s="385"/>
      <c r="BK165" s="385"/>
      <c r="BL165" s="385"/>
      <c r="BM165" s="385"/>
      <c r="BN165" s="385"/>
      <c r="BO165" s="385"/>
      <c r="BP165" s="385"/>
      <c r="BQ165" s="385"/>
      <c r="BR165" s="385"/>
      <c r="BS165" s="385"/>
      <c r="BT165" s="385"/>
      <c r="BU165" s="385"/>
      <c r="BV165" s="385"/>
      <c r="BW165" s="385"/>
      <c r="BX165" s="385"/>
      <c r="BY165" s="385"/>
      <c r="BZ165" s="385"/>
      <c r="CA165" s="385"/>
      <c r="CB165" s="385"/>
      <c r="CC165" s="385"/>
      <c r="CD165" s="385"/>
      <c r="CE165" s="385"/>
      <c r="CF165" s="385"/>
      <c r="CG165" s="385"/>
      <c r="CH165" s="385"/>
      <c r="CI165" s="385"/>
      <c r="CJ165" s="385"/>
      <c r="CK165" s="385"/>
      <c r="CL165" s="385"/>
      <c r="CM165" s="385"/>
      <c r="CN165" s="385"/>
      <c r="CO165" s="385"/>
      <c r="CP165" s="385"/>
      <c r="CQ165" s="385"/>
      <c r="CR165" s="385"/>
      <c r="CS165" s="385"/>
      <c r="CT165" s="385"/>
      <c r="CU165" s="385"/>
      <c r="CV165" s="385"/>
      <c r="CW165" s="385"/>
      <c r="CX165" s="385"/>
      <c r="CY165" s="385"/>
      <c r="CZ165" s="385"/>
      <c r="DA165" s="385"/>
      <c r="DB165" s="385"/>
      <c r="DC165" s="385"/>
      <c r="DD165" s="385"/>
      <c r="DE165" s="385"/>
      <c r="DF165" s="385"/>
      <c r="DG165" s="385"/>
      <c r="DH165" s="385"/>
      <c r="DI165" s="385"/>
      <c r="DJ165" s="385"/>
      <c r="DK165" s="385"/>
      <c r="DL165" s="385"/>
      <c r="DM165" s="385"/>
      <c r="DN165" s="385"/>
      <c r="DO165" s="385"/>
      <c r="DP165" s="385"/>
      <c r="DQ165" s="385"/>
      <c r="DR165" s="385"/>
      <c r="DS165" s="385"/>
      <c r="DT165" s="385"/>
      <c r="DU165" s="385"/>
      <c r="DV165" s="385"/>
      <c r="DW165" s="385"/>
      <c r="DX165" s="385"/>
      <c r="DY165" s="385"/>
    </row>
    <row r="166" spans="2:129" x14ac:dyDescent="0.2">
      <c r="B166" s="385"/>
      <c r="C166" s="385"/>
      <c r="D166" s="385"/>
      <c r="E166" s="385"/>
      <c r="F166" s="385"/>
      <c r="G166" s="385"/>
      <c r="H166" s="385"/>
      <c r="I166" s="385"/>
      <c r="J166" s="385"/>
      <c r="K166" s="385"/>
      <c r="L166" s="385"/>
      <c r="M166" s="385"/>
      <c r="N166" s="385"/>
      <c r="O166" s="385"/>
      <c r="P166" s="385"/>
      <c r="Q166" s="385"/>
      <c r="R166" s="385"/>
      <c r="S166" s="385"/>
      <c r="T166" s="385"/>
      <c r="U166" s="385"/>
      <c r="V166" s="385"/>
      <c r="W166" s="385"/>
      <c r="X166" s="385"/>
      <c r="Y166" s="385"/>
      <c r="Z166" s="385"/>
      <c r="AA166" s="385"/>
      <c r="AB166" s="385"/>
      <c r="AC166" s="385"/>
      <c r="AD166" s="385"/>
      <c r="AE166" s="385"/>
      <c r="AF166" s="385"/>
      <c r="AG166" s="385"/>
      <c r="AH166" s="385"/>
      <c r="AI166" s="385"/>
      <c r="AJ166" s="385"/>
      <c r="AK166" s="385"/>
      <c r="AL166" s="385"/>
      <c r="AM166" s="385"/>
      <c r="AN166" s="385"/>
      <c r="AO166" s="385"/>
      <c r="AP166" s="385"/>
      <c r="AQ166" s="385"/>
      <c r="AR166" s="385"/>
      <c r="AS166" s="385"/>
      <c r="AT166" s="385"/>
      <c r="AU166" s="385"/>
      <c r="AV166" s="385"/>
      <c r="AW166" s="385"/>
      <c r="AX166" s="385"/>
      <c r="AY166" s="385"/>
      <c r="AZ166" s="385"/>
      <c r="BA166" s="385"/>
      <c r="BB166" s="385"/>
      <c r="BC166" s="385"/>
      <c r="BD166" s="385"/>
      <c r="BE166" s="385"/>
      <c r="BF166" s="385"/>
      <c r="BG166" s="385"/>
      <c r="BH166" s="385"/>
      <c r="BI166" s="385"/>
      <c r="BJ166" s="385"/>
      <c r="BK166" s="385"/>
      <c r="BL166" s="385"/>
      <c r="BM166" s="385"/>
      <c r="BN166" s="385"/>
      <c r="BO166" s="385"/>
      <c r="BP166" s="385"/>
      <c r="BQ166" s="385"/>
      <c r="BR166" s="385"/>
      <c r="BS166" s="385"/>
      <c r="BT166" s="385"/>
      <c r="BU166" s="385"/>
      <c r="BV166" s="385"/>
      <c r="BW166" s="385"/>
      <c r="BX166" s="385"/>
      <c r="BY166" s="385"/>
      <c r="BZ166" s="385"/>
      <c r="CA166" s="385"/>
      <c r="CB166" s="385"/>
      <c r="CC166" s="385"/>
      <c r="CD166" s="385"/>
      <c r="CE166" s="385"/>
      <c r="CF166" s="385"/>
      <c r="CG166" s="385"/>
      <c r="CH166" s="385"/>
      <c r="CI166" s="385"/>
      <c r="CJ166" s="385"/>
      <c r="CK166" s="385"/>
      <c r="CL166" s="385"/>
      <c r="CM166" s="385"/>
      <c r="CN166" s="385"/>
      <c r="CO166" s="385"/>
      <c r="CP166" s="385"/>
      <c r="CQ166" s="385"/>
      <c r="CR166" s="385"/>
      <c r="CS166" s="385"/>
      <c r="CT166" s="385"/>
      <c r="CU166" s="385"/>
      <c r="CV166" s="385"/>
      <c r="CW166" s="385"/>
      <c r="CX166" s="385"/>
      <c r="CY166" s="385"/>
      <c r="CZ166" s="385"/>
      <c r="DA166" s="385"/>
      <c r="DB166" s="385"/>
      <c r="DC166" s="385"/>
      <c r="DD166" s="385"/>
      <c r="DE166" s="385"/>
      <c r="DF166" s="385"/>
      <c r="DG166" s="385"/>
      <c r="DH166" s="385"/>
      <c r="DI166" s="385"/>
      <c r="DJ166" s="385"/>
      <c r="DK166" s="385"/>
      <c r="DL166" s="385"/>
      <c r="DM166" s="385"/>
      <c r="DN166" s="385"/>
      <c r="DO166" s="385"/>
      <c r="DP166" s="385"/>
      <c r="DQ166" s="385"/>
      <c r="DR166" s="385"/>
      <c r="DS166" s="385"/>
      <c r="DT166" s="385"/>
      <c r="DU166" s="385"/>
      <c r="DV166" s="385"/>
      <c r="DW166" s="385"/>
      <c r="DX166" s="385"/>
      <c r="DY166" s="385"/>
    </row>
    <row r="167" spans="2:129" x14ac:dyDescent="0.2">
      <c r="B167" s="385"/>
      <c r="C167" s="385"/>
      <c r="D167" s="385"/>
      <c r="E167" s="385"/>
      <c r="F167" s="385"/>
      <c r="G167" s="385"/>
      <c r="H167" s="385"/>
      <c r="I167" s="385"/>
      <c r="J167" s="385"/>
      <c r="K167" s="385"/>
      <c r="L167" s="385"/>
      <c r="M167" s="385"/>
      <c r="N167" s="385"/>
      <c r="O167" s="385"/>
      <c r="P167" s="385"/>
      <c r="Q167" s="385"/>
      <c r="R167" s="385"/>
      <c r="S167" s="385"/>
      <c r="T167" s="385"/>
      <c r="U167" s="385"/>
      <c r="V167" s="385"/>
      <c r="W167" s="385"/>
      <c r="X167" s="385"/>
      <c r="Y167" s="385"/>
      <c r="Z167" s="385"/>
      <c r="AA167" s="385"/>
      <c r="AB167" s="385"/>
      <c r="AC167" s="385"/>
      <c r="AD167" s="385"/>
      <c r="AE167" s="385"/>
      <c r="AF167" s="385"/>
      <c r="AG167" s="385"/>
      <c r="AH167" s="385"/>
      <c r="AI167" s="385"/>
      <c r="AJ167" s="385"/>
      <c r="AK167" s="385"/>
      <c r="AL167" s="385"/>
      <c r="AM167" s="385"/>
      <c r="AN167" s="385"/>
      <c r="AO167" s="385"/>
      <c r="AP167" s="385"/>
      <c r="AQ167" s="385"/>
      <c r="AR167" s="385"/>
      <c r="AS167" s="385"/>
      <c r="AT167" s="385"/>
      <c r="AU167" s="385"/>
      <c r="AV167" s="385"/>
      <c r="AW167" s="385"/>
      <c r="AX167" s="385"/>
      <c r="AY167" s="385"/>
      <c r="AZ167" s="385"/>
      <c r="BA167" s="385"/>
      <c r="BB167" s="385"/>
      <c r="BC167" s="385"/>
      <c r="BD167" s="385"/>
      <c r="BE167" s="385"/>
      <c r="BF167" s="385"/>
      <c r="BG167" s="385"/>
      <c r="BH167" s="385"/>
      <c r="BI167" s="385"/>
      <c r="BJ167" s="385"/>
      <c r="BK167" s="385"/>
      <c r="BL167" s="385"/>
      <c r="BM167" s="385"/>
      <c r="BN167" s="385"/>
      <c r="BO167" s="385"/>
      <c r="BP167" s="385"/>
      <c r="BQ167" s="385"/>
      <c r="BR167" s="385"/>
      <c r="BS167" s="385"/>
      <c r="BT167" s="385"/>
      <c r="BU167" s="385"/>
      <c r="BV167" s="385"/>
      <c r="BW167" s="385"/>
      <c r="BX167" s="385"/>
      <c r="BY167" s="385"/>
      <c r="BZ167" s="385"/>
      <c r="CA167" s="385"/>
      <c r="CB167" s="385"/>
      <c r="CC167" s="385"/>
      <c r="CD167" s="385"/>
      <c r="CE167" s="385"/>
      <c r="CF167" s="385"/>
      <c r="CG167" s="385"/>
      <c r="CH167" s="385"/>
      <c r="CI167" s="385"/>
      <c r="CJ167" s="385"/>
      <c r="CK167" s="385"/>
      <c r="CL167" s="385"/>
      <c r="CM167" s="385"/>
      <c r="CN167" s="385"/>
      <c r="CO167" s="385"/>
      <c r="CP167" s="385"/>
      <c r="CQ167" s="385"/>
      <c r="CR167" s="385"/>
      <c r="CS167" s="385"/>
      <c r="CT167" s="385"/>
      <c r="CU167" s="385"/>
      <c r="CV167" s="385"/>
      <c r="CW167" s="385"/>
      <c r="CX167" s="385"/>
      <c r="CY167" s="385"/>
      <c r="CZ167" s="385"/>
      <c r="DA167" s="385"/>
      <c r="DB167" s="385"/>
      <c r="DC167" s="385"/>
      <c r="DD167" s="385"/>
      <c r="DE167" s="385"/>
      <c r="DF167" s="385"/>
      <c r="DG167" s="385"/>
      <c r="DH167" s="385"/>
      <c r="DI167" s="385"/>
      <c r="DJ167" s="385"/>
      <c r="DK167" s="385"/>
      <c r="DL167" s="385"/>
      <c r="DM167" s="385"/>
      <c r="DN167" s="385"/>
      <c r="DO167" s="385"/>
      <c r="DP167" s="385"/>
      <c r="DQ167" s="385"/>
      <c r="DR167" s="385"/>
      <c r="DS167" s="385"/>
      <c r="DT167" s="385"/>
      <c r="DU167" s="385"/>
      <c r="DV167" s="385"/>
      <c r="DW167" s="385"/>
      <c r="DX167" s="385"/>
      <c r="DY167" s="385"/>
    </row>
    <row r="168" spans="2:129" x14ac:dyDescent="0.2">
      <c r="B168" s="385"/>
      <c r="C168" s="385"/>
      <c r="D168" s="385"/>
      <c r="E168" s="385"/>
      <c r="F168" s="385"/>
      <c r="G168" s="385"/>
      <c r="H168" s="385"/>
      <c r="I168" s="385"/>
      <c r="J168" s="385"/>
      <c r="K168" s="385"/>
      <c r="L168" s="385"/>
      <c r="M168" s="385"/>
      <c r="N168" s="385"/>
      <c r="O168" s="385"/>
      <c r="P168" s="385"/>
      <c r="Q168" s="385"/>
      <c r="R168" s="385"/>
      <c r="S168" s="385"/>
      <c r="T168" s="385"/>
      <c r="U168" s="385"/>
      <c r="V168" s="385"/>
      <c r="W168" s="385"/>
      <c r="X168" s="385"/>
      <c r="Y168" s="385"/>
      <c r="Z168" s="385"/>
      <c r="AA168" s="385"/>
      <c r="AB168" s="385"/>
      <c r="AC168" s="385"/>
      <c r="AD168" s="385"/>
      <c r="AE168" s="385"/>
      <c r="AF168" s="385"/>
      <c r="AG168" s="385"/>
      <c r="AH168" s="385"/>
      <c r="AI168" s="385"/>
      <c r="AJ168" s="385"/>
      <c r="AK168" s="385"/>
      <c r="AL168" s="385"/>
      <c r="AM168" s="385"/>
      <c r="AN168" s="385"/>
      <c r="AO168" s="385"/>
      <c r="AP168" s="385"/>
      <c r="AQ168" s="385"/>
      <c r="AR168" s="385"/>
      <c r="AS168" s="385"/>
      <c r="AT168" s="385"/>
      <c r="AU168" s="385"/>
      <c r="AV168" s="385"/>
      <c r="AW168" s="385"/>
      <c r="AX168" s="385"/>
      <c r="AY168" s="385"/>
      <c r="AZ168" s="385"/>
      <c r="BA168" s="385"/>
      <c r="BB168" s="385"/>
      <c r="BC168" s="385"/>
      <c r="BD168" s="385"/>
      <c r="BE168" s="385"/>
      <c r="BF168" s="385"/>
      <c r="BG168" s="385"/>
      <c r="BH168" s="385"/>
      <c r="BI168" s="385"/>
      <c r="BJ168" s="385"/>
      <c r="BK168" s="385"/>
      <c r="BL168" s="385"/>
      <c r="BM168" s="385"/>
      <c r="BN168" s="385"/>
      <c r="BO168" s="385"/>
      <c r="BP168" s="385"/>
      <c r="BQ168" s="385"/>
      <c r="BR168" s="385"/>
      <c r="BS168" s="385"/>
      <c r="BT168" s="385"/>
      <c r="BU168" s="385"/>
      <c r="BV168" s="385"/>
      <c r="BW168" s="385"/>
      <c r="BX168" s="385"/>
      <c r="BY168" s="385"/>
      <c r="BZ168" s="385"/>
      <c r="CA168" s="385"/>
      <c r="CB168" s="385"/>
      <c r="CC168" s="385"/>
      <c r="CD168" s="385"/>
      <c r="CE168" s="385"/>
      <c r="CF168" s="385"/>
      <c r="CG168" s="385"/>
      <c r="CH168" s="385"/>
      <c r="CI168" s="385"/>
      <c r="CJ168" s="385"/>
      <c r="CK168" s="385"/>
      <c r="CL168" s="385"/>
      <c r="CM168" s="385"/>
      <c r="CN168" s="385"/>
      <c r="CO168" s="385"/>
      <c r="CP168" s="385"/>
      <c r="CQ168" s="385"/>
      <c r="CR168" s="385"/>
      <c r="CS168" s="385"/>
      <c r="CT168" s="385"/>
      <c r="CU168" s="385"/>
      <c r="CV168" s="385"/>
      <c r="CW168" s="385"/>
      <c r="CX168" s="385"/>
      <c r="CY168" s="385"/>
      <c r="CZ168" s="385"/>
      <c r="DA168" s="385"/>
      <c r="DB168" s="385"/>
      <c r="DC168" s="385"/>
      <c r="DD168" s="385"/>
      <c r="DE168" s="385"/>
      <c r="DF168" s="385"/>
      <c r="DG168" s="385"/>
      <c r="DH168" s="385"/>
      <c r="DI168" s="385"/>
      <c r="DJ168" s="385"/>
      <c r="DK168" s="385"/>
      <c r="DL168" s="385"/>
      <c r="DM168" s="385"/>
      <c r="DN168" s="385"/>
      <c r="DO168" s="385"/>
      <c r="DP168" s="385"/>
      <c r="DQ168" s="385"/>
      <c r="DR168" s="385"/>
      <c r="DS168" s="385"/>
      <c r="DT168" s="385"/>
      <c r="DU168" s="385"/>
      <c r="DV168" s="385"/>
      <c r="DW168" s="385"/>
      <c r="DX168" s="385"/>
      <c r="DY168" s="385"/>
    </row>
    <row r="169" spans="2:129" x14ac:dyDescent="0.2">
      <c r="B169" s="385"/>
      <c r="C169" s="385"/>
      <c r="D169" s="385"/>
      <c r="E169" s="385"/>
      <c r="F169" s="385"/>
      <c r="G169" s="385"/>
      <c r="H169" s="385"/>
      <c r="I169" s="385"/>
      <c r="J169" s="385"/>
      <c r="K169" s="385"/>
      <c r="L169" s="385"/>
      <c r="M169" s="385"/>
      <c r="N169" s="385"/>
      <c r="O169" s="385"/>
      <c r="P169" s="385"/>
      <c r="Q169" s="385"/>
      <c r="R169" s="385"/>
      <c r="S169" s="385"/>
      <c r="T169" s="385"/>
      <c r="U169" s="385"/>
      <c r="V169" s="385"/>
      <c r="W169" s="385"/>
      <c r="X169" s="385"/>
      <c r="Y169" s="385"/>
      <c r="Z169" s="385"/>
      <c r="AA169" s="385"/>
      <c r="AB169" s="385"/>
      <c r="AC169" s="385"/>
      <c r="AD169" s="385"/>
      <c r="AE169" s="385"/>
      <c r="AF169" s="385"/>
      <c r="AG169" s="385"/>
      <c r="AH169" s="385"/>
      <c r="AI169" s="385"/>
      <c r="AJ169" s="385"/>
      <c r="AK169" s="385"/>
      <c r="AL169" s="385"/>
      <c r="AM169" s="385"/>
      <c r="AN169" s="385"/>
      <c r="AO169" s="385"/>
      <c r="AP169" s="385"/>
      <c r="AQ169" s="385"/>
      <c r="AR169" s="385"/>
      <c r="AS169" s="385"/>
      <c r="AT169" s="385"/>
      <c r="AU169" s="385"/>
      <c r="AV169" s="385"/>
      <c r="AW169" s="385"/>
      <c r="AX169" s="385"/>
      <c r="AY169" s="385"/>
      <c r="AZ169" s="385"/>
      <c r="BA169" s="385"/>
      <c r="BB169" s="385"/>
      <c r="BC169" s="385"/>
      <c r="BD169" s="385"/>
      <c r="BE169" s="385"/>
      <c r="BF169" s="385"/>
      <c r="BG169" s="385"/>
      <c r="BH169" s="385"/>
      <c r="BI169" s="385"/>
      <c r="BJ169" s="385"/>
      <c r="BK169" s="385"/>
      <c r="BL169" s="385"/>
      <c r="BM169" s="385"/>
      <c r="BN169" s="385"/>
      <c r="BO169" s="385"/>
      <c r="BP169" s="385"/>
      <c r="BQ169" s="385"/>
      <c r="BR169" s="385"/>
      <c r="BS169" s="385"/>
      <c r="BT169" s="385"/>
      <c r="BU169" s="385"/>
      <c r="BV169" s="385"/>
      <c r="BW169" s="385"/>
      <c r="BX169" s="385"/>
      <c r="BY169" s="385"/>
      <c r="BZ169" s="385"/>
      <c r="CA169" s="385"/>
      <c r="CB169" s="385"/>
      <c r="CC169" s="385"/>
      <c r="CD169" s="385"/>
      <c r="CE169" s="385"/>
      <c r="CF169" s="385"/>
      <c r="CG169" s="385"/>
      <c r="CH169" s="385"/>
      <c r="CI169" s="385"/>
      <c r="CJ169" s="385"/>
      <c r="CK169" s="385"/>
      <c r="CL169" s="385"/>
      <c r="CM169" s="385"/>
      <c r="CN169" s="385"/>
      <c r="CO169" s="385"/>
      <c r="CP169" s="385"/>
      <c r="CQ169" s="385"/>
      <c r="CR169" s="385"/>
      <c r="CS169" s="385"/>
      <c r="CT169" s="385"/>
      <c r="CU169" s="385"/>
      <c r="CV169" s="385"/>
      <c r="CW169" s="385"/>
      <c r="CX169" s="385"/>
      <c r="CY169" s="385"/>
      <c r="CZ169" s="385"/>
      <c r="DA169" s="385"/>
      <c r="DB169" s="385"/>
      <c r="DC169" s="385"/>
      <c r="DD169" s="385"/>
      <c r="DE169" s="385"/>
      <c r="DF169" s="385"/>
      <c r="DG169" s="385"/>
      <c r="DH169" s="385"/>
      <c r="DI169" s="385"/>
      <c r="DJ169" s="385"/>
      <c r="DK169" s="385"/>
      <c r="DL169" s="385"/>
      <c r="DM169" s="385"/>
      <c r="DN169" s="385"/>
      <c r="DO169" s="385"/>
      <c r="DP169" s="385"/>
      <c r="DQ169" s="385"/>
      <c r="DR169" s="385"/>
      <c r="DS169" s="385"/>
      <c r="DT169" s="385"/>
      <c r="DU169" s="385"/>
      <c r="DV169" s="385"/>
      <c r="DW169" s="385"/>
      <c r="DX169" s="385"/>
      <c r="DY169" s="385"/>
    </row>
    <row r="170" spans="2:129" x14ac:dyDescent="0.2">
      <c r="B170" s="385"/>
      <c r="C170" s="385"/>
      <c r="D170" s="385"/>
      <c r="E170" s="385"/>
      <c r="F170" s="385"/>
      <c r="G170" s="385"/>
      <c r="H170" s="385"/>
      <c r="I170" s="385"/>
      <c r="J170" s="385"/>
      <c r="K170" s="385"/>
      <c r="L170" s="385"/>
      <c r="M170" s="385"/>
      <c r="N170" s="385"/>
      <c r="O170" s="385"/>
      <c r="P170" s="385"/>
      <c r="Q170" s="385"/>
      <c r="R170" s="385"/>
      <c r="S170" s="385"/>
      <c r="T170" s="385"/>
      <c r="U170" s="385"/>
      <c r="V170" s="385"/>
      <c r="W170" s="385"/>
      <c r="X170" s="385"/>
      <c r="Y170" s="385"/>
      <c r="Z170" s="385"/>
      <c r="AA170" s="385"/>
      <c r="AB170" s="385"/>
      <c r="AC170" s="385"/>
      <c r="AD170" s="385"/>
      <c r="AE170" s="385"/>
      <c r="AF170" s="385"/>
      <c r="AG170" s="385"/>
      <c r="AH170" s="385"/>
      <c r="AI170" s="385"/>
      <c r="AJ170" s="385"/>
      <c r="AK170" s="385"/>
      <c r="AL170" s="385"/>
      <c r="AM170" s="385"/>
      <c r="AN170" s="385"/>
      <c r="AO170" s="385"/>
      <c r="AP170" s="385"/>
      <c r="AQ170" s="385"/>
      <c r="AR170" s="385"/>
      <c r="AS170" s="385"/>
      <c r="AT170" s="385"/>
      <c r="AU170" s="385"/>
      <c r="AV170" s="385"/>
      <c r="AW170" s="385"/>
      <c r="AX170" s="385"/>
      <c r="AY170" s="385"/>
      <c r="AZ170" s="385"/>
      <c r="BA170" s="385"/>
      <c r="BB170" s="385"/>
      <c r="BC170" s="385"/>
      <c r="BD170" s="385"/>
      <c r="BE170" s="385"/>
      <c r="BF170" s="385"/>
      <c r="BG170" s="385"/>
      <c r="BH170" s="385"/>
      <c r="BI170" s="385"/>
      <c r="BJ170" s="385"/>
      <c r="BK170" s="385"/>
      <c r="BL170" s="385"/>
      <c r="BM170" s="385"/>
      <c r="BN170" s="385"/>
      <c r="BO170" s="385"/>
      <c r="BP170" s="385"/>
      <c r="BQ170" s="385"/>
      <c r="BR170" s="385"/>
      <c r="BS170" s="385"/>
      <c r="BT170" s="385"/>
      <c r="BU170" s="385"/>
      <c r="BV170" s="385"/>
      <c r="BW170" s="385"/>
      <c r="BX170" s="385"/>
      <c r="BY170" s="385"/>
      <c r="BZ170" s="385"/>
      <c r="CA170" s="385"/>
      <c r="CB170" s="385"/>
      <c r="CC170" s="385"/>
      <c r="CD170" s="385"/>
      <c r="CE170" s="385"/>
      <c r="CF170" s="385"/>
      <c r="CG170" s="385"/>
      <c r="CH170" s="385"/>
      <c r="CI170" s="385"/>
      <c r="CJ170" s="385"/>
      <c r="CK170" s="385"/>
      <c r="CL170" s="385"/>
      <c r="CM170" s="385"/>
      <c r="CN170" s="385"/>
      <c r="CO170" s="385"/>
      <c r="CP170" s="385"/>
      <c r="CQ170" s="385"/>
      <c r="CR170" s="385"/>
      <c r="CS170" s="385"/>
      <c r="CT170" s="385"/>
      <c r="CU170" s="385"/>
      <c r="CV170" s="385"/>
      <c r="CW170" s="385"/>
      <c r="CX170" s="385"/>
      <c r="CY170" s="385"/>
      <c r="CZ170" s="385"/>
      <c r="DA170" s="385"/>
      <c r="DB170" s="385"/>
      <c r="DC170" s="385"/>
      <c r="DD170" s="385"/>
      <c r="DE170" s="385"/>
      <c r="DF170" s="385"/>
      <c r="DG170" s="385"/>
      <c r="DH170" s="385"/>
      <c r="DI170" s="385"/>
      <c r="DJ170" s="385"/>
      <c r="DK170" s="385"/>
      <c r="DL170" s="385"/>
      <c r="DM170" s="385"/>
      <c r="DN170" s="385"/>
      <c r="DO170" s="385"/>
      <c r="DP170" s="385"/>
      <c r="DQ170" s="385"/>
      <c r="DR170" s="385"/>
      <c r="DS170" s="385"/>
      <c r="DT170" s="385"/>
      <c r="DU170" s="385"/>
      <c r="DV170" s="385"/>
      <c r="DW170" s="385"/>
      <c r="DX170" s="385"/>
      <c r="DY170" s="385"/>
    </row>
    <row r="171" spans="2:129" x14ac:dyDescent="0.2">
      <c r="B171" s="385"/>
      <c r="C171" s="385"/>
      <c r="D171" s="385"/>
      <c r="E171" s="385"/>
      <c r="F171" s="385"/>
      <c r="G171" s="385"/>
      <c r="H171" s="385"/>
      <c r="I171" s="385"/>
      <c r="J171" s="385"/>
      <c r="K171" s="385"/>
      <c r="L171" s="385"/>
      <c r="M171" s="385"/>
      <c r="N171" s="385"/>
      <c r="O171" s="385"/>
      <c r="P171" s="385"/>
      <c r="Q171" s="385"/>
      <c r="R171" s="385"/>
      <c r="S171" s="385"/>
      <c r="T171" s="385"/>
      <c r="U171" s="385"/>
      <c r="V171" s="385"/>
      <c r="W171" s="385"/>
      <c r="X171" s="385"/>
      <c r="Y171" s="385"/>
      <c r="Z171" s="385"/>
      <c r="AA171" s="385"/>
      <c r="AB171" s="385"/>
      <c r="AC171" s="385"/>
      <c r="AD171" s="385"/>
      <c r="AE171" s="385"/>
      <c r="AF171" s="385"/>
      <c r="AG171" s="385"/>
      <c r="AH171" s="385"/>
      <c r="AI171" s="385"/>
      <c r="AJ171" s="385"/>
      <c r="AK171" s="385"/>
      <c r="AL171" s="385"/>
      <c r="AM171" s="385"/>
      <c r="AN171" s="385"/>
      <c r="AO171" s="385"/>
      <c r="AP171" s="385"/>
      <c r="AQ171" s="385"/>
      <c r="AR171" s="385"/>
      <c r="AS171" s="385"/>
      <c r="AT171" s="385"/>
      <c r="AU171" s="385"/>
      <c r="AV171" s="385"/>
      <c r="AW171" s="385"/>
      <c r="AX171" s="385"/>
      <c r="AY171" s="385"/>
      <c r="AZ171" s="385"/>
      <c r="BA171" s="385"/>
      <c r="BB171" s="385"/>
      <c r="BC171" s="385"/>
      <c r="BD171" s="385"/>
      <c r="BE171" s="385"/>
      <c r="BF171" s="385"/>
      <c r="BG171" s="385"/>
      <c r="BH171" s="385"/>
      <c r="BI171" s="385"/>
      <c r="BJ171" s="385"/>
      <c r="BK171" s="385"/>
      <c r="BL171" s="385"/>
      <c r="BM171" s="385"/>
      <c r="BN171" s="385"/>
      <c r="BO171" s="385"/>
      <c r="BP171" s="385"/>
      <c r="BQ171" s="385"/>
      <c r="BR171" s="385"/>
      <c r="BS171" s="385"/>
      <c r="BT171" s="385"/>
      <c r="BU171" s="385"/>
      <c r="BV171" s="385"/>
      <c r="BW171" s="385"/>
      <c r="BX171" s="385"/>
      <c r="BY171" s="385"/>
      <c r="BZ171" s="385"/>
      <c r="CA171" s="385"/>
      <c r="CB171" s="385"/>
      <c r="CC171" s="385"/>
      <c r="CD171" s="385"/>
      <c r="CE171" s="385"/>
      <c r="CF171" s="385"/>
      <c r="CG171" s="385"/>
      <c r="CH171" s="385"/>
      <c r="CI171" s="385"/>
      <c r="CJ171" s="385"/>
      <c r="CK171" s="385"/>
      <c r="CL171" s="385"/>
      <c r="CM171" s="385"/>
      <c r="CN171" s="385"/>
      <c r="CO171" s="385"/>
      <c r="CP171" s="385"/>
      <c r="CQ171" s="385"/>
      <c r="CR171" s="385"/>
      <c r="CS171" s="385"/>
      <c r="CT171" s="385"/>
      <c r="CU171" s="385"/>
      <c r="CV171" s="385"/>
      <c r="CW171" s="385"/>
      <c r="CX171" s="385"/>
      <c r="CY171" s="385"/>
      <c r="CZ171" s="385"/>
      <c r="DA171" s="385"/>
      <c r="DB171" s="385"/>
      <c r="DC171" s="385"/>
      <c r="DD171" s="385"/>
      <c r="DE171" s="385"/>
      <c r="DF171" s="385"/>
      <c r="DG171" s="385"/>
      <c r="DH171" s="385"/>
      <c r="DI171" s="385"/>
      <c r="DJ171" s="385"/>
      <c r="DK171" s="385"/>
      <c r="DL171" s="385"/>
      <c r="DM171" s="385"/>
      <c r="DN171" s="385"/>
      <c r="DO171" s="385"/>
      <c r="DP171" s="385"/>
      <c r="DQ171" s="385"/>
      <c r="DR171" s="385"/>
      <c r="DS171" s="385"/>
      <c r="DT171" s="385"/>
      <c r="DU171" s="385"/>
      <c r="DV171" s="385"/>
      <c r="DW171" s="385"/>
      <c r="DX171" s="385"/>
      <c r="DY171" s="385"/>
    </row>
    <row r="172" spans="2:129" x14ac:dyDescent="0.2">
      <c r="B172" s="385"/>
      <c r="C172" s="385"/>
      <c r="D172" s="385"/>
      <c r="E172" s="385"/>
      <c r="F172" s="385"/>
      <c r="G172" s="385"/>
      <c r="H172" s="385"/>
      <c r="I172" s="385"/>
      <c r="J172" s="385"/>
      <c r="K172" s="385"/>
      <c r="L172" s="385"/>
      <c r="M172" s="385"/>
      <c r="N172" s="385"/>
      <c r="O172" s="385"/>
      <c r="P172" s="385"/>
      <c r="Q172" s="385"/>
      <c r="R172" s="385"/>
      <c r="S172" s="385"/>
      <c r="T172" s="385"/>
      <c r="U172" s="385"/>
      <c r="V172" s="385"/>
      <c r="W172" s="385"/>
      <c r="X172" s="385"/>
      <c r="Y172" s="385"/>
      <c r="Z172" s="385"/>
      <c r="AA172" s="385"/>
      <c r="AB172" s="385"/>
      <c r="AC172" s="385"/>
      <c r="AD172" s="385"/>
      <c r="AE172" s="385"/>
      <c r="AF172" s="385"/>
      <c r="AG172" s="385"/>
      <c r="AH172" s="385"/>
      <c r="AI172" s="385"/>
      <c r="AJ172" s="385"/>
      <c r="AK172" s="385"/>
      <c r="AL172" s="385"/>
      <c r="AM172" s="385"/>
      <c r="AN172" s="385"/>
      <c r="AO172" s="385"/>
      <c r="AP172" s="385"/>
      <c r="AQ172" s="385"/>
      <c r="AR172" s="385"/>
      <c r="AS172" s="385"/>
      <c r="AT172" s="385"/>
      <c r="AU172" s="385"/>
      <c r="AV172" s="385"/>
      <c r="AW172" s="385"/>
      <c r="AX172" s="385"/>
      <c r="AY172" s="385"/>
      <c r="AZ172" s="385"/>
      <c r="BA172" s="385"/>
      <c r="BB172" s="385"/>
      <c r="BC172" s="385"/>
      <c r="BD172" s="385"/>
      <c r="BE172" s="385"/>
      <c r="BF172" s="385"/>
      <c r="BG172" s="385"/>
      <c r="BH172" s="385"/>
      <c r="BI172" s="385"/>
      <c r="BJ172" s="385"/>
      <c r="BK172" s="385"/>
      <c r="BL172" s="385"/>
      <c r="BM172" s="385"/>
      <c r="BN172" s="385"/>
      <c r="BO172" s="385"/>
      <c r="BP172" s="385"/>
      <c r="BQ172" s="385"/>
      <c r="BR172" s="385"/>
      <c r="BS172" s="385"/>
      <c r="BT172" s="385"/>
      <c r="BU172" s="385"/>
      <c r="BV172" s="385"/>
      <c r="BW172" s="385"/>
      <c r="BX172" s="385"/>
      <c r="BY172" s="385"/>
      <c r="BZ172" s="385"/>
      <c r="CA172" s="385"/>
      <c r="CB172" s="385"/>
      <c r="CC172" s="385"/>
      <c r="CD172" s="385"/>
      <c r="CE172" s="385"/>
      <c r="CF172" s="385"/>
      <c r="CG172" s="385"/>
      <c r="CH172" s="385"/>
      <c r="CI172" s="385"/>
      <c r="CJ172" s="385"/>
      <c r="CK172" s="385"/>
      <c r="CL172" s="385"/>
      <c r="CM172" s="385"/>
      <c r="CN172" s="385"/>
      <c r="CO172" s="385"/>
      <c r="CP172" s="385"/>
      <c r="CQ172" s="385"/>
      <c r="CR172" s="385"/>
      <c r="CS172" s="385"/>
      <c r="CT172" s="385"/>
      <c r="CU172" s="385"/>
      <c r="CV172" s="385"/>
      <c r="CW172" s="385"/>
      <c r="CX172" s="385"/>
      <c r="CY172" s="385"/>
      <c r="CZ172" s="385"/>
      <c r="DA172" s="385"/>
      <c r="DB172" s="385"/>
      <c r="DC172" s="385"/>
      <c r="DD172" s="385"/>
      <c r="DE172" s="385"/>
      <c r="DF172" s="385"/>
      <c r="DG172" s="385"/>
      <c r="DH172" s="385"/>
      <c r="DI172" s="385"/>
      <c r="DJ172" s="385"/>
      <c r="DK172" s="385"/>
      <c r="DL172" s="385"/>
      <c r="DM172" s="385"/>
      <c r="DN172" s="385"/>
      <c r="DO172" s="385"/>
      <c r="DP172" s="385"/>
      <c r="DQ172" s="385"/>
      <c r="DR172" s="385"/>
      <c r="DS172" s="385"/>
      <c r="DT172" s="385"/>
      <c r="DU172" s="385"/>
      <c r="DV172" s="385"/>
      <c r="DW172" s="385"/>
      <c r="DX172" s="385"/>
      <c r="DY172" s="385"/>
    </row>
    <row r="173" spans="2:129" x14ac:dyDescent="0.2">
      <c r="B173" s="385"/>
      <c r="C173" s="385"/>
      <c r="D173" s="385"/>
      <c r="E173" s="385"/>
      <c r="F173" s="385"/>
      <c r="G173" s="385"/>
      <c r="H173" s="385"/>
      <c r="I173" s="385"/>
      <c r="J173" s="385"/>
      <c r="K173" s="385"/>
      <c r="L173" s="385"/>
      <c r="M173" s="385"/>
      <c r="N173" s="385"/>
      <c r="O173" s="385"/>
      <c r="P173" s="385"/>
      <c r="Q173" s="385"/>
      <c r="R173" s="385"/>
      <c r="S173" s="385"/>
      <c r="T173" s="385"/>
      <c r="U173" s="385"/>
      <c r="V173" s="385"/>
      <c r="W173" s="385"/>
      <c r="X173" s="385"/>
      <c r="Y173" s="385"/>
      <c r="Z173" s="385"/>
      <c r="AA173" s="385"/>
      <c r="AB173" s="385"/>
      <c r="AC173" s="385"/>
      <c r="AD173" s="385"/>
      <c r="AE173" s="385"/>
      <c r="AF173" s="385"/>
      <c r="AG173" s="385"/>
      <c r="AH173" s="385"/>
      <c r="AI173" s="385"/>
      <c r="AJ173" s="385"/>
      <c r="AK173" s="385"/>
      <c r="AL173" s="385"/>
      <c r="AM173" s="385"/>
      <c r="AN173" s="385"/>
      <c r="AO173" s="385"/>
      <c r="AP173" s="385"/>
      <c r="AQ173" s="385"/>
      <c r="AR173" s="385"/>
      <c r="AS173" s="385"/>
      <c r="AT173" s="385"/>
      <c r="AU173" s="385"/>
      <c r="AV173" s="385"/>
      <c r="AW173" s="385"/>
      <c r="AX173" s="385"/>
      <c r="AY173" s="385"/>
      <c r="AZ173" s="385"/>
      <c r="BA173" s="385"/>
      <c r="BB173" s="385"/>
      <c r="BC173" s="385"/>
      <c r="BD173" s="385"/>
      <c r="BE173" s="385"/>
      <c r="BF173" s="385"/>
      <c r="BG173" s="385"/>
      <c r="BH173" s="385"/>
      <c r="BI173" s="385"/>
      <c r="BJ173" s="385"/>
      <c r="BK173" s="385"/>
      <c r="BL173" s="385"/>
      <c r="BM173" s="385"/>
      <c r="BN173" s="385"/>
      <c r="BO173" s="385"/>
      <c r="BP173" s="385"/>
      <c r="BQ173" s="385"/>
      <c r="BR173" s="385"/>
      <c r="BS173" s="385"/>
      <c r="BT173" s="385"/>
      <c r="BU173" s="385"/>
      <c r="BV173" s="385"/>
      <c r="BW173" s="385"/>
      <c r="BX173" s="385"/>
      <c r="BY173" s="385"/>
      <c r="BZ173" s="385"/>
      <c r="CA173" s="385"/>
      <c r="CB173" s="385"/>
      <c r="CC173" s="385"/>
      <c r="CD173" s="385"/>
      <c r="CE173" s="385"/>
      <c r="CF173" s="385"/>
      <c r="CG173" s="385"/>
      <c r="CH173" s="385"/>
      <c r="CI173" s="385"/>
      <c r="CJ173" s="385"/>
      <c r="CK173" s="385"/>
      <c r="CL173" s="385"/>
      <c r="CM173" s="385"/>
      <c r="CN173" s="385"/>
      <c r="CO173" s="385"/>
      <c r="CP173" s="385"/>
      <c r="CQ173" s="385"/>
      <c r="CR173" s="385"/>
      <c r="CS173" s="385"/>
      <c r="CT173" s="385"/>
      <c r="CU173" s="385"/>
      <c r="CV173" s="385"/>
      <c r="CW173" s="385"/>
      <c r="CX173" s="385"/>
      <c r="CY173" s="385"/>
      <c r="CZ173" s="385"/>
      <c r="DA173" s="385"/>
      <c r="DB173" s="385"/>
      <c r="DC173" s="385"/>
      <c r="DD173" s="385"/>
      <c r="DE173" s="385"/>
      <c r="DF173" s="385"/>
      <c r="DG173" s="385"/>
      <c r="DH173" s="385"/>
      <c r="DI173" s="385"/>
      <c r="DJ173" s="385"/>
      <c r="DK173" s="385"/>
      <c r="DL173" s="385"/>
      <c r="DM173" s="385"/>
      <c r="DN173" s="385"/>
      <c r="DO173" s="385"/>
      <c r="DP173" s="385"/>
      <c r="DQ173" s="385"/>
      <c r="DR173" s="385"/>
      <c r="DS173" s="385"/>
      <c r="DT173" s="385"/>
      <c r="DU173" s="385"/>
      <c r="DV173" s="385"/>
      <c r="DW173" s="385"/>
      <c r="DX173" s="385"/>
      <c r="DY173" s="385"/>
    </row>
    <row r="174" spans="2:129" x14ac:dyDescent="0.2">
      <c r="B174" s="385"/>
      <c r="C174" s="385"/>
      <c r="D174" s="385"/>
      <c r="E174" s="385"/>
      <c r="F174" s="385"/>
      <c r="G174" s="385"/>
      <c r="H174" s="385"/>
      <c r="I174" s="385"/>
      <c r="J174" s="385"/>
      <c r="K174" s="385"/>
      <c r="L174" s="385"/>
      <c r="M174" s="385"/>
      <c r="N174" s="385"/>
      <c r="O174" s="385"/>
      <c r="P174" s="385"/>
      <c r="Q174" s="385"/>
      <c r="R174" s="385"/>
      <c r="S174" s="385"/>
      <c r="T174" s="385"/>
      <c r="U174" s="385"/>
      <c r="V174" s="385"/>
      <c r="W174" s="385"/>
      <c r="X174" s="385"/>
      <c r="Y174" s="385"/>
      <c r="Z174" s="385"/>
      <c r="AA174" s="385"/>
      <c r="AB174" s="385"/>
      <c r="AC174" s="385"/>
      <c r="AD174" s="385"/>
      <c r="AE174" s="385"/>
      <c r="AF174" s="385"/>
      <c r="AG174" s="385"/>
      <c r="AH174" s="385"/>
      <c r="AI174" s="385"/>
      <c r="AJ174" s="385"/>
      <c r="AK174" s="385"/>
      <c r="AL174" s="385"/>
      <c r="AM174" s="385"/>
      <c r="AN174" s="385"/>
      <c r="AO174" s="385"/>
      <c r="AP174" s="385"/>
      <c r="AQ174" s="385"/>
      <c r="AR174" s="385"/>
      <c r="AS174" s="385"/>
      <c r="AT174" s="385"/>
      <c r="AU174" s="385"/>
      <c r="AV174" s="385"/>
      <c r="AW174" s="385"/>
      <c r="AX174" s="385"/>
      <c r="AY174" s="385"/>
      <c r="AZ174" s="385"/>
      <c r="BA174" s="385"/>
      <c r="BB174" s="385"/>
      <c r="BC174" s="385"/>
      <c r="BD174" s="385"/>
      <c r="BE174" s="385"/>
      <c r="BF174" s="385"/>
      <c r="BG174" s="385"/>
      <c r="BH174" s="385"/>
      <c r="BI174" s="385"/>
      <c r="BJ174" s="385"/>
      <c r="BK174" s="385"/>
      <c r="BL174" s="385"/>
      <c r="BM174" s="385"/>
      <c r="BN174" s="385"/>
      <c r="BO174" s="385"/>
      <c r="BP174" s="385"/>
      <c r="BQ174" s="385"/>
      <c r="BR174" s="385"/>
      <c r="BS174" s="385"/>
      <c r="BT174" s="385"/>
      <c r="BU174" s="385"/>
      <c r="BV174" s="385"/>
      <c r="BW174" s="385"/>
      <c r="BX174" s="385"/>
      <c r="BY174" s="385"/>
      <c r="BZ174" s="385"/>
      <c r="CA174" s="385"/>
      <c r="CB174" s="385"/>
      <c r="CC174" s="385"/>
      <c r="CD174" s="385"/>
      <c r="CE174" s="385"/>
      <c r="CF174" s="385"/>
      <c r="CG174" s="385"/>
      <c r="CH174" s="385"/>
      <c r="CI174" s="385"/>
      <c r="CJ174" s="385"/>
      <c r="CK174" s="385"/>
      <c r="CL174" s="385"/>
      <c r="CM174" s="385"/>
      <c r="CN174" s="385"/>
      <c r="CO174" s="385"/>
      <c r="CP174" s="385"/>
      <c r="CQ174" s="385"/>
      <c r="CR174" s="385"/>
      <c r="CS174" s="385"/>
      <c r="CT174" s="385"/>
      <c r="CU174" s="385"/>
      <c r="CV174" s="385"/>
      <c r="CW174" s="385"/>
      <c r="CX174" s="385"/>
      <c r="CY174" s="385"/>
      <c r="CZ174" s="385"/>
      <c r="DA174" s="385"/>
      <c r="DB174" s="385"/>
      <c r="DC174" s="385"/>
      <c r="DD174" s="385"/>
      <c r="DE174" s="385"/>
      <c r="DF174" s="385"/>
      <c r="DG174" s="385"/>
      <c r="DH174" s="385"/>
      <c r="DI174" s="385"/>
      <c r="DJ174" s="385"/>
      <c r="DK174" s="385"/>
      <c r="DL174" s="385"/>
      <c r="DM174" s="385"/>
      <c r="DN174" s="385"/>
      <c r="DO174" s="385"/>
      <c r="DP174" s="385"/>
      <c r="DQ174" s="385"/>
      <c r="DR174" s="385"/>
      <c r="DS174" s="385"/>
      <c r="DT174" s="385"/>
      <c r="DU174" s="385"/>
      <c r="DV174" s="385"/>
      <c r="DW174" s="385"/>
      <c r="DX174" s="385"/>
      <c r="DY174" s="385"/>
    </row>
    <row r="175" spans="2:129" x14ac:dyDescent="0.2">
      <c r="B175" s="385"/>
      <c r="C175" s="385"/>
      <c r="D175" s="385"/>
      <c r="E175" s="385"/>
      <c r="F175" s="385"/>
      <c r="G175" s="385"/>
      <c r="H175" s="385"/>
      <c r="I175" s="385"/>
      <c r="J175" s="385"/>
      <c r="K175" s="385"/>
      <c r="L175" s="385"/>
      <c r="M175" s="385"/>
      <c r="N175" s="385"/>
      <c r="O175" s="385"/>
      <c r="P175" s="385"/>
      <c r="Q175" s="385"/>
      <c r="R175" s="385"/>
      <c r="S175" s="385"/>
      <c r="T175" s="385"/>
      <c r="U175" s="385"/>
      <c r="V175" s="385"/>
      <c r="W175" s="385"/>
      <c r="X175" s="385"/>
      <c r="Y175" s="385"/>
      <c r="Z175" s="385"/>
      <c r="AA175" s="385"/>
      <c r="AB175" s="385"/>
      <c r="AC175" s="385"/>
      <c r="AD175" s="385"/>
      <c r="AE175" s="385"/>
      <c r="AF175" s="385"/>
      <c r="AG175" s="385"/>
      <c r="AH175" s="385"/>
      <c r="AI175" s="385"/>
      <c r="AJ175" s="385"/>
      <c r="AK175" s="385"/>
      <c r="AL175" s="385"/>
      <c r="AM175" s="385"/>
      <c r="AN175" s="385"/>
      <c r="AO175" s="385"/>
      <c r="AP175" s="385"/>
      <c r="AQ175" s="385"/>
      <c r="AR175" s="385"/>
      <c r="AS175" s="385"/>
      <c r="AT175" s="385"/>
      <c r="AU175" s="385"/>
      <c r="AV175" s="385"/>
      <c r="AW175" s="385"/>
      <c r="AX175" s="385"/>
      <c r="AY175" s="385"/>
      <c r="AZ175" s="385"/>
      <c r="BA175" s="385"/>
      <c r="BB175" s="385"/>
      <c r="BC175" s="385"/>
      <c r="BD175" s="385"/>
      <c r="BE175" s="385"/>
      <c r="BF175" s="385"/>
      <c r="BG175" s="385"/>
      <c r="BH175" s="385"/>
      <c r="BI175" s="385"/>
      <c r="BJ175" s="385"/>
      <c r="BK175" s="385"/>
      <c r="BL175" s="385"/>
      <c r="BM175" s="385"/>
      <c r="BN175" s="385"/>
      <c r="BO175" s="385"/>
      <c r="BP175" s="385"/>
      <c r="BQ175" s="385"/>
      <c r="BR175" s="385"/>
      <c r="BS175" s="385"/>
      <c r="BT175" s="385"/>
      <c r="BU175" s="385"/>
      <c r="BV175" s="385"/>
      <c r="BW175" s="385"/>
      <c r="BX175" s="385"/>
      <c r="BY175" s="385"/>
      <c r="BZ175" s="385"/>
      <c r="CA175" s="385"/>
      <c r="CB175" s="385"/>
      <c r="CC175" s="385"/>
      <c r="CD175" s="385"/>
      <c r="CE175" s="385"/>
      <c r="CF175" s="385"/>
      <c r="CG175" s="385"/>
      <c r="CH175" s="385"/>
      <c r="CI175" s="385"/>
      <c r="CJ175" s="385"/>
      <c r="CK175" s="385"/>
      <c r="CL175" s="385"/>
      <c r="CM175" s="385"/>
      <c r="CN175" s="385"/>
      <c r="CO175" s="385"/>
      <c r="CP175" s="385"/>
      <c r="CQ175" s="385"/>
      <c r="CR175" s="385"/>
      <c r="CS175" s="385"/>
      <c r="CT175" s="385"/>
      <c r="CU175" s="385"/>
      <c r="CV175" s="385"/>
      <c r="CW175" s="385"/>
      <c r="CX175" s="385"/>
      <c r="CY175" s="385"/>
      <c r="CZ175" s="385"/>
      <c r="DA175" s="385"/>
      <c r="DB175" s="385"/>
      <c r="DC175" s="385"/>
      <c r="DD175" s="385"/>
      <c r="DE175" s="385"/>
      <c r="DF175" s="385"/>
      <c r="DG175" s="385"/>
      <c r="DH175" s="385"/>
      <c r="DI175" s="385"/>
      <c r="DJ175" s="385"/>
      <c r="DK175" s="385"/>
      <c r="DL175" s="385"/>
      <c r="DM175" s="385"/>
      <c r="DN175" s="385"/>
      <c r="DO175" s="385"/>
      <c r="DP175" s="385"/>
      <c r="DQ175" s="385"/>
      <c r="DR175" s="385"/>
      <c r="DS175" s="385"/>
      <c r="DT175" s="385"/>
      <c r="DU175" s="385"/>
      <c r="DV175" s="385"/>
      <c r="DW175" s="385"/>
      <c r="DX175" s="385"/>
      <c r="DY175" s="385"/>
    </row>
    <row r="176" spans="2:129" x14ac:dyDescent="0.2">
      <c r="B176" s="385"/>
      <c r="C176" s="385"/>
      <c r="D176" s="385"/>
      <c r="E176" s="385"/>
      <c r="F176" s="385"/>
      <c r="G176" s="385"/>
      <c r="H176" s="385"/>
      <c r="I176" s="385"/>
      <c r="J176" s="385"/>
      <c r="K176" s="385"/>
      <c r="L176" s="385"/>
      <c r="M176" s="385"/>
      <c r="N176" s="385"/>
      <c r="O176" s="385"/>
      <c r="P176" s="385"/>
      <c r="Q176" s="385"/>
      <c r="R176" s="385"/>
      <c r="S176" s="385"/>
      <c r="T176" s="385"/>
      <c r="U176" s="385"/>
      <c r="V176" s="385"/>
      <c r="W176" s="385"/>
      <c r="X176" s="385"/>
      <c r="Y176" s="385"/>
      <c r="Z176" s="385"/>
      <c r="AA176" s="385"/>
      <c r="AB176" s="385"/>
      <c r="AC176" s="385"/>
      <c r="AD176" s="385"/>
      <c r="AE176" s="385"/>
      <c r="AF176" s="385"/>
      <c r="AG176" s="385"/>
      <c r="AH176" s="385"/>
      <c r="AI176" s="385"/>
      <c r="AJ176" s="385"/>
      <c r="AK176" s="385"/>
      <c r="AL176" s="385"/>
      <c r="AM176" s="385"/>
      <c r="AN176" s="385"/>
      <c r="AO176" s="385"/>
      <c r="AP176" s="385"/>
      <c r="AQ176" s="385"/>
      <c r="AR176" s="385"/>
      <c r="AS176" s="385"/>
      <c r="AT176" s="385"/>
      <c r="AU176" s="385"/>
      <c r="AV176" s="385"/>
      <c r="AW176" s="385"/>
      <c r="AX176" s="385"/>
      <c r="AY176" s="385"/>
      <c r="AZ176" s="385"/>
      <c r="BA176" s="385"/>
      <c r="BB176" s="385"/>
      <c r="BC176" s="385"/>
      <c r="BD176" s="385"/>
      <c r="BE176" s="385"/>
      <c r="BF176" s="385"/>
      <c r="BG176" s="385"/>
      <c r="BH176" s="385"/>
      <c r="BI176" s="385"/>
      <c r="BJ176" s="385"/>
      <c r="BK176" s="385"/>
      <c r="BL176" s="385"/>
      <c r="BM176" s="385"/>
      <c r="BN176" s="385"/>
      <c r="BO176" s="385"/>
      <c r="BP176" s="385"/>
      <c r="BQ176" s="385"/>
      <c r="BR176" s="385"/>
      <c r="BS176" s="385"/>
      <c r="BT176" s="385"/>
      <c r="BU176" s="385"/>
      <c r="BV176" s="385"/>
      <c r="BW176" s="385"/>
      <c r="BX176" s="385"/>
      <c r="BY176" s="385"/>
      <c r="BZ176" s="385"/>
      <c r="CA176" s="385"/>
      <c r="CB176" s="385"/>
      <c r="CC176" s="385"/>
      <c r="CD176" s="385"/>
      <c r="CE176" s="385"/>
      <c r="CF176" s="385"/>
      <c r="CG176" s="385"/>
      <c r="CH176" s="385"/>
      <c r="CI176" s="385"/>
      <c r="CJ176" s="385"/>
      <c r="CK176" s="385"/>
      <c r="CL176" s="385"/>
      <c r="CM176" s="385"/>
      <c r="CN176" s="385"/>
      <c r="CO176" s="385"/>
      <c r="CP176" s="385"/>
      <c r="CQ176" s="385"/>
      <c r="CR176" s="385"/>
      <c r="CS176" s="385"/>
      <c r="CT176" s="385"/>
      <c r="CU176" s="385"/>
      <c r="CV176" s="385"/>
      <c r="CW176" s="385"/>
      <c r="CX176" s="385"/>
      <c r="CY176" s="385"/>
      <c r="CZ176" s="385"/>
      <c r="DA176" s="385"/>
      <c r="DB176" s="385"/>
      <c r="DC176" s="385"/>
      <c r="DD176" s="385"/>
      <c r="DE176" s="385"/>
      <c r="DF176" s="385"/>
      <c r="DG176" s="385"/>
      <c r="DH176" s="385"/>
      <c r="DI176" s="385"/>
      <c r="DJ176" s="385"/>
      <c r="DK176" s="385"/>
      <c r="DL176" s="385"/>
      <c r="DM176" s="385"/>
      <c r="DN176" s="385"/>
      <c r="DO176" s="385"/>
      <c r="DP176" s="385"/>
      <c r="DQ176" s="385"/>
      <c r="DR176" s="385"/>
      <c r="DS176" s="385"/>
      <c r="DT176" s="385"/>
      <c r="DU176" s="385"/>
      <c r="DV176" s="385"/>
      <c r="DW176" s="385"/>
      <c r="DX176" s="385"/>
      <c r="DY176" s="385"/>
    </row>
    <row r="177" spans="2:129" x14ac:dyDescent="0.2">
      <c r="B177" s="385"/>
      <c r="C177" s="385"/>
      <c r="D177" s="385"/>
      <c r="E177" s="385"/>
      <c r="F177" s="385"/>
      <c r="G177" s="385"/>
      <c r="H177" s="385"/>
      <c r="I177" s="385"/>
      <c r="J177" s="385"/>
      <c r="K177" s="385"/>
      <c r="L177" s="385"/>
      <c r="M177" s="385"/>
      <c r="N177" s="385"/>
      <c r="O177" s="385"/>
      <c r="P177" s="385"/>
      <c r="Q177" s="385"/>
      <c r="R177" s="385"/>
      <c r="S177" s="385"/>
      <c r="T177" s="385"/>
      <c r="U177" s="385"/>
      <c r="V177" s="385"/>
      <c r="W177" s="385"/>
      <c r="X177" s="385"/>
      <c r="Y177" s="385"/>
      <c r="Z177" s="385"/>
      <c r="AA177" s="385"/>
      <c r="AB177" s="385"/>
      <c r="AC177" s="385"/>
      <c r="AD177" s="385"/>
      <c r="AE177" s="385"/>
      <c r="AF177" s="385"/>
      <c r="AG177" s="385"/>
      <c r="AH177" s="385"/>
      <c r="AI177" s="385"/>
      <c r="AJ177" s="385"/>
      <c r="AK177" s="385"/>
      <c r="AL177" s="385"/>
      <c r="AM177" s="385"/>
      <c r="AN177" s="385"/>
      <c r="AO177" s="385"/>
      <c r="AP177" s="385"/>
      <c r="AQ177" s="385"/>
      <c r="AR177" s="385"/>
      <c r="AS177" s="385"/>
      <c r="AT177" s="385"/>
      <c r="AU177" s="385"/>
      <c r="AV177" s="385"/>
      <c r="AW177" s="385"/>
      <c r="AX177" s="385"/>
      <c r="AY177" s="385"/>
      <c r="AZ177" s="385"/>
      <c r="BA177" s="385"/>
      <c r="BB177" s="385"/>
      <c r="BC177" s="385"/>
      <c r="BD177" s="385"/>
      <c r="BE177" s="385"/>
      <c r="BF177" s="385"/>
      <c r="BG177" s="385"/>
      <c r="BH177" s="385"/>
      <c r="BI177" s="385"/>
      <c r="BJ177" s="385"/>
      <c r="BK177" s="385"/>
      <c r="BL177" s="385"/>
      <c r="BM177" s="385"/>
      <c r="BN177" s="385"/>
      <c r="BO177" s="385"/>
      <c r="BP177" s="385"/>
      <c r="BQ177" s="385"/>
      <c r="BR177" s="385"/>
      <c r="BS177" s="385"/>
      <c r="BT177" s="385"/>
      <c r="BU177" s="385"/>
      <c r="BV177" s="385"/>
      <c r="BW177" s="385"/>
      <c r="BX177" s="385"/>
      <c r="BY177" s="385"/>
      <c r="BZ177" s="385"/>
      <c r="CA177" s="385"/>
      <c r="CB177" s="385"/>
      <c r="CC177" s="385"/>
      <c r="CD177" s="385"/>
      <c r="CE177" s="385"/>
      <c r="CF177" s="385"/>
      <c r="CG177" s="385"/>
      <c r="CH177" s="385"/>
      <c r="CI177" s="385"/>
      <c r="CJ177" s="385"/>
      <c r="CK177" s="385"/>
      <c r="CL177" s="385"/>
      <c r="CM177" s="385"/>
      <c r="CN177" s="385"/>
      <c r="CO177" s="385"/>
      <c r="CP177" s="385"/>
      <c r="CQ177" s="385"/>
      <c r="CR177" s="385"/>
      <c r="CS177" s="385"/>
      <c r="CT177" s="385"/>
      <c r="CU177" s="385"/>
      <c r="CV177" s="385"/>
      <c r="CW177" s="385"/>
      <c r="CX177" s="385"/>
      <c r="CY177" s="385"/>
      <c r="CZ177" s="385"/>
      <c r="DA177" s="385"/>
      <c r="DB177" s="385"/>
      <c r="DC177" s="385"/>
      <c r="DD177" s="385"/>
      <c r="DE177" s="385"/>
      <c r="DF177" s="385"/>
      <c r="DG177" s="385"/>
      <c r="DH177" s="385"/>
      <c r="DI177" s="385"/>
      <c r="DJ177" s="385"/>
      <c r="DK177" s="385"/>
      <c r="DL177" s="385"/>
      <c r="DM177" s="385"/>
      <c r="DN177" s="385"/>
      <c r="DO177" s="385"/>
      <c r="DP177" s="385"/>
      <c r="DQ177" s="385"/>
      <c r="DR177" s="385"/>
      <c r="DS177" s="385"/>
      <c r="DT177" s="385"/>
      <c r="DU177" s="385"/>
      <c r="DV177" s="385"/>
      <c r="DW177" s="385"/>
      <c r="DX177" s="385"/>
      <c r="DY177" s="385"/>
    </row>
    <row r="178" spans="2:129" x14ac:dyDescent="0.2">
      <c r="B178" s="385"/>
      <c r="C178" s="385"/>
      <c r="D178" s="385"/>
      <c r="E178" s="385"/>
      <c r="F178" s="385"/>
      <c r="G178" s="385"/>
      <c r="H178" s="385"/>
      <c r="I178" s="385"/>
      <c r="J178" s="385"/>
      <c r="K178" s="385"/>
      <c r="L178" s="385"/>
      <c r="M178" s="385"/>
      <c r="N178" s="385"/>
      <c r="O178" s="385"/>
      <c r="P178" s="385"/>
      <c r="Q178" s="385"/>
      <c r="R178" s="385"/>
      <c r="S178" s="385"/>
      <c r="T178" s="385"/>
      <c r="U178" s="385"/>
      <c r="V178" s="385"/>
      <c r="W178" s="385"/>
      <c r="X178" s="385"/>
      <c r="Y178" s="385"/>
      <c r="Z178" s="385"/>
      <c r="AA178" s="385"/>
      <c r="AB178" s="385"/>
      <c r="AC178" s="385"/>
      <c r="AD178" s="385"/>
      <c r="AE178" s="385"/>
      <c r="AF178" s="385"/>
      <c r="AG178" s="385"/>
      <c r="AH178" s="385"/>
      <c r="AI178" s="385"/>
      <c r="AJ178" s="385"/>
      <c r="AK178" s="385"/>
      <c r="AL178" s="385"/>
      <c r="AM178" s="385"/>
      <c r="AN178" s="385"/>
      <c r="AO178" s="385"/>
      <c r="AP178" s="385"/>
      <c r="AQ178" s="385"/>
      <c r="AR178" s="385"/>
      <c r="AS178" s="385"/>
      <c r="AT178" s="385"/>
      <c r="AU178" s="385"/>
      <c r="AV178" s="385"/>
      <c r="AW178" s="385"/>
      <c r="AX178" s="385"/>
      <c r="AY178" s="385"/>
      <c r="AZ178" s="385"/>
      <c r="BA178" s="385"/>
      <c r="BB178" s="385"/>
      <c r="BC178" s="385"/>
      <c r="BD178" s="385"/>
      <c r="BE178" s="385"/>
      <c r="BF178" s="385"/>
      <c r="BG178" s="385"/>
      <c r="BH178" s="385"/>
      <c r="BI178" s="385"/>
      <c r="BJ178" s="385"/>
      <c r="BK178" s="385"/>
      <c r="BL178" s="385"/>
      <c r="BM178" s="385"/>
      <c r="BN178" s="385"/>
      <c r="BO178" s="385"/>
      <c r="BP178" s="385"/>
      <c r="BQ178" s="385"/>
      <c r="BR178" s="385"/>
      <c r="BS178" s="385"/>
      <c r="BT178" s="385"/>
      <c r="BU178" s="385"/>
      <c r="BV178" s="385"/>
      <c r="BW178" s="385"/>
      <c r="BX178" s="385"/>
      <c r="BY178" s="385"/>
      <c r="BZ178" s="385"/>
      <c r="CA178" s="385"/>
      <c r="CB178" s="385"/>
      <c r="CC178" s="385"/>
      <c r="CD178" s="385"/>
      <c r="CE178" s="385"/>
      <c r="CF178" s="385"/>
      <c r="CG178" s="385"/>
      <c r="CH178" s="385"/>
      <c r="CI178" s="385"/>
      <c r="CJ178" s="385"/>
      <c r="CK178" s="385"/>
      <c r="CL178" s="385"/>
      <c r="CM178" s="385"/>
      <c r="CN178" s="385"/>
      <c r="CO178" s="385"/>
      <c r="CP178" s="385"/>
      <c r="CQ178" s="385"/>
      <c r="CR178" s="385"/>
      <c r="CS178" s="385"/>
      <c r="CT178" s="385"/>
      <c r="CU178" s="385"/>
      <c r="CV178" s="385"/>
      <c r="CW178" s="385"/>
      <c r="CX178" s="385"/>
      <c r="CY178" s="385"/>
      <c r="CZ178" s="385"/>
      <c r="DA178" s="385"/>
      <c r="DB178" s="385"/>
      <c r="DC178" s="385"/>
      <c r="DD178" s="385"/>
      <c r="DE178" s="385"/>
      <c r="DF178" s="385"/>
      <c r="DG178" s="385"/>
      <c r="DH178" s="385"/>
      <c r="DI178" s="385"/>
      <c r="DJ178" s="385"/>
      <c r="DK178" s="385"/>
      <c r="DL178" s="385"/>
      <c r="DM178" s="385"/>
      <c r="DN178" s="385"/>
      <c r="DO178" s="385"/>
      <c r="DP178" s="385"/>
      <c r="DQ178" s="385"/>
      <c r="DR178" s="385"/>
      <c r="DS178" s="385"/>
      <c r="DT178" s="385"/>
      <c r="DU178" s="385"/>
      <c r="DV178" s="385"/>
      <c r="DW178" s="385"/>
      <c r="DX178" s="385"/>
      <c r="DY178" s="385"/>
    </row>
    <row r="179" spans="2:129" x14ac:dyDescent="0.2">
      <c r="B179" s="385"/>
      <c r="C179" s="385"/>
      <c r="D179" s="385"/>
      <c r="E179" s="385"/>
      <c r="F179" s="385"/>
      <c r="G179" s="385"/>
      <c r="H179" s="385"/>
      <c r="I179" s="385"/>
      <c r="J179" s="385"/>
      <c r="K179" s="385"/>
      <c r="L179" s="385"/>
      <c r="M179" s="385"/>
      <c r="N179" s="385"/>
      <c r="O179" s="385"/>
      <c r="P179" s="385"/>
      <c r="Q179" s="385"/>
      <c r="R179" s="385"/>
      <c r="S179" s="385"/>
      <c r="T179" s="385"/>
      <c r="U179" s="385"/>
      <c r="V179" s="385"/>
      <c r="W179" s="385"/>
      <c r="X179" s="385"/>
      <c r="Y179" s="385"/>
      <c r="Z179" s="385"/>
      <c r="AA179" s="385"/>
      <c r="AB179" s="385"/>
      <c r="AC179" s="385"/>
      <c r="AD179" s="385"/>
      <c r="AE179" s="385"/>
      <c r="AF179" s="385"/>
      <c r="AG179" s="385"/>
      <c r="AH179" s="385"/>
      <c r="AI179" s="385"/>
      <c r="AJ179" s="385"/>
      <c r="AK179" s="385"/>
      <c r="AL179" s="385"/>
      <c r="AM179" s="385"/>
      <c r="AN179" s="385"/>
      <c r="AO179" s="385"/>
      <c r="AP179" s="385"/>
      <c r="AQ179" s="385"/>
      <c r="AR179" s="385"/>
      <c r="AS179" s="385"/>
      <c r="AT179" s="385"/>
      <c r="AU179" s="385"/>
      <c r="AV179" s="385"/>
      <c r="AW179" s="385"/>
      <c r="AX179" s="385"/>
      <c r="AY179" s="385"/>
      <c r="AZ179" s="385"/>
      <c r="BA179" s="385"/>
      <c r="BB179" s="385"/>
      <c r="BC179" s="385"/>
      <c r="BD179" s="385"/>
      <c r="BE179" s="385"/>
      <c r="BF179" s="385"/>
      <c r="BG179" s="385"/>
      <c r="BH179" s="385"/>
      <c r="BI179" s="385"/>
      <c r="BJ179" s="385"/>
      <c r="BK179" s="385"/>
      <c r="BL179" s="385"/>
      <c r="BM179" s="385"/>
      <c r="BN179" s="385"/>
      <c r="BO179" s="385"/>
      <c r="BP179" s="385"/>
      <c r="BQ179" s="385"/>
      <c r="BR179" s="385"/>
      <c r="BS179" s="385"/>
      <c r="BT179" s="385"/>
      <c r="BU179" s="385"/>
      <c r="BV179" s="385"/>
      <c r="BW179" s="385"/>
      <c r="BX179" s="385"/>
      <c r="BY179" s="385"/>
      <c r="BZ179" s="385"/>
      <c r="CA179" s="385"/>
      <c r="CB179" s="385"/>
      <c r="CC179" s="385"/>
      <c r="CD179" s="385"/>
      <c r="CE179" s="385"/>
      <c r="CF179" s="385"/>
      <c r="CG179" s="385"/>
      <c r="CH179" s="385"/>
      <c r="CI179" s="385"/>
      <c r="CJ179" s="385"/>
      <c r="CK179" s="385"/>
      <c r="CL179" s="385"/>
      <c r="CM179" s="385"/>
      <c r="CN179" s="385"/>
      <c r="CO179" s="385"/>
      <c r="CP179" s="385"/>
      <c r="CQ179" s="385"/>
      <c r="CR179" s="385"/>
      <c r="CS179" s="385"/>
      <c r="CT179" s="385"/>
      <c r="CU179" s="385"/>
      <c r="CV179" s="385"/>
      <c r="CW179" s="385"/>
      <c r="CX179" s="385"/>
      <c r="CY179" s="385"/>
      <c r="CZ179" s="385"/>
      <c r="DA179" s="385"/>
      <c r="DB179" s="385"/>
      <c r="DC179" s="385"/>
      <c r="DD179" s="385"/>
      <c r="DE179" s="385"/>
      <c r="DF179" s="385"/>
      <c r="DG179" s="385"/>
      <c r="DH179" s="385"/>
      <c r="DI179" s="385"/>
      <c r="DJ179" s="385"/>
      <c r="DK179" s="385"/>
      <c r="DL179" s="385"/>
      <c r="DM179" s="385"/>
      <c r="DN179" s="385"/>
      <c r="DO179" s="385"/>
      <c r="DP179" s="385"/>
      <c r="DQ179" s="385"/>
      <c r="DR179" s="385"/>
      <c r="DS179" s="385"/>
      <c r="DT179" s="385"/>
      <c r="DU179" s="385"/>
      <c r="DV179" s="385"/>
      <c r="DW179" s="385"/>
      <c r="DX179" s="385"/>
      <c r="DY179" s="385"/>
    </row>
    <row r="180" spans="2:129" x14ac:dyDescent="0.2">
      <c r="B180" s="385"/>
      <c r="C180" s="385"/>
      <c r="D180" s="385"/>
      <c r="E180" s="385"/>
      <c r="F180" s="385"/>
      <c r="G180" s="385"/>
      <c r="H180" s="385"/>
      <c r="I180" s="385"/>
      <c r="J180" s="385"/>
      <c r="K180" s="385"/>
      <c r="L180" s="385"/>
      <c r="M180" s="385"/>
      <c r="N180" s="385"/>
      <c r="O180" s="385"/>
      <c r="P180" s="385"/>
      <c r="Q180" s="385"/>
      <c r="R180" s="385"/>
      <c r="S180" s="385"/>
      <c r="T180" s="385"/>
      <c r="U180" s="385"/>
      <c r="V180" s="385"/>
      <c r="W180" s="385"/>
      <c r="X180" s="385"/>
      <c r="Y180" s="385"/>
      <c r="Z180" s="385"/>
      <c r="AA180" s="385"/>
      <c r="AB180" s="385"/>
      <c r="AC180" s="385"/>
      <c r="AD180" s="385"/>
      <c r="AE180" s="385"/>
      <c r="AF180" s="385"/>
      <c r="AG180" s="385"/>
      <c r="AH180" s="385"/>
      <c r="AI180" s="385"/>
      <c r="AJ180" s="385"/>
      <c r="AK180" s="385"/>
      <c r="AL180" s="385"/>
      <c r="AM180" s="385"/>
      <c r="AN180" s="385"/>
      <c r="AO180" s="385"/>
      <c r="AP180" s="385"/>
      <c r="AQ180" s="385"/>
      <c r="AR180" s="385"/>
      <c r="AS180" s="385"/>
      <c r="AT180" s="385"/>
      <c r="AU180" s="385"/>
      <c r="AV180" s="385"/>
      <c r="AW180" s="385"/>
      <c r="AX180" s="385"/>
      <c r="AY180" s="385"/>
      <c r="AZ180" s="385"/>
      <c r="BA180" s="385"/>
      <c r="BB180" s="385"/>
      <c r="BC180" s="385"/>
      <c r="BD180" s="385"/>
      <c r="BE180" s="385"/>
      <c r="BF180" s="385"/>
      <c r="BG180" s="385"/>
      <c r="BH180" s="385"/>
      <c r="BI180" s="385"/>
      <c r="BJ180" s="385"/>
      <c r="BK180" s="385"/>
      <c r="BL180" s="385"/>
      <c r="BM180" s="385"/>
      <c r="BN180" s="385"/>
      <c r="BO180" s="385"/>
      <c r="BP180" s="385"/>
      <c r="BQ180" s="385"/>
      <c r="BR180" s="385"/>
      <c r="BS180" s="385"/>
      <c r="BT180" s="385"/>
      <c r="BU180" s="385"/>
      <c r="BV180" s="385"/>
      <c r="BW180" s="385"/>
      <c r="BX180" s="385"/>
      <c r="BY180" s="385"/>
      <c r="BZ180" s="385"/>
      <c r="CA180" s="385"/>
      <c r="CB180" s="385"/>
      <c r="CC180" s="385"/>
      <c r="CD180" s="385"/>
      <c r="CE180" s="385"/>
      <c r="CF180" s="385"/>
      <c r="CG180" s="385"/>
      <c r="CH180" s="385"/>
      <c r="CI180" s="385"/>
      <c r="CJ180" s="385"/>
      <c r="CK180" s="385"/>
      <c r="CL180" s="385"/>
      <c r="CM180" s="385"/>
      <c r="CN180" s="385"/>
      <c r="CO180" s="385"/>
      <c r="CP180" s="385"/>
      <c r="CQ180" s="385"/>
      <c r="CR180" s="385"/>
      <c r="CS180" s="385"/>
      <c r="CT180" s="385"/>
      <c r="CU180" s="385"/>
      <c r="CV180" s="385"/>
      <c r="CW180" s="385"/>
      <c r="CX180" s="385"/>
      <c r="CY180" s="385"/>
      <c r="CZ180" s="385"/>
      <c r="DA180" s="385"/>
      <c r="DB180" s="385"/>
      <c r="DC180" s="385"/>
      <c r="DD180" s="385"/>
      <c r="DE180" s="385"/>
      <c r="DF180" s="385"/>
      <c r="DG180" s="385"/>
      <c r="DH180" s="385"/>
      <c r="DI180" s="385"/>
      <c r="DJ180" s="385"/>
      <c r="DK180" s="385"/>
      <c r="DL180" s="385"/>
      <c r="DM180" s="385"/>
      <c r="DN180" s="385"/>
      <c r="DO180" s="385"/>
      <c r="DP180" s="385"/>
      <c r="DQ180" s="385"/>
      <c r="DR180" s="385"/>
      <c r="DS180" s="385"/>
      <c r="DT180" s="385"/>
      <c r="DU180" s="385"/>
      <c r="DV180" s="385"/>
      <c r="DW180" s="385"/>
      <c r="DX180" s="385"/>
      <c r="DY180" s="385"/>
    </row>
    <row r="181" spans="2:129" x14ac:dyDescent="0.2">
      <c r="B181" s="385"/>
      <c r="C181" s="385"/>
      <c r="D181" s="385"/>
      <c r="E181" s="385"/>
      <c r="F181" s="385"/>
      <c r="G181" s="385"/>
      <c r="H181" s="385"/>
      <c r="I181" s="385"/>
      <c r="J181" s="385"/>
      <c r="K181" s="385"/>
      <c r="L181" s="385"/>
      <c r="M181" s="385"/>
      <c r="N181" s="385"/>
      <c r="O181" s="385"/>
      <c r="P181" s="385"/>
      <c r="Q181" s="385"/>
      <c r="R181" s="385"/>
      <c r="S181" s="385"/>
      <c r="T181" s="385"/>
      <c r="U181" s="385"/>
      <c r="V181" s="385"/>
      <c r="W181" s="385"/>
      <c r="X181" s="385"/>
      <c r="Y181" s="385"/>
      <c r="Z181" s="385"/>
      <c r="AA181" s="385"/>
      <c r="AB181" s="385"/>
      <c r="AC181" s="385"/>
      <c r="AD181" s="385"/>
      <c r="AE181" s="385"/>
      <c r="AF181" s="385"/>
      <c r="AG181" s="385"/>
      <c r="AH181" s="385"/>
      <c r="AI181" s="385"/>
      <c r="AJ181" s="385"/>
      <c r="AK181" s="385"/>
      <c r="AL181" s="385"/>
      <c r="AM181" s="385"/>
      <c r="AN181" s="385"/>
      <c r="AO181" s="385"/>
      <c r="AP181" s="385"/>
      <c r="AQ181" s="385"/>
      <c r="AR181" s="385"/>
      <c r="AS181" s="385"/>
      <c r="AT181" s="385"/>
      <c r="AU181" s="385"/>
      <c r="AV181" s="385"/>
      <c r="AW181" s="385"/>
      <c r="AX181" s="385"/>
      <c r="AY181" s="385"/>
      <c r="AZ181" s="385"/>
      <c r="BA181" s="385"/>
      <c r="BB181" s="385"/>
      <c r="BC181" s="385"/>
      <c r="BD181" s="385"/>
      <c r="BE181" s="385"/>
      <c r="BF181" s="385"/>
      <c r="BG181" s="385"/>
      <c r="BH181" s="385"/>
      <c r="BI181" s="385"/>
      <c r="BJ181" s="385"/>
      <c r="BK181" s="385"/>
      <c r="BL181" s="385"/>
      <c r="BM181" s="385"/>
      <c r="BN181" s="385"/>
      <c r="BO181" s="385"/>
      <c r="BP181" s="385"/>
      <c r="BQ181" s="385"/>
      <c r="BR181" s="385"/>
      <c r="BS181" s="385"/>
      <c r="BT181" s="385"/>
      <c r="BU181" s="385"/>
      <c r="BV181" s="385"/>
      <c r="BW181" s="385"/>
      <c r="BX181" s="385"/>
      <c r="BY181" s="385"/>
      <c r="BZ181" s="385"/>
      <c r="CA181" s="385"/>
      <c r="CB181" s="385"/>
      <c r="CC181" s="385"/>
      <c r="CD181" s="385"/>
      <c r="CE181" s="385"/>
      <c r="CF181" s="385"/>
      <c r="CG181" s="385"/>
      <c r="CH181" s="385"/>
      <c r="CI181" s="385"/>
      <c r="CJ181" s="385"/>
      <c r="CK181" s="385"/>
      <c r="CL181" s="385"/>
      <c r="CM181" s="385"/>
      <c r="CN181" s="385"/>
      <c r="CO181" s="385"/>
      <c r="CP181" s="385"/>
      <c r="CQ181" s="385"/>
      <c r="CR181" s="385"/>
      <c r="CS181" s="385"/>
      <c r="CT181" s="385"/>
      <c r="CU181" s="385"/>
      <c r="CV181" s="385"/>
      <c r="CW181" s="385"/>
      <c r="CX181" s="385"/>
      <c r="CY181" s="385"/>
      <c r="CZ181" s="385"/>
      <c r="DA181" s="385"/>
      <c r="DB181" s="385"/>
      <c r="DC181" s="385"/>
      <c r="DD181" s="385"/>
      <c r="DE181" s="385"/>
      <c r="DF181" s="385"/>
      <c r="DG181" s="385"/>
      <c r="DH181" s="385"/>
      <c r="DI181" s="385"/>
      <c r="DJ181" s="385"/>
      <c r="DK181" s="385"/>
      <c r="DL181" s="385"/>
      <c r="DM181" s="385"/>
      <c r="DN181" s="385"/>
      <c r="DO181" s="385"/>
      <c r="DP181" s="385"/>
      <c r="DQ181" s="385"/>
      <c r="DR181" s="385"/>
      <c r="DS181" s="385"/>
      <c r="DT181" s="385"/>
      <c r="DU181" s="385"/>
      <c r="DV181" s="385"/>
      <c r="DW181" s="385"/>
      <c r="DX181" s="385"/>
      <c r="DY181" s="385"/>
    </row>
    <row r="182" spans="2:129" x14ac:dyDescent="0.2">
      <c r="B182" s="385"/>
      <c r="C182" s="385"/>
      <c r="D182" s="385"/>
      <c r="E182" s="385"/>
      <c r="F182" s="385"/>
      <c r="G182" s="385"/>
      <c r="H182" s="385"/>
      <c r="I182" s="385"/>
      <c r="J182" s="385"/>
      <c r="K182" s="385"/>
      <c r="L182" s="385"/>
      <c r="M182" s="385"/>
      <c r="N182" s="385"/>
      <c r="O182" s="385"/>
      <c r="P182" s="385"/>
      <c r="Q182" s="385"/>
      <c r="R182" s="385"/>
      <c r="S182" s="385"/>
      <c r="T182" s="385"/>
      <c r="U182" s="385"/>
      <c r="V182" s="385"/>
      <c r="W182" s="385"/>
      <c r="X182" s="385"/>
      <c r="Y182" s="385"/>
      <c r="Z182" s="385"/>
      <c r="AA182" s="385"/>
      <c r="AB182" s="385"/>
      <c r="AC182" s="385"/>
      <c r="AD182" s="385"/>
      <c r="AE182" s="385"/>
      <c r="AF182" s="385"/>
      <c r="AG182" s="385"/>
      <c r="AH182" s="385"/>
      <c r="AI182" s="385"/>
      <c r="AJ182" s="385"/>
      <c r="AK182" s="385"/>
      <c r="AL182" s="385"/>
      <c r="AM182" s="385"/>
      <c r="AN182" s="385"/>
      <c r="AO182" s="385"/>
      <c r="AP182" s="385"/>
      <c r="AQ182" s="385"/>
      <c r="AR182" s="385"/>
      <c r="AS182" s="385"/>
      <c r="AT182" s="385"/>
      <c r="AU182" s="385"/>
      <c r="AV182" s="385"/>
      <c r="AW182" s="385"/>
      <c r="AX182" s="385"/>
      <c r="AY182" s="385"/>
      <c r="AZ182" s="385"/>
      <c r="BA182" s="385"/>
      <c r="BB182" s="385"/>
      <c r="BC182" s="385"/>
      <c r="BD182" s="385"/>
      <c r="BE182" s="385"/>
      <c r="BF182" s="385"/>
      <c r="BG182" s="385"/>
      <c r="BH182" s="385"/>
      <c r="BI182" s="385"/>
      <c r="BJ182" s="385"/>
      <c r="BK182" s="385"/>
      <c r="BL182" s="385"/>
      <c r="BM182" s="385"/>
      <c r="BN182" s="385"/>
      <c r="BO182" s="385"/>
      <c r="BP182" s="385"/>
      <c r="BQ182" s="385"/>
      <c r="BR182" s="385"/>
      <c r="BS182" s="385"/>
      <c r="BT182" s="385"/>
      <c r="BU182" s="385"/>
      <c r="BV182" s="385"/>
      <c r="BW182" s="385"/>
      <c r="BX182" s="385"/>
      <c r="BY182" s="385"/>
      <c r="BZ182" s="385"/>
      <c r="CA182" s="385"/>
      <c r="CB182" s="385"/>
      <c r="CC182" s="385"/>
      <c r="CD182" s="385"/>
      <c r="CE182" s="385"/>
      <c r="CF182" s="385"/>
      <c r="CG182" s="385"/>
      <c r="CH182" s="385"/>
      <c r="CI182" s="385"/>
      <c r="CJ182" s="385"/>
      <c r="CK182" s="385"/>
      <c r="CL182" s="385"/>
      <c r="CM182" s="385"/>
      <c r="CN182" s="385"/>
      <c r="CO182" s="385"/>
      <c r="CP182" s="385"/>
      <c r="CQ182" s="385"/>
      <c r="CR182" s="385"/>
      <c r="CS182" s="385"/>
      <c r="CT182" s="385"/>
      <c r="CU182" s="385"/>
      <c r="CV182" s="385"/>
      <c r="CW182" s="385"/>
      <c r="CX182" s="385"/>
      <c r="CY182" s="385"/>
      <c r="CZ182" s="385"/>
      <c r="DA182" s="385"/>
      <c r="DB182" s="385"/>
      <c r="DC182" s="385"/>
      <c r="DD182" s="385"/>
      <c r="DE182" s="385"/>
      <c r="DF182" s="385"/>
      <c r="DG182" s="385"/>
      <c r="DH182" s="385"/>
      <c r="DI182" s="385"/>
      <c r="DJ182" s="385"/>
      <c r="DK182" s="385"/>
      <c r="DL182" s="385"/>
      <c r="DM182" s="385"/>
      <c r="DN182" s="385"/>
      <c r="DO182" s="385"/>
      <c r="DP182" s="385"/>
      <c r="DQ182" s="385"/>
      <c r="DR182" s="385"/>
      <c r="DS182" s="385"/>
      <c r="DT182" s="385"/>
      <c r="DU182" s="385"/>
      <c r="DV182" s="385"/>
      <c r="DW182" s="385"/>
      <c r="DX182" s="385"/>
      <c r="DY182" s="385"/>
    </row>
    <row r="183" spans="2:129" x14ac:dyDescent="0.2">
      <c r="B183" s="385"/>
      <c r="C183" s="385"/>
      <c r="D183" s="385"/>
      <c r="E183" s="385"/>
      <c r="F183" s="385"/>
      <c r="G183" s="385"/>
      <c r="H183" s="385"/>
      <c r="I183" s="385"/>
      <c r="J183" s="385"/>
      <c r="K183" s="385"/>
      <c r="L183" s="385"/>
      <c r="M183" s="385"/>
      <c r="N183" s="385"/>
      <c r="O183" s="385"/>
      <c r="P183" s="385"/>
      <c r="Q183" s="385"/>
      <c r="R183" s="385"/>
      <c r="S183" s="385"/>
      <c r="T183" s="385"/>
      <c r="U183" s="385"/>
      <c r="V183" s="385"/>
      <c r="W183" s="385"/>
      <c r="X183" s="385"/>
      <c r="Y183" s="385"/>
      <c r="Z183" s="385"/>
      <c r="AA183" s="385"/>
      <c r="AB183" s="385"/>
      <c r="AC183" s="385"/>
      <c r="AD183" s="385"/>
      <c r="AE183" s="385"/>
      <c r="AF183" s="385"/>
      <c r="AG183" s="385"/>
      <c r="AH183" s="385"/>
      <c r="AI183" s="385"/>
      <c r="AJ183" s="385"/>
      <c r="AK183" s="385"/>
      <c r="AL183" s="385"/>
      <c r="AM183" s="385"/>
      <c r="AN183" s="385"/>
      <c r="AO183" s="385"/>
      <c r="AP183" s="385"/>
      <c r="AQ183" s="385"/>
      <c r="AR183" s="385"/>
      <c r="AS183" s="385"/>
      <c r="AT183" s="385"/>
      <c r="AU183" s="385"/>
      <c r="AV183" s="385"/>
      <c r="AW183" s="385"/>
      <c r="AX183" s="385"/>
      <c r="AY183" s="385"/>
      <c r="AZ183" s="385"/>
      <c r="BA183" s="385"/>
      <c r="BB183" s="385"/>
      <c r="BC183" s="385"/>
      <c r="BD183" s="385"/>
      <c r="BE183" s="385"/>
      <c r="BF183" s="385"/>
      <c r="BG183" s="385"/>
      <c r="BH183" s="385"/>
      <c r="BI183" s="385"/>
      <c r="BJ183" s="385"/>
      <c r="BK183" s="385"/>
      <c r="BL183" s="385"/>
      <c r="BM183" s="385"/>
      <c r="BN183" s="385"/>
      <c r="BO183" s="385"/>
      <c r="BP183" s="385"/>
      <c r="BQ183" s="385"/>
      <c r="BR183" s="385"/>
      <c r="BS183" s="385"/>
      <c r="BT183" s="385"/>
      <c r="BU183" s="385"/>
      <c r="BV183" s="385"/>
      <c r="BW183" s="385"/>
      <c r="BX183" s="385"/>
      <c r="BY183" s="385"/>
      <c r="BZ183" s="385"/>
      <c r="CA183" s="385"/>
      <c r="CB183" s="385"/>
      <c r="CC183" s="385"/>
      <c r="CD183" s="385"/>
      <c r="CE183" s="385"/>
      <c r="CF183" s="385"/>
      <c r="CG183" s="385"/>
      <c r="CH183" s="385"/>
      <c r="CI183" s="385"/>
      <c r="CJ183" s="385"/>
      <c r="CK183" s="385"/>
      <c r="CL183" s="385"/>
      <c r="CM183" s="385"/>
      <c r="CN183" s="385"/>
      <c r="CO183" s="385"/>
      <c r="CP183" s="385"/>
      <c r="CQ183" s="385"/>
      <c r="CR183" s="385"/>
      <c r="CS183" s="385"/>
      <c r="CT183" s="385"/>
      <c r="CU183" s="385"/>
      <c r="CV183" s="385"/>
      <c r="CW183" s="385"/>
      <c r="CX183" s="385"/>
      <c r="CY183" s="385"/>
      <c r="CZ183" s="385"/>
      <c r="DA183" s="385"/>
      <c r="DB183" s="385"/>
      <c r="DC183" s="385"/>
      <c r="DD183" s="385"/>
      <c r="DE183" s="385"/>
      <c r="DF183" s="385"/>
      <c r="DG183" s="385"/>
      <c r="DH183" s="385"/>
      <c r="DI183" s="385"/>
      <c r="DJ183" s="385"/>
      <c r="DK183" s="385"/>
      <c r="DL183" s="385"/>
      <c r="DM183" s="385"/>
      <c r="DN183" s="385"/>
      <c r="DO183" s="385"/>
      <c r="DP183" s="385"/>
      <c r="DQ183" s="385"/>
      <c r="DR183" s="385"/>
      <c r="DS183" s="385"/>
      <c r="DT183" s="385"/>
      <c r="DU183" s="385"/>
      <c r="DV183" s="385"/>
      <c r="DW183" s="385"/>
      <c r="DX183" s="385"/>
      <c r="DY183" s="385"/>
    </row>
    <row r="184" spans="2:129" x14ac:dyDescent="0.2">
      <c r="B184" s="385"/>
      <c r="C184" s="385"/>
      <c r="D184" s="385"/>
      <c r="E184" s="385"/>
      <c r="F184" s="385"/>
      <c r="G184" s="385"/>
      <c r="H184" s="385"/>
      <c r="I184" s="385"/>
      <c r="J184" s="385"/>
      <c r="K184" s="385"/>
      <c r="L184" s="385"/>
      <c r="M184" s="385"/>
      <c r="N184" s="385"/>
      <c r="O184" s="385"/>
      <c r="P184" s="385"/>
      <c r="Q184" s="385"/>
      <c r="R184" s="385"/>
      <c r="S184" s="385"/>
      <c r="T184" s="385"/>
      <c r="U184" s="385"/>
      <c r="V184" s="385"/>
      <c r="W184" s="385"/>
      <c r="X184" s="385"/>
      <c r="Y184" s="385"/>
      <c r="Z184" s="385"/>
      <c r="AA184" s="385"/>
      <c r="AB184" s="385"/>
      <c r="AC184" s="385"/>
      <c r="AD184" s="385"/>
      <c r="AE184" s="385"/>
      <c r="AF184" s="385"/>
      <c r="AG184" s="385"/>
      <c r="AH184" s="385"/>
      <c r="AI184" s="385"/>
      <c r="AJ184" s="385"/>
      <c r="AK184" s="385"/>
      <c r="AL184" s="385"/>
      <c r="AM184" s="385"/>
      <c r="AN184" s="385"/>
      <c r="AO184" s="385"/>
      <c r="AP184" s="385"/>
      <c r="AQ184" s="385"/>
      <c r="AR184" s="385"/>
      <c r="AS184" s="385"/>
      <c r="AT184" s="385"/>
      <c r="AU184" s="385"/>
      <c r="AV184" s="385"/>
      <c r="AW184" s="385"/>
      <c r="AX184" s="385"/>
      <c r="AY184" s="385"/>
      <c r="AZ184" s="385"/>
      <c r="BA184" s="385"/>
      <c r="BB184" s="385"/>
      <c r="BC184" s="385"/>
      <c r="BD184" s="385"/>
      <c r="BE184" s="385"/>
      <c r="BF184" s="385"/>
      <c r="BG184" s="385"/>
      <c r="BH184" s="385"/>
      <c r="BI184" s="385"/>
      <c r="BJ184" s="385"/>
      <c r="BK184" s="385"/>
      <c r="BL184" s="385"/>
      <c r="BM184" s="385"/>
      <c r="BN184" s="385"/>
      <c r="BO184" s="385"/>
      <c r="BP184" s="385"/>
      <c r="BQ184" s="385"/>
      <c r="BR184" s="385"/>
      <c r="BS184" s="385"/>
      <c r="BT184" s="385"/>
      <c r="BU184" s="385"/>
      <c r="BV184" s="385"/>
      <c r="BW184" s="385"/>
      <c r="BX184" s="385"/>
      <c r="BY184" s="385"/>
      <c r="BZ184" s="385"/>
      <c r="CA184" s="385"/>
      <c r="CB184" s="385"/>
      <c r="CC184" s="385"/>
      <c r="CD184" s="385"/>
      <c r="CE184" s="385"/>
      <c r="CF184" s="385"/>
      <c r="CG184" s="385"/>
      <c r="CH184" s="385"/>
      <c r="CI184" s="385"/>
      <c r="CJ184" s="385"/>
      <c r="CK184" s="385"/>
      <c r="CL184" s="385"/>
      <c r="CM184" s="385"/>
      <c r="CN184" s="385"/>
      <c r="CO184" s="385"/>
      <c r="CP184" s="385"/>
      <c r="CQ184" s="385"/>
      <c r="CR184" s="385"/>
      <c r="CS184" s="385"/>
      <c r="CT184" s="385"/>
      <c r="CU184" s="385"/>
      <c r="CV184" s="385"/>
      <c r="CW184" s="385"/>
      <c r="CX184" s="385"/>
      <c r="CY184" s="385"/>
      <c r="CZ184" s="385"/>
      <c r="DA184" s="385"/>
      <c r="DB184" s="385"/>
      <c r="DC184" s="385"/>
      <c r="DD184" s="385"/>
      <c r="DE184" s="385"/>
      <c r="DF184" s="385"/>
      <c r="DG184" s="385"/>
      <c r="DH184" s="385"/>
      <c r="DI184" s="385"/>
      <c r="DJ184" s="385"/>
      <c r="DK184" s="385"/>
      <c r="DL184" s="385"/>
      <c r="DM184" s="385"/>
      <c r="DN184" s="385"/>
      <c r="DO184" s="385"/>
      <c r="DP184" s="385"/>
      <c r="DQ184" s="385"/>
      <c r="DR184" s="385"/>
      <c r="DS184" s="385"/>
      <c r="DT184" s="385"/>
      <c r="DU184" s="385"/>
      <c r="DV184" s="385"/>
      <c r="DW184" s="385"/>
      <c r="DX184" s="385"/>
      <c r="DY184" s="385"/>
    </row>
    <row r="185" spans="2:129" x14ac:dyDescent="0.2">
      <c r="B185" s="385"/>
      <c r="C185" s="385"/>
      <c r="D185" s="385"/>
      <c r="E185" s="385"/>
      <c r="F185" s="385"/>
      <c r="G185" s="385"/>
      <c r="H185" s="385"/>
      <c r="I185" s="385"/>
      <c r="J185" s="385"/>
      <c r="K185" s="385"/>
      <c r="L185" s="385"/>
      <c r="M185" s="385"/>
      <c r="N185" s="385"/>
      <c r="O185" s="385"/>
      <c r="P185" s="385"/>
      <c r="Q185" s="385"/>
      <c r="R185" s="385"/>
      <c r="S185" s="385"/>
      <c r="T185" s="385"/>
      <c r="U185" s="385"/>
      <c r="V185" s="385"/>
      <c r="W185" s="385"/>
      <c r="X185" s="385"/>
      <c r="Y185" s="385"/>
      <c r="Z185" s="385"/>
      <c r="AA185" s="385"/>
      <c r="AB185" s="385"/>
      <c r="AC185" s="385"/>
      <c r="AD185" s="385"/>
      <c r="AE185" s="385"/>
      <c r="AF185" s="385"/>
      <c r="AG185" s="385"/>
      <c r="AH185" s="385"/>
      <c r="AI185" s="385"/>
      <c r="AJ185" s="385"/>
      <c r="AK185" s="385"/>
      <c r="AL185" s="385"/>
      <c r="AM185" s="385"/>
      <c r="AN185" s="385"/>
      <c r="AO185" s="385"/>
      <c r="AP185" s="385"/>
      <c r="AQ185" s="385"/>
      <c r="AR185" s="385"/>
      <c r="AS185" s="385"/>
      <c r="AT185" s="385"/>
      <c r="AU185" s="385"/>
      <c r="AV185" s="385"/>
      <c r="AW185" s="385"/>
      <c r="AX185" s="385"/>
      <c r="AY185" s="385"/>
      <c r="AZ185" s="385"/>
      <c r="BA185" s="385"/>
      <c r="BB185" s="385"/>
      <c r="BC185" s="385"/>
      <c r="BD185" s="385"/>
      <c r="BE185" s="385"/>
      <c r="BF185" s="385"/>
      <c r="BG185" s="385"/>
      <c r="BH185" s="385"/>
      <c r="BI185" s="385"/>
      <c r="BJ185" s="385"/>
      <c r="BK185" s="385"/>
      <c r="BL185" s="385"/>
      <c r="BM185" s="385"/>
      <c r="BN185" s="385"/>
      <c r="BO185" s="385"/>
      <c r="BP185" s="385"/>
      <c r="BQ185" s="385"/>
      <c r="BR185" s="385"/>
      <c r="BS185" s="385"/>
      <c r="BT185" s="385"/>
      <c r="BU185" s="385"/>
      <c r="BV185" s="385"/>
      <c r="BW185" s="385"/>
      <c r="BX185" s="385"/>
      <c r="BY185" s="385"/>
      <c r="BZ185" s="385"/>
      <c r="CA185" s="385"/>
      <c r="CB185" s="385"/>
      <c r="CC185" s="385"/>
      <c r="CD185" s="385"/>
      <c r="CE185" s="385"/>
      <c r="CF185" s="385"/>
      <c r="CG185" s="385"/>
      <c r="CH185" s="385"/>
      <c r="CI185" s="385"/>
      <c r="CJ185" s="385"/>
      <c r="CK185" s="385"/>
      <c r="CL185" s="385"/>
      <c r="CM185" s="385"/>
      <c r="CN185" s="385"/>
      <c r="CO185" s="385"/>
      <c r="CP185" s="385"/>
      <c r="CQ185" s="385"/>
      <c r="CR185" s="385"/>
      <c r="CS185" s="385"/>
      <c r="CT185" s="385"/>
      <c r="CU185" s="385"/>
      <c r="CV185" s="385"/>
      <c r="CW185" s="385"/>
      <c r="CX185" s="385"/>
      <c r="CY185" s="385"/>
      <c r="CZ185" s="385"/>
      <c r="DA185" s="385"/>
      <c r="DB185" s="385"/>
      <c r="DC185" s="385"/>
      <c r="DD185" s="385"/>
      <c r="DE185" s="385"/>
      <c r="DF185" s="385"/>
      <c r="DG185" s="385"/>
      <c r="DH185" s="385"/>
      <c r="DI185" s="385"/>
      <c r="DJ185" s="385"/>
      <c r="DK185" s="385"/>
      <c r="DL185" s="385"/>
      <c r="DM185" s="385"/>
      <c r="DN185" s="385"/>
      <c r="DO185" s="385"/>
      <c r="DP185" s="385"/>
      <c r="DQ185" s="385"/>
      <c r="DR185" s="385"/>
      <c r="DS185" s="385"/>
      <c r="DT185" s="385"/>
      <c r="DU185" s="385"/>
      <c r="DV185" s="385"/>
      <c r="DW185" s="385"/>
      <c r="DX185" s="385"/>
      <c r="DY185" s="385"/>
    </row>
    <row r="186" spans="2:129" x14ac:dyDescent="0.2">
      <c r="B186" s="385"/>
      <c r="C186" s="385"/>
      <c r="D186" s="385"/>
      <c r="E186" s="385"/>
      <c r="F186" s="385"/>
      <c r="G186" s="385"/>
      <c r="H186" s="385"/>
      <c r="I186" s="385"/>
      <c r="J186" s="385"/>
      <c r="K186" s="385"/>
      <c r="L186" s="385"/>
      <c r="M186" s="385"/>
      <c r="N186" s="385"/>
      <c r="O186" s="385"/>
      <c r="P186" s="385"/>
      <c r="Q186" s="385"/>
      <c r="R186" s="385"/>
      <c r="S186" s="385"/>
      <c r="T186" s="385"/>
      <c r="U186" s="385"/>
      <c r="V186" s="385"/>
      <c r="W186" s="385"/>
      <c r="X186" s="385"/>
      <c r="Y186" s="385"/>
      <c r="Z186" s="385"/>
      <c r="AA186" s="385"/>
      <c r="AB186" s="385"/>
      <c r="AC186" s="385"/>
      <c r="AD186" s="385"/>
      <c r="AE186" s="385"/>
      <c r="AF186" s="385"/>
      <c r="AG186" s="385"/>
      <c r="AH186" s="385"/>
      <c r="AI186" s="385"/>
      <c r="AJ186" s="385"/>
      <c r="AK186" s="385"/>
      <c r="AL186" s="385"/>
      <c r="AM186" s="385"/>
      <c r="AN186" s="385"/>
      <c r="AO186" s="385"/>
      <c r="AP186" s="385"/>
      <c r="AQ186" s="385"/>
      <c r="AR186" s="385"/>
      <c r="AS186" s="385"/>
      <c r="AT186" s="385"/>
      <c r="AU186" s="385"/>
      <c r="AV186" s="385"/>
      <c r="AW186" s="385"/>
      <c r="AX186" s="385"/>
      <c r="AY186" s="385"/>
      <c r="AZ186" s="385"/>
      <c r="BA186" s="385"/>
      <c r="BB186" s="385"/>
      <c r="BC186" s="385"/>
      <c r="BD186" s="385"/>
      <c r="BE186" s="385"/>
      <c r="BF186" s="385"/>
      <c r="BG186" s="385"/>
      <c r="BH186" s="385"/>
      <c r="BI186" s="385"/>
      <c r="BJ186" s="385"/>
      <c r="BK186" s="385"/>
      <c r="BL186" s="385"/>
      <c r="BM186" s="385"/>
      <c r="BN186" s="385"/>
      <c r="BO186" s="385"/>
      <c r="BP186" s="385"/>
      <c r="BQ186" s="385"/>
      <c r="BR186" s="385"/>
      <c r="BS186" s="385"/>
      <c r="BT186" s="385"/>
      <c r="BU186" s="385"/>
      <c r="BV186" s="385"/>
      <c r="BW186" s="385"/>
      <c r="BX186" s="385"/>
      <c r="BY186" s="385"/>
      <c r="BZ186" s="385"/>
      <c r="CA186" s="385"/>
      <c r="CB186" s="385"/>
      <c r="CC186" s="385"/>
      <c r="CD186" s="385"/>
      <c r="CE186" s="385"/>
      <c r="CF186" s="385"/>
      <c r="CG186" s="385"/>
      <c r="CH186" s="385"/>
      <c r="CI186" s="385"/>
      <c r="CJ186" s="385"/>
      <c r="CK186" s="385"/>
      <c r="CL186" s="385"/>
      <c r="CM186" s="385"/>
      <c r="CN186" s="385"/>
      <c r="CO186" s="385"/>
      <c r="CP186" s="385"/>
      <c r="CQ186" s="385"/>
      <c r="CR186" s="385"/>
      <c r="CS186" s="385"/>
      <c r="CT186" s="385"/>
      <c r="CU186" s="385"/>
      <c r="CV186" s="385"/>
      <c r="CW186" s="385"/>
      <c r="CX186" s="385"/>
      <c r="CY186" s="385"/>
      <c r="CZ186" s="385"/>
      <c r="DA186" s="385"/>
      <c r="DB186" s="385"/>
      <c r="DC186" s="385"/>
      <c r="DD186" s="385"/>
      <c r="DE186" s="385"/>
      <c r="DF186" s="385"/>
      <c r="DG186" s="385"/>
      <c r="DH186" s="385"/>
      <c r="DI186" s="385"/>
      <c r="DJ186" s="385"/>
      <c r="DK186" s="385"/>
      <c r="DL186" s="385"/>
      <c r="DM186" s="385"/>
      <c r="DN186" s="385"/>
      <c r="DO186" s="385"/>
      <c r="DP186" s="385"/>
      <c r="DQ186" s="385"/>
      <c r="DR186" s="385"/>
      <c r="DS186" s="385"/>
      <c r="DT186" s="385"/>
      <c r="DU186" s="385"/>
      <c r="DV186" s="385"/>
      <c r="DW186" s="385"/>
      <c r="DX186" s="385"/>
      <c r="DY186" s="385"/>
    </row>
    <row r="187" spans="2:129" x14ac:dyDescent="0.2">
      <c r="B187" s="385"/>
      <c r="C187" s="385"/>
      <c r="D187" s="385"/>
      <c r="E187" s="385"/>
      <c r="F187" s="385"/>
      <c r="G187" s="385"/>
      <c r="H187" s="385"/>
      <c r="I187" s="385"/>
      <c r="J187" s="385"/>
      <c r="K187" s="385"/>
      <c r="L187" s="385"/>
      <c r="M187" s="385"/>
      <c r="N187" s="385"/>
      <c r="O187" s="385"/>
      <c r="P187" s="385"/>
      <c r="Q187" s="385"/>
      <c r="R187" s="385"/>
      <c r="S187" s="385"/>
      <c r="T187" s="385"/>
      <c r="U187" s="385"/>
      <c r="V187" s="385"/>
      <c r="W187" s="385"/>
      <c r="X187" s="385"/>
      <c r="Y187" s="385"/>
      <c r="Z187" s="385"/>
      <c r="AA187" s="385"/>
      <c r="AB187" s="385"/>
      <c r="AC187" s="385"/>
      <c r="AD187" s="385"/>
      <c r="AE187" s="385"/>
      <c r="AF187" s="385"/>
      <c r="AG187" s="385"/>
      <c r="AH187" s="385"/>
      <c r="AI187" s="385"/>
      <c r="AJ187" s="385"/>
      <c r="AK187" s="385"/>
      <c r="AL187" s="385"/>
      <c r="AM187" s="385"/>
      <c r="AN187" s="385"/>
      <c r="AO187" s="385"/>
      <c r="AP187" s="385"/>
      <c r="AQ187" s="385"/>
      <c r="AR187" s="385"/>
      <c r="AS187" s="385"/>
      <c r="AT187" s="385"/>
      <c r="AU187" s="385"/>
      <c r="AV187" s="385"/>
      <c r="AW187" s="385"/>
      <c r="AX187" s="385"/>
      <c r="AY187" s="385"/>
      <c r="AZ187" s="385"/>
      <c r="BA187" s="385"/>
      <c r="BB187" s="385"/>
      <c r="BC187" s="385"/>
      <c r="BD187" s="385"/>
      <c r="BE187" s="385"/>
      <c r="BF187" s="385"/>
      <c r="BG187" s="385"/>
      <c r="BH187" s="385"/>
      <c r="BI187" s="385"/>
      <c r="BJ187" s="385"/>
      <c r="BK187" s="385"/>
      <c r="BL187" s="385"/>
      <c r="BM187" s="385"/>
      <c r="BN187" s="385"/>
      <c r="BO187" s="385"/>
      <c r="BP187" s="385"/>
      <c r="BQ187" s="385"/>
      <c r="BR187" s="385"/>
      <c r="BS187" s="385"/>
      <c r="BT187" s="385"/>
      <c r="BU187" s="385"/>
      <c r="BV187" s="385"/>
      <c r="BW187" s="385"/>
      <c r="BX187" s="385"/>
      <c r="BY187" s="385"/>
      <c r="BZ187" s="385"/>
      <c r="CA187" s="385"/>
      <c r="CB187" s="385"/>
      <c r="CC187" s="385"/>
      <c r="CD187" s="385"/>
      <c r="CE187" s="385"/>
      <c r="CF187" s="385"/>
      <c r="CG187" s="385"/>
      <c r="CH187" s="385"/>
      <c r="CI187" s="385"/>
      <c r="CJ187" s="385"/>
      <c r="CK187" s="385"/>
      <c r="CL187" s="385"/>
      <c r="CM187" s="385"/>
      <c r="CN187" s="385"/>
      <c r="CO187" s="385"/>
      <c r="CP187" s="385"/>
      <c r="CQ187" s="385"/>
      <c r="CR187" s="385"/>
      <c r="CS187" s="385"/>
      <c r="CT187" s="385"/>
      <c r="CU187" s="385"/>
      <c r="CV187" s="385"/>
      <c r="CW187" s="385"/>
      <c r="CX187" s="385"/>
      <c r="CY187" s="385"/>
      <c r="CZ187" s="385"/>
      <c r="DA187" s="385"/>
      <c r="DB187" s="385"/>
      <c r="DC187" s="385"/>
      <c r="DD187" s="385"/>
      <c r="DE187" s="385"/>
      <c r="DF187" s="385"/>
      <c r="DG187" s="385"/>
      <c r="DH187" s="385"/>
      <c r="DI187" s="385"/>
      <c r="DJ187" s="385"/>
      <c r="DK187" s="385"/>
      <c r="DL187" s="385"/>
      <c r="DM187" s="385"/>
      <c r="DN187" s="385"/>
      <c r="DO187" s="385"/>
      <c r="DP187" s="385"/>
      <c r="DQ187" s="385"/>
      <c r="DR187" s="385"/>
      <c r="DS187" s="385"/>
      <c r="DT187" s="385"/>
      <c r="DU187" s="385"/>
      <c r="DV187" s="385"/>
      <c r="DW187" s="385"/>
      <c r="DX187" s="385"/>
      <c r="DY187" s="385"/>
    </row>
    <row r="188" spans="2:129" x14ac:dyDescent="0.2">
      <c r="B188" s="385"/>
      <c r="C188" s="385"/>
      <c r="D188" s="385"/>
      <c r="E188" s="385"/>
      <c r="F188" s="385"/>
      <c r="G188" s="385"/>
      <c r="H188" s="385"/>
      <c r="I188" s="385"/>
      <c r="J188" s="385"/>
      <c r="K188" s="385"/>
      <c r="L188" s="385"/>
      <c r="M188" s="385"/>
      <c r="N188" s="385"/>
      <c r="O188" s="385"/>
      <c r="P188" s="385"/>
      <c r="Q188" s="385"/>
      <c r="R188" s="385"/>
      <c r="S188" s="385"/>
      <c r="T188" s="385"/>
      <c r="U188" s="385"/>
      <c r="V188" s="385"/>
      <c r="W188" s="385"/>
      <c r="X188" s="385"/>
      <c r="Y188" s="385"/>
      <c r="Z188" s="385"/>
      <c r="AA188" s="385"/>
      <c r="AB188" s="385"/>
      <c r="AC188" s="385"/>
      <c r="AD188" s="385"/>
      <c r="AE188" s="385"/>
      <c r="AF188" s="385"/>
      <c r="AG188" s="385"/>
      <c r="AH188" s="385"/>
      <c r="AI188" s="385"/>
      <c r="AJ188" s="385"/>
      <c r="AK188" s="385"/>
      <c r="AL188" s="385"/>
      <c r="AM188" s="385"/>
      <c r="AN188" s="385"/>
      <c r="AO188" s="385"/>
      <c r="AP188" s="385"/>
      <c r="AQ188" s="385"/>
      <c r="AR188" s="385"/>
      <c r="AS188" s="385"/>
      <c r="AT188" s="385"/>
      <c r="AU188" s="385"/>
      <c r="AV188" s="385"/>
      <c r="AW188" s="385"/>
      <c r="AX188" s="385"/>
      <c r="AY188" s="385"/>
      <c r="AZ188" s="385"/>
      <c r="BA188" s="385"/>
      <c r="BB188" s="385"/>
      <c r="BC188" s="385"/>
      <c r="BD188" s="385"/>
      <c r="BE188" s="385"/>
      <c r="BF188" s="385"/>
      <c r="BG188" s="385"/>
      <c r="BH188" s="385"/>
      <c r="BI188" s="385"/>
      <c r="BJ188" s="385"/>
      <c r="BK188" s="385"/>
      <c r="BL188" s="385"/>
      <c r="BM188" s="385"/>
      <c r="BN188" s="385"/>
      <c r="BO188" s="385"/>
      <c r="BP188" s="385"/>
      <c r="BQ188" s="385"/>
      <c r="BR188" s="385"/>
      <c r="BS188" s="385"/>
      <c r="BT188" s="385"/>
      <c r="BU188" s="385"/>
      <c r="BV188" s="385"/>
      <c r="BW188" s="385"/>
      <c r="BX188" s="385"/>
      <c r="BY188" s="385"/>
      <c r="BZ188" s="385"/>
      <c r="CA188" s="385"/>
      <c r="CB188" s="385"/>
      <c r="CC188" s="385"/>
      <c r="CD188" s="385"/>
      <c r="CE188" s="385"/>
      <c r="CF188" s="385"/>
      <c r="CG188" s="385"/>
      <c r="CH188" s="385"/>
      <c r="CI188" s="385"/>
      <c r="CJ188" s="385"/>
      <c r="CK188" s="385"/>
      <c r="CL188" s="385"/>
      <c r="CM188" s="385"/>
      <c r="CN188" s="385"/>
      <c r="CO188" s="385"/>
      <c r="CP188" s="385"/>
      <c r="CQ188" s="385"/>
      <c r="CR188" s="385"/>
      <c r="CS188" s="385"/>
      <c r="CT188" s="385"/>
      <c r="CU188" s="385"/>
      <c r="CV188" s="385"/>
      <c r="CW188" s="385"/>
      <c r="CX188" s="385"/>
      <c r="CY188" s="385"/>
      <c r="CZ188" s="385"/>
      <c r="DA188" s="385"/>
      <c r="DB188" s="385"/>
      <c r="DC188" s="385"/>
      <c r="DD188" s="385"/>
      <c r="DE188" s="385"/>
      <c r="DF188" s="385"/>
      <c r="DG188" s="385"/>
      <c r="DH188" s="385"/>
      <c r="DI188" s="385"/>
      <c r="DJ188" s="385"/>
      <c r="DK188" s="385"/>
      <c r="DL188" s="385"/>
      <c r="DM188" s="385"/>
      <c r="DN188" s="385"/>
      <c r="DO188" s="385"/>
      <c r="DP188" s="385"/>
      <c r="DQ188" s="385"/>
      <c r="DR188" s="385"/>
      <c r="DS188" s="385"/>
      <c r="DT188" s="385"/>
      <c r="DU188" s="385"/>
      <c r="DV188" s="385"/>
      <c r="DW188" s="385"/>
      <c r="DX188" s="385"/>
      <c r="DY188" s="385"/>
    </row>
    <row r="189" spans="2:129" x14ac:dyDescent="0.2">
      <c r="B189" s="385"/>
      <c r="C189" s="385"/>
      <c r="D189" s="385"/>
      <c r="E189" s="385"/>
      <c r="F189" s="385"/>
      <c r="G189" s="385"/>
      <c r="H189" s="385"/>
      <c r="I189" s="385"/>
      <c r="J189" s="385"/>
      <c r="K189" s="385"/>
      <c r="L189" s="385"/>
      <c r="M189" s="385"/>
      <c r="N189" s="385"/>
      <c r="O189" s="385"/>
      <c r="P189" s="385"/>
      <c r="Q189" s="385"/>
      <c r="R189" s="385"/>
      <c r="S189" s="385"/>
      <c r="T189" s="385"/>
      <c r="U189" s="385"/>
      <c r="V189" s="385"/>
      <c r="W189" s="385"/>
      <c r="X189" s="385"/>
      <c r="Y189" s="385"/>
      <c r="Z189" s="385"/>
      <c r="AA189" s="385"/>
      <c r="AB189" s="385"/>
      <c r="AC189" s="385"/>
      <c r="AD189" s="385"/>
      <c r="AE189" s="385"/>
      <c r="AF189" s="385"/>
      <c r="AG189" s="385"/>
      <c r="AH189" s="385"/>
      <c r="AI189" s="385"/>
      <c r="AJ189" s="385"/>
      <c r="AK189" s="385"/>
      <c r="AL189" s="385"/>
      <c r="AM189" s="385"/>
      <c r="AN189" s="385"/>
      <c r="AO189" s="385"/>
      <c r="AP189" s="385"/>
      <c r="AQ189" s="385"/>
      <c r="AR189" s="385"/>
      <c r="AS189" s="385"/>
      <c r="AT189" s="385"/>
      <c r="AU189" s="385"/>
      <c r="AV189" s="385"/>
      <c r="AW189" s="385"/>
      <c r="AX189" s="385"/>
      <c r="AY189" s="385"/>
      <c r="AZ189" s="385"/>
      <c r="BA189" s="385"/>
      <c r="BB189" s="385"/>
      <c r="BC189" s="385"/>
      <c r="BD189" s="385"/>
      <c r="BE189" s="385"/>
      <c r="BF189" s="385"/>
      <c r="BG189" s="385"/>
      <c r="BH189" s="385"/>
      <c r="BI189" s="385"/>
      <c r="BJ189" s="385"/>
      <c r="BK189" s="385"/>
      <c r="BL189" s="385"/>
      <c r="BM189" s="385"/>
      <c r="BN189" s="385"/>
      <c r="BO189" s="385"/>
      <c r="BP189" s="385"/>
      <c r="BQ189" s="385"/>
      <c r="BR189" s="385"/>
      <c r="BS189" s="385"/>
      <c r="BT189" s="385"/>
      <c r="BU189" s="385"/>
      <c r="BV189" s="385"/>
      <c r="BW189" s="385"/>
      <c r="BX189" s="385"/>
      <c r="BY189" s="385"/>
      <c r="BZ189" s="385"/>
      <c r="CA189" s="385"/>
      <c r="CB189" s="385"/>
      <c r="CC189" s="385"/>
      <c r="CD189" s="385"/>
      <c r="CE189" s="385"/>
      <c r="CF189" s="385"/>
      <c r="CG189" s="385"/>
      <c r="CH189" s="385"/>
      <c r="CI189" s="385"/>
      <c r="CJ189" s="385"/>
      <c r="CK189" s="385"/>
      <c r="CL189" s="385"/>
      <c r="CM189" s="385"/>
      <c r="CN189" s="385"/>
      <c r="CO189" s="385"/>
      <c r="CP189" s="385"/>
      <c r="CQ189" s="385"/>
      <c r="CR189" s="385"/>
      <c r="CS189" s="385"/>
      <c r="CT189" s="385"/>
      <c r="CU189" s="385"/>
      <c r="CV189" s="385"/>
      <c r="CW189" s="385"/>
      <c r="CX189" s="385"/>
      <c r="CY189" s="385"/>
      <c r="CZ189" s="385"/>
      <c r="DA189" s="385"/>
      <c r="DB189" s="385"/>
      <c r="DC189" s="385"/>
      <c r="DD189" s="385"/>
      <c r="DE189" s="385"/>
      <c r="DF189" s="385"/>
      <c r="DG189" s="385"/>
      <c r="DH189" s="385"/>
      <c r="DI189" s="385"/>
      <c r="DJ189" s="385"/>
      <c r="DK189" s="385"/>
      <c r="DL189" s="385"/>
      <c r="DM189" s="385"/>
      <c r="DN189" s="385"/>
      <c r="DO189" s="385"/>
      <c r="DP189" s="385"/>
      <c r="DQ189" s="385"/>
      <c r="DR189" s="385"/>
      <c r="DS189" s="385"/>
      <c r="DT189" s="385"/>
      <c r="DU189" s="385"/>
      <c r="DV189" s="385"/>
      <c r="DW189" s="385"/>
      <c r="DX189" s="385"/>
      <c r="DY189" s="385"/>
    </row>
    <row r="190" spans="2:129" x14ac:dyDescent="0.2">
      <c r="B190" s="385"/>
      <c r="C190" s="385"/>
      <c r="D190" s="385"/>
      <c r="E190" s="385"/>
      <c r="F190" s="385"/>
      <c r="G190" s="385"/>
      <c r="H190" s="385"/>
      <c r="I190" s="385"/>
      <c r="J190" s="385"/>
      <c r="K190" s="385"/>
      <c r="L190" s="385"/>
      <c r="M190" s="385"/>
      <c r="N190" s="385"/>
      <c r="O190" s="385"/>
      <c r="P190" s="385"/>
      <c r="Q190" s="385"/>
      <c r="R190" s="385"/>
      <c r="S190" s="385"/>
      <c r="T190" s="385"/>
      <c r="U190" s="385"/>
      <c r="V190" s="385"/>
      <c r="W190" s="385"/>
      <c r="X190" s="385"/>
      <c r="Y190" s="385"/>
      <c r="Z190" s="385"/>
      <c r="AA190" s="385"/>
      <c r="AB190" s="385"/>
      <c r="AC190" s="385"/>
      <c r="AD190" s="385"/>
      <c r="AE190" s="385"/>
      <c r="AF190" s="385"/>
      <c r="AG190" s="385"/>
      <c r="AH190" s="385"/>
      <c r="AI190" s="385"/>
      <c r="AJ190" s="385"/>
      <c r="AK190" s="385"/>
      <c r="AL190" s="385"/>
      <c r="AM190" s="385"/>
      <c r="AN190" s="385"/>
      <c r="AO190" s="385"/>
      <c r="AP190" s="385"/>
      <c r="AQ190" s="385"/>
      <c r="AR190" s="385"/>
      <c r="AS190" s="385"/>
      <c r="AT190" s="385"/>
      <c r="AU190" s="385"/>
      <c r="AV190" s="385"/>
      <c r="AW190" s="385"/>
      <c r="AX190" s="385"/>
      <c r="AY190" s="385"/>
      <c r="AZ190" s="385"/>
      <c r="BA190" s="385"/>
      <c r="BB190" s="385"/>
      <c r="BC190" s="385"/>
      <c r="BD190" s="385"/>
      <c r="BE190" s="385"/>
      <c r="BF190" s="385"/>
      <c r="BG190" s="385"/>
      <c r="BH190" s="385"/>
      <c r="BI190" s="385"/>
      <c r="BJ190" s="385"/>
      <c r="BK190" s="385"/>
      <c r="BL190" s="385"/>
      <c r="BM190" s="385"/>
      <c r="BN190" s="385"/>
      <c r="BO190" s="385"/>
      <c r="BP190" s="385"/>
      <c r="BQ190" s="385"/>
      <c r="BR190" s="385"/>
      <c r="BS190" s="385"/>
      <c r="BT190" s="385"/>
      <c r="BU190" s="385"/>
      <c r="BV190" s="385"/>
      <c r="BW190" s="385"/>
      <c r="BX190" s="385"/>
      <c r="BY190" s="385"/>
      <c r="BZ190" s="385"/>
      <c r="CA190" s="385"/>
      <c r="CB190" s="385"/>
      <c r="CC190" s="385"/>
      <c r="CD190" s="385"/>
      <c r="CE190" s="385"/>
      <c r="CF190" s="385"/>
      <c r="CG190" s="385"/>
      <c r="CH190" s="385"/>
      <c r="CI190" s="385"/>
      <c r="CJ190" s="385"/>
      <c r="CK190" s="385"/>
      <c r="CL190" s="385"/>
      <c r="CM190" s="385"/>
      <c r="CN190" s="385"/>
      <c r="CO190" s="385"/>
      <c r="CP190" s="385"/>
      <c r="CQ190" s="385"/>
      <c r="CR190" s="385"/>
      <c r="CS190" s="385"/>
      <c r="CT190" s="385"/>
      <c r="CU190" s="385"/>
      <c r="CV190" s="385"/>
      <c r="CW190" s="385"/>
      <c r="CX190" s="385"/>
      <c r="CY190" s="385"/>
      <c r="CZ190" s="385"/>
      <c r="DA190" s="385"/>
      <c r="DB190" s="385"/>
      <c r="DC190" s="385"/>
      <c r="DD190" s="385"/>
      <c r="DE190" s="385"/>
      <c r="DF190" s="385"/>
      <c r="DG190" s="385"/>
      <c r="DH190" s="385"/>
      <c r="DI190" s="385"/>
      <c r="DJ190" s="385"/>
      <c r="DK190" s="385"/>
      <c r="DL190" s="385"/>
      <c r="DM190" s="385"/>
      <c r="DN190" s="385"/>
      <c r="DO190" s="385"/>
      <c r="DP190" s="385"/>
      <c r="DQ190" s="385"/>
      <c r="DR190" s="385"/>
      <c r="DS190" s="385"/>
      <c r="DT190" s="385"/>
      <c r="DU190" s="385"/>
      <c r="DV190" s="385"/>
      <c r="DW190" s="385"/>
      <c r="DX190" s="385"/>
      <c r="DY190" s="385"/>
    </row>
    <row r="191" spans="2:129" x14ac:dyDescent="0.2">
      <c r="B191" s="385"/>
      <c r="C191" s="385"/>
      <c r="D191" s="385"/>
      <c r="E191" s="385"/>
      <c r="F191" s="385"/>
      <c r="G191" s="385"/>
      <c r="H191" s="385"/>
      <c r="I191" s="385"/>
      <c r="J191" s="385"/>
      <c r="K191" s="385"/>
      <c r="L191" s="385"/>
      <c r="M191" s="385"/>
      <c r="N191" s="385"/>
      <c r="O191" s="385"/>
      <c r="P191" s="385"/>
      <c r="Q191" s="385"/>
      <c r="R191" s="385"/>
      <c r="S191" s="385"/>
      <c r="T191" s="385"/>
      <c r="U191" s="385"/>
      <c r="V191" s="385"/>
      <c r="W191" s="385"/>
      <c r="X191" s="385"/>
      <c r="Y191" s="385"/>
      <c r="Z191" s="385"/>
      <c r="AA191" s="385"/>
      <c r="AB191" s="385"/>
      <c r="AC191" s="385"/>
      <c r="AD191" s="385"/>
      <c r="AE191" s="385"/>
      <c r="AF191" s="385"/>
      <c r="AG191" s="385"/>
      <c r="AH191" s="385"/>
      <c r="AI191" s="385"/>
      <c r="AJ191" s="385"/>
      <c r="AK191" s="385"/>
      <c r="AL191" s="385"/>
      <c r="AM191" s="385"/>
      <c r="AN191" s="385"/>
      <c r="AO191" s="385"/>
      <c r="AP191" s="385"/>
      <c r="AQ191" s="385"/>
      <c r="AR191" s="385"/>
      <c r="AS191" s="385"/>
      <c r="AT191" s="385"/>
      <c r="AU191" s="385"/>
      <c r="AV191" s="385"/>
      <c r="AW191" s="385"/>
      <c r="AX191" s="385"/>
      <c r="AY191" s="385"/>
      <c r="AZ191" s="385"/>
      <c r="BA191" s="385"/>
      <c r="BB191" s="385"/>
      <c r="BC191" s="385"/>
      <c r="BD191" s="385"/>
      <c r="BE191" s="385"/>
      <c r="BF191" s="385"/>
      <c r="BG191" s="385"/>
      <c r="BH191" s="385"/>
      <c r="BI191" s="385"/>
      <c r="BJ191" s="385"/>
      <c r="BK191" s="385"/>
      <c r="BL191" s="385"/>
      <c r="BM191" s="385"/>
      <c r="BN191" s="385"/>
      <c r="BO191" s="385"/>
      <c r="BP191" s="385"/>
      <c r="BQ191" s="385"/>
      <c r="BR191" s="385"/>
      <c r="BS191" s="385"/>
      <c r="BT191" s="385"/>
      <c r="BU191" s="385"/>
      <c r="BV191" s="385"/>
      <c r="BW191" s="385"/>
      <c r="BX191" s="385"/>
      <c r="BY191" s="385"/>
      <c r="BZ191" s="385"/>
      <c r="CA191" s="385"/>
      <c r="CB191" s="385"/>
      <c r="CC191" s="385"/>
      <c r="CD191" s="385"/>
      <c r="CE191" s="385"/>
      <c r="CF191" s="385"/>
      <c r="CG191" s="385"/>
      <c r="CH191" s="385"/>
      <c r="CI191" s="385"/>
      <c r="CJ191" s="385"/>
      <c r="CK191" s="385"/>
      <c r="CL191" s="385"/>
      <c r="CM191" s="385"/>
      <c r="CN191" s="385"/>
      <c r="CO191" s="385"/>
      <c r="CP191" s="385"/>
      <c r="CQ191" s="385"/>
      <c r="CR191" s="385"/>
      <c r="CS191" s="385"/>
      <c r="CT191" s="385"/>
      <c r="CU191" s="385"/>
      <c r="CV191" s="385"/>
      <c r="CW191" s="385"/>
      <c r="CX191" s="385"/>
      <c r="CY191" s="385"/>
      <c r="CZ191" s="385"/>
      <c r="DA191" s="385"/>
      <c r="DB191" s="385"/>
      <c r="DC191" s="385"/>
      <c r="DD191" s="385"/>
      <c r="DE191" s="385"/>
      <c r="DF191" s="385"/>
      <c r="DG191" s="385"/>
      <c r="DH191" s="385"/>
      <c r="DI191" s="385"/>
      <c r="DJ191" s="385"/>
      <c r="DK191" s="385"/>
      <c r="DL191" s="385"/>
      <c r="DM191" s="385"/>
      <c r="DN191" s="385"/>
      <c r="DO191" s="385"/>
      <c r="DP191" s="385"/>
      <c r="DQ191" s="385"/>
      <c r="DR191" s="385"/>
      <c r="DS191" s="385"/>
      <c r="DT191" s="385"/>
      <c r="DU191" s="385"/>
      <c r="DV191" s="385"/>
      <c r="DW191" s="385"/>
      <c r="DX191" s="385"/>
      <c r="DY191" s="385"/>
    </row>
    <row r="192" spans="2:129" x14ac:dyDescent="0.2">
      <c r="B192" s="385"/>
      <c r="C192" s="385"/>
      <c r="D192" s="385"/>
      <c r="E192" s="385"/>
      <c r="F192" s="385"/>
      <c r="G192" s="385"/>
      <c r="H192" s="385"/>
      <c r="I192" s="385"/>
      <c r="J192" s="385"/>
      <c r="K192" s="385"/>
      <c r="L192" s="385"/>
      <c r="M192" s="385"/>
      <c r="N192" s="385"/>
      <c r="O192" s="385"/>
      <c r="P192" s="385"/>
      <c r="Q192" s="385"/>
      <c r="R192" s="385"/>
      <c r="S192" s="385"/>
      <c r="T192" s="385"/>
      <c r="U192" s="385"/>
      <c r="V192" s="385"/>
      <c r="W192" s="385"/>
      <c r="X192" s="385"/>
      <c r="Y192" s="385"/>
      <c r="Z192" s="385"/>
      <c r="AA192" s="385"/>
      <c r="AB192" s="385"/>
      <c r="AC192" s="385"/>
      <c r="AD192" s="385"/>
      <c r="AE192" s="385"/>
      <c r="AF192" s="385"/>
      <c r="AG192" s="385"/>
      <c r="AH192" s="385"/>
      <c r="AI192" s="385"/>
      <c r="AJ192" s="385"/>
      <c r="AK192" s="385"/>
      <c r="AL192" s="385"/>
      <c r="AM192" s="385"/>
      <c r="AN192" s="385"/>
      <c r="AO192" s="385"/>
      <c r="AP192" s="385"/>
      <c r="AQ192" s="385"/>
      <c r="AR192" s="385"/>
      <c r="AS192" s="385"/>
      <c r="AT192" s="385"/>
      <c r="AU192" s="385"/>
      <c r="AV192" s="385"/>
      <c r="AW192" s="385"/>
      <c r="AX192" s="385"/>
      <c r="AY192" s="385"/>
      <c r="AZ192" s="385"/>
      <c r="BA192" s="385"/>
      <c r="BB192" s="385"/>
      <c r="BC192" s="385"/>
      <c r="BD192" s="385"/>
      <c r="BE192" s="385"/>
      <c r="BF192" s="385"/>
      <c r="BG192" s="385"/>
      <c r="BH192" s="385"/>
      <c r="BI192" s="385"/>
      <c r="BJ192" s="385"/>
      <c r="BK192" s="385"/>
      <c r="BL192" s="385"/>
      <c r="BM192" s="385"/>
      <c r="BN192" s="385"/>
      <c r="BO192" s="385"/>
      <c r="BP192" s="385"/>
      <c r="BQ192" s="385"/>
      <c r="BR192" s="385"/>
      <c r="BS192" s="385"/>
      <c r="BT192" s="385"/>
      <c r="BU192" s="385"/>
      <c r="BV192" s="385"/>
      <c r="BW192" s="385"/>
      <c r="BX192" s="385"/>
      <c r="BY192" s="385"/>
      <c r="BZ192" s="385"/>
      <c r="CA192" s="385"/>
      <c r="CB192" s="385"/>
      <c r="CC192" s="385"/>
      <c r="CD192" s="385"/>
      <c r="CE192" s="385"/>
      <c r="CF192" s="385"/>
      <c r="CG192" s="385"/>
      <c r="CH192" s="385"/>
      <c r="CI192" s="385"/>
      <c r="CJ192" s="385"/>
      <c r="CK192" s="385"/>
      <c r="CL192" s="385"/>
      <c r="CM192" s="385"/>
      <c r="CN192" s="385"/>
      <c r="CO192" s="385"/>
      <c r="CP192" s="385"/>
      <c r="CQ192" s="385"/>
      <c r="CR192" s="385"/>
      <c r="CS192" s="385"/>
      <c r="CT192" s="385"/>
      <c r="CU192" s="385"/>
      <c r="CV192" s="385"/>
      <c r="CW192" s="385"/>
      <c r="CX192" s="385"/>
      <c r="CY192" s="385"/>
      <c r="CZ192" s="385"/>
      <c r="DA192" s="385"/>
      <c r="DB192" s="385"/>
      <c r="DC192" s="385"/>
      <c r="DD192" s="385"/>
      <c r="DE192" s="385"/>
      <c r="DF192" s="385"/>
      <c r="DG192" s="385"/>
      <c r="DH192" s="385"/>
      <c r="DI192" s="385"/>
      <c r="DJ192" s="385"/>
      <c r="DK192" s="385"/>
      <c r="DL192" s="385"/>
      <c r="DM192" s="385"/>
      <c r="DN192" s="385"/>
      <c r="DO192" s="385"/>
      <c r="DP192" s="385"/>
      <c r="DQ192" s="385"/>
      <c r="DR192" s="385"/>
      <c r="DS192" s="385"/>
      <c r="DT192" s="385"/>
      <c r="DU192" s="385"/>
      <c r="DV192" s="385"/>
      <c r="DW192" s="385"/>
      <c r="DX192" s="385"/>
      <c r="DY192" s="385"/>
    </row>
  </sheetData>
  <mergeCells count="26">
    <mergeCell ref="B45:M45"/>
    <mergeCell ref="B40:M40"/>
    <mergeCell ref="B41:M41"/>
    <mergeCell ref="B42:M42"/>
    <mergeCell ref="B43:M43"/>
    <mergeCell ref="B44:M44"/>
    <mergeCell ref="B35:M35"/>
    <mergeCell ref="B36:M36"/>
    <mergeCell ref="B37:M37"/>
    <mergeCell ref="B38:M38"/>
    <mergeCell ref="B39:M39"/>
    <mergeCell ref="B30:M30"/>
    <mergeCell ref="B31:M31"/>
    <mergeCell ref="B32:M32"/>
    <mergeCell ref="B33:M33"/>
    <mergeCell ref="B34:M34"/>
    <mergeCell ref="B25:M25"/>
    <mergeCell ref="B26:M26"/>
    <mergeCell ref="B27:M27"/>
    <mergeCell ref="B28:M28"/>
    <mergeCell ref="B29:M29"/>
    <mergeCell ref="E8:E20"/>
    <mergeCell ref="B5:B6"/>
    <mergeCell ref="C5:E5"/>
    <mergeCell ref="B23:M23"/>
    <mergeCell ref="B24:M24"/>
  </mergeCells>
  <conditionalFormatting sqref="D8:D17">
    <cfRule type="dataBar" priority="265">
      <dataBar>
        <cfvo type="min"/>
        <cfvo type="max"/>
        <color rgb="FFC00000"/>
      </dataBar>
    </cfRule>
    <cfRule type="dataBar" priority="266">
      <dataBar>
        <cfvo type="min"/>
        <cfvo type="max"/>
        <color rgb="FF638EC6"/>
      </dataBar>
    </cfRule>
  </conditionalFormatting>
  <conditionalFormatting sqref="E8">
    <cfRule type="cellIs" dxfId="555" priority="259" operator="between">
      <formula>0.80001</formula>
      <formula>1</formula>
    </cfRule>
    <cfRule type="cellIs" dxfId="554" priority="260" operator="between">
      <formula>0.60001</formula>
      <formula>0.8</formula>
    </cfRule>
    <cfRule type="cellIs" dxfId="553" priority="261" operator="between">
      <formula>0.400001</formula>
      <formula>0.6</formula>
    </cfRule>
    <cfRule type="cellIs" dxfId="552" priority="262" operator="between">
      <formula>0.200001</formula>
      <formula>0.4</formula>
    </cfRule>
    <cfRule type="cellIs" dxfId="551" priority="263" operator="between">
      <formula>0</formula>
      <formula>0.2</formula>
    </cfRule>
  </conditionalFormatting>
  <conditionalFormatting sqref="C8:C20">
    <cfRule type="cellIs" dxfId="550" priority="249" operator="between">
      <formula>80.001</formula>
      <formula>100</formula>
    </cfRule>
    <cfRule type="cellIs" dxfId="549" priority="250" operator="between">
      <formula>60.001</formula>
      <formula>80</formula>
    </cfRule>
    <cfRule type="cellIs" dxfId="548" priority="251" operator="between">
      <formula>40.0001</formula>
      <formula>60</formula>
    </cfRule>
    <cfRule type="cellIs" dxfId="547" priority="252" operator="between">
      <formula>20.001</formula>
      <formula>40</formula>
    </cfRule>
    <cfRule type="cellIs" dxfId="546" priority="253" operator="between">
      <formula>0</formula>
      <formula>20</formula>
    </cfRule>
  </conditionalFormatting>
  <conditionalFormatting sqref="D18:D20">
    <cfRule type="dataBar" priority="247">
      <dataBar>
        <cfvo type="min"/>
        <cfvo type="max"/>
        <color rgb="FFC00000"/>
      </dataBar>
    </cfRule>
    <cfRule type="dataBar" priority="248">
      <dataBar>
        <cfvo type="min"/>
        <cfvo type="max"/>
        <color rgb="FF638EC6"/>
      </dataBar>
    </cfRule>
  </conditionalFormatting>
  <conditionalFormatting sqref="C8:C20">
    <cfRule type="cellIs" dxfId="545" priority="222" operator="between">
      <formula>80.001</formula>
      <formula>100</formula>
    </cfRule>
    <cfRule type="cellIs" dxfId="544" priority="223" operator="between">
      <formula>60.001</formula>
      <formula>80</formula>
    </cfRule>
    <cfRule type="cellIs" dxfId="543" priority="224" operator="between">
      <formula>40.0001</formula>
      <formula>60</formula>
    </cfRule>
    <cfRule type="cellIs" dxfId="542" priority="225" operator="between">
      <formula>20.001</formula>
      <formula>40</formula>
    </cfRule>
    <cfRule type="cellIs" dxfId="541" priority="226" operator="between">
      <formula>0</formula>
      <formula>20</formula>
    </cfRule>
  </conditionalFormatting>
  <conditionalFormatting sqref="C8:C20">
    <cfRule type="cellIs" dxfId="540" priority="217" operator="between">
      <formula>80.001</formula>
      <formula>100</formula>
    </cfRule>
    <cfRule type="cellIs" dxfId="539" priority="218" operator="between">
      <formula>60.001</formula>
      <formula>80</formula>
    </cfRule>
    <cfRule type="cellIs" dxfId="538" priority="219" operator="between">
      <formula>40.0001</formula>
      <formula>60</formula>
    </cfRule>
    <cfRule type="cellIs" dxfId="537" priority="220" operator="between">
      <formula>20.001</formula>
      <formula>40</formula>
    </cfRule>
    <cfRule type="cellIs" dxfId="536" priority="221" operator="between">
      <formula>0</formula>
      <formula>20</formula>
    </cfRule>
  </conditionalFormatting>
  <conditionalFormatting sqref="C8:C20">
    <cfRule type="cellIs" dxfId="535" priority="212" operator="between">
      <formula>80.001</formula>
      <formula>100</formula>
    </cfRule>
    <cfRule type="cellIs" dxfId="534" priority="213" operator="between">
      <formula>60.001</formula>
      <formula>80</formula>
    </cfRule>
    <cfRule type="cellIs" dxfId="533" priority="214" operator="between">
      <formula>40.0001</formula>
      <formula>60</formula>
    </cfRule>
    <cfRule type="cellIs" dxfId="532" priority="215" operator="between">
      <formula>20.001</formula>
      <formula>40</formula>
    </cfRule>
    <cfRule type="cellIs" dxfId="531" priority="216" operator="between">
      <formula>0</formula>
      <formula>20</formula>
    </cfRule>
  </conditionalFormatting>
  <conditionalFormatting sqref="C8:C20">
    <cfRule type="cellIs" dxfId="530" priority="207" operator="between">
      <formula>80.001</formula>
      <formula>100</formula>
    </cfRule>
    <cfRule type="cellIs" dxfId="529" priority="208" operator="between">
      <formula>60.001</formula>
      <formula>80</formula>
    </cfRule>
    <cfRule type="cellIs" dxfId="528" priority="209" operator="between">
      <formula>40.0001</formula>
      <formula>60</formula>
    </cfRule>
    <cfRule type="cellIs" dxfId="527" priority="210" operator="between">
      <formula>20.001</formula>
      <formula>40</formula>
    </cfRule>
    <cfRule type="cellIs" dxfId="526" priority="211" operator="between">
      <formula>0</formula>
      <formula>20</formula>
    </cfRule>
  </conditionalFormatting>
  <conditionalFormatting sqref="C8:C20">
    <cfRule type="cellIs" dxfId="525" priority="202" operator="between">
      <formula>80.001</formula>
      <formula>100</formula>
    </cfRule>
    <cfRule type="cellIs" dxfId="524" priority="203" operator="between">
      <formula>60.001</formula>
      <formula>80</formula>
    </cfRule>
    <cfRule type="cellIs" dxfId="523" priority="204" operator="between">
      <formula>40.0001</formula>
      <formula>60</formula>
    </cfRule>
    <cfRule type="cellIs" dxfId="522" priority="205" operator="between">
      <formula>20.001</formula>
      <formula>40</formula>
    </cfRule>
    <cfRule type="cellIs" dxfId="521" priority="206" operator="between">
      <formula>0</formula>
      <formula>20</formula>
    </cfRule>
  </conditionalFormatting>
  <conditionalFormatting sqref="C8:C20">
    <cfRule type="cellIs" dxfId="520" priority="197" operator="between">
      <formula>80.001</formula>
      <formula>100</formula>
    </cfRule>
    <cfRule type="cellIs" dxfId="519" priority="198" operator="between">
      <formula>60.001</formula>
      <formula>80</formula>
    </cfRule>
    <cfRule type="cellIs" dxfId="518" priority="199" operator="between">
      <formula>40.0001</formula>
      <formula>60</formula>
    </cfRule>
    <cfRule type="cellIs" dxfId="517" priority="200" operator="between">
      <formula>20.001</formula>
      <formula>40</formula>
    </cfRule>
    <cfRule type="cellIs" dxfId="516" priority="201" operator="between">
      <formula>0</formula>
      <formula>20</formula>
    </cfRule>
  </conditionalFormatting>
  <conditionalFormatting sqref="C8:C20">
    <cfRule type="cellIs" dxfId="515" priority="192" operator="between">
      <formula>80.001</formula>
      <formula>100</formula>
    </cfRule>
    <cfRule type="cellIs" dxfId="514" priority="193" operator="between">
      <formula>60.001</formula>
      <formula>80</formula>
    </cfRule>
    <cfRule type="cellIs" dxfId="513" priority="194" operator="between">
      <formula>40.0001</formula>
      <formula>60</formula>
    </cfRule>
    <cfRule type="cellIs" dxfId="512" priority="195" operator="between">
      <formula>20.001</formula>
      <formula>40</formula>
    </cfRule>
    <cfRule type="cellIs" dxfId="511" priority="196" operator="between">
      <formula>0</formula>
      <formula>20</formula>
    </cfRule>
  </conditionalFormatting>
  <conditionalFormatting sqref="C8:C20">
    <cfRule type="cellIs" dxfId="510" priority="187" operator="between">
      <formula>80.001</formula>
      <formula>100</formula>
    </cfRule>
    <cfRule type="cellIs" dxfId="509" priority="188" operator="between">
      <formula>60.001</formula>
      <formula>80</formula>
    </cfRule>
    <cfRule type="cellIs" dxfId="508" priority="189" operator="between">
      <formula>40.0001</formula>
      <formula>60</formula>
    </cfRule>
    <cfRule type="cellIs" dxfId="507" priority="190" operator="between">
      <formula>20.001</formula>
      <formula>40</formula>
    </cfRule>
    <cfRule type="cellIs" dxfId="506" priority="191" operator="between">
      <formula>0</formula>
      <formula>20</formula>
    </cfRule>
  </conditionalFormatting>
  <conditionalFormatting sqref="C8:C20">
    <cfRule type="cellIs" dxfId="505" priority="182" operator="between">
      <formula>80.001</formula>
      <formula>100</formula>
    </cfRule>
    <cfRule type="cellIs" dxfId="504" priority="183" operator="between">
      <formula>60.001</formula>
      <formula>80</formula>
    </cfRule>
    <cfRule type="cellIs" dxfId="503" priority="184" operator="between">
      <formula>40.0001</formula>
      <formula>60</formula>
    </cfRule>
    <cfRule type="cellIs" dxfId="502" priority="185" operator="between">
      <formula>20.001</formula>
      <formula>40</formula>
    </cfRule>
    <cfRule type="cellIs" dxfId="501" priority="186" operator="between">
      <formula>0</formula>
      <formula>20</formula>
    </cfRule>
  </conditionalFormatting>
  <conditionalFormatting sqref="C8:C20">
    <cfRule type="cellIs" dxfId="500" priority="177" operator="between">
      <formula>80.001</formula>
      <formula>100</formula>
    </cfRule>
    <cfRule type="cellIs" dxfId="499" priority="178" operator="between">
      <formula>60.001</formula>
      <formula>80</formula>
    </cfRule>
    <cfRule type="cellIs" dxfId="498" priority="179" operator="between">
      <formula>40.0001</formula>
      <formula>60</formula>
    </cfRule>
    <cfRule type="cellIs" dxfId="497" priority="180" operator="between">
      <formula>20.001</formula>
      <formula>40</formula>
    </cfRule>
    <cfRule type="cellIs" dxfId="496" priority="181" operator="between">
      <formula>0</formula>
      <formula>20</formula>
    </cfRule>
  </conditionalFormatting>
  <conditionalFormatting sqref="C8:C20">
    <cfRule type="cellIs" dxfId="495" priority="172" operator="between">
      <formula>80.001</formula>
      <formula>100</formula>
    </cfRule>
    <cfRule type="cellIs" dxfId="494" priority="173" operator="between">
      <formula>60.001</formula>
      <formula>80</formula>
    </cfRule>
    <cfRule type="cellIs" dxfId="493" priority="174" operator="between">
      <formula>40.0001</formula>
      <formula>60</formula>
    </cfRule>
    <cfRule type="cellIs" dxfId="492" priority="175" operator="between">
      <formula>20.001</formula>
      <formula>40</formula>
    </cfRule>
    <cfRule type="cellIs" dxfId="491" priority="176" operator="between">
      <formula>0</formula>
      <formula>20</formula>
    </cfRule>
  </conditionalFormatting>
  <conditionalFormatting sqref="C8:C20">
    <cfRule type="cellIs" dxfId="490" priority="167" operator="between">
      <formula>80.001</formula>
      <formula>100</formula>
    </cfRule>
    <cfRule type="cellIs" dxfId="489" priority="168" operator="between">
      <formula>60.001</formula>
      <formula>80</formula>
    </cfRule>
    <cfRule type="cellIs" dxfId="488" priority="169" operator="between">
      <formula>40.0001</formula>
      <formula>60</formula>
    </cfRule>
    <cfRule type="cellIs" dxfId="487" priority="170" operator="between">
      <formula>20.001</formula>
      <formula>40</formula>
    </cfRule>
    <cfRule type="cellIs" dxfId="486" priority="171" operator="between">
      <formula>0</formula>
      <formula>20</formula>
    </cfRule>
  </conditionalFormatting>
  <conditionalFormatting sqref="C8:C20">
    <cfRule type="cellIs" dxfId="485" priority="162" operator="between">
      <formula>80.001</formula>
      <formula>100</formula>
    </cfRule>
    <cfRule type="cellIs" dxfId="484" priority="163" operator="between">
      <formula>60.001</formula>
      <formula>80</formula>
    </cfRule>
    <cfRule type="cellIs" dxfId="483" priority="164" operator="between">
      <formula>40.0001</formula>
      <formula>60</formula>
    </cfRule>
    <cfRule type="cellIs" dxfId="482" priority="165" operator="between">
      <formula>20.001</formula>
      <formula>40</formula>
    </cfRule>
    <cfRule type="cellIs" dxfId="481" priority="166" operator="between">
      <formula>0</formula>
      <formula>20</formula>
    </cfRule>
  </conditionalFormatting>
  <conditionalFormatting sqref="C8:C20">
    <cfRule type="cellIs" dxfId="480" priority="157" operator="between">
      <formula>80.001</formula>
      <formula>100</formula>
    </cfRule>
    <cfRule type="cellIs" dxfId="479" priority="158" operator="between">
      <formula>60.001</formula>
      <formula>80</formula>
    </cfRule>
    <cfRule type="cellIs" dxfId="478" priority="159" operator="between">
      <formula>40.0001</formula>
      <formula>60</formula>
    </cfRule>
    <cfRule type="cellIs" dxfId="477" priority="160" operator="between">
      <formula>20.001</formula>
      <formula>40</formula>
    </cfRule>
    <cfRule type="cellIs" dxfId="476" priority="161" operator="between">
      <formula>0</formula>
      <formula>20</formula>
    </cfRule>
  </conditionalFormatting>
  <conditionalFormatting sqref="C8:C20">
    <cfRule type="cellIs" dxfId="475" priority="152" operator="between">
      <formula>80.001</formula>
      <formula>100</formula>
    </cfRule>
    <cfRule type="cellIs" dxfId="474" priority="153" operator="between">
      <formula>60.001</formula>
      <formula>80</formula>
    </cfRule>
    <cfRule type="cellIs" dxfId="473" priority="154" operator="between">
      <formula>40.0001</formula>
      <formula>60</formula>
    </cfRule>
    <cfRule type="cellIs" dxfId="472" priority="155" operator="between">
      <formula>20.001</formula>
      <formula>40</formula>
    </cfRule>
    <cfRule type="cellIs" dxfId="471" priority="156" operator="between">
      <formula>0</formula>
      <formula>20</formula>
    </cfRule>
  </conditionalFormatting>
  <conditionalFormatting sqref="C8:C20">
    <cfRule type="cellIs" dxfId="470" priority="147" operator="between">
      <formula>80.001</formula>
      <formula>100</formula>
    </cfRule>
    <cfRule type="cellIs" dxfId="469" priority="148" operator="between">
      <formula>60.001</formula>
      <formula>80</formula>
    </cfRule>
    <cfRule type="cellIs" dxfId="468" priority="149" operator="between">
      <formula>40.0001</formula>
      <formula>60</formula>
    </cfRule>
    <cfRule type="cellIs" dxfId="467" priority="150" operator="between">
      <formula>20.001</formula>
      <formula>40</formula>
    </cfRule>
    <cfRule type="cellIs" dxfId="466" priority="151" operator="between">
      <formula>0</formula>
      <formula>20</formula>
    </cfRule>
  </conditionalFormatting>
  <conditionalFormatting sqref="C8:C20">
    <cfRule type="cellIs" dxfId="465" priority="142" operator="between">
      <formula>80.001</formula>
      <formula>100</formula>
    </cfRule>
    <cfRule type="cellIs" dxfId="464" priority="143" operator="between">
      <formula>60.001</formula>
      <formula>80</formula>
    </cfRule>
    <cfRule type="cellIs" dxfId="463" priority="144" operator="between">
      <formula>40.0001</formula>
      <formula>60</formula>
    </cfRule>
    <cfRule type="cellIs" dxfId="462" priority="145" operator="between">
      <formula>20.001</formula>
      <formula>40</formula>
    </cfRule>
    <cfRule type="cellIs" dxfId="461" priority="146" operator="between">
      <formula>0</formula>
      <formula>20</formula>
    </cfRule>
  </conditionalFormatting>
  <conditionalFormatting sqref="C8:C20">
    <cfRule type="cellIs" dxfId="460" priority="137" operator="between">
      <formula>80.001</formula>
      <formula>100</formula>
    </cfRule>
    <cfRule type="cellIs" dxfId="459" priority="138" operator="between">
      <formula>60.001</formula>
      <formula>80</formula>
    </cfRule>
    <cfRule type="cellIs" dxfId="458" priority="139" operator="between">
      <formula>40.0001</formula>
      <formula>60</formula>
    </cfRule>
    <cfRule type="cellIs" dxfId="457" priority="140" operator="between">
      <formula>20.001</formula>
      <formula>40</formula>
    </cfRule>
    <cfRule type="cellIs" dxfId="456" priority="141" operator="between">
      <formula>0</formula>
      <formula>20</formula>
    </cfRule>
  </conditionalFormatting>
  <conditionalFormatting sqref="C8:C20">
    <cfRule type="cellIs" dxfId="455" priority="132" operator="between">
      <formula>80.001</formula>
      <formula>100</formula>
    </cfRule>
    <cfRule type="cellIs" dxfId="454" priority="133" operator="between">
      <formula>60.001</formula>
      <formula>80</formula>
    </cfRule>
    <cfRule type="cellIs" dxfId="453" priority="134" operator="between">
      <formula>40.0001</formula>
      <formula>60</formula>
    </cfRule>
    <cfRule type="cellIs" dxfId="452" priority="135" operator="between">
      <formula>20.001</formula>
      <formula>40</formula>
    </cfRule>
    <cfRule type="cellIs" dxfId="451" priority="136" operator="between">
      <formula>0</formula>
      <formula>20</formula>
    </cfRule>
  </conditionalFormatting>
  <conditionalFormatting sqref="C8:C20">
    <cfRule type="cellIs" dxfId="450" priority="127" operator="between">
      <formula>80.001</formula>
      <formula>100</formula>
    </cfRule>
    <cfRule type="cellIs" dxfId="449" priority="128" operator="between">
      <formula>60.001</formula>
      <formula>80</formula>
    </cfRule>
    <cfRule type="cellIs" dxfId="448" priority="129" operator="between">
      <formula>40.0001</formula>
      <formula>60</formula>
    </cfRule>
    <cfRule type="cellIs" dxfId="447" priority="130" operator="between">
      <formula>20.001</formula>
      <formula>40</formula>
    </cfRule>
    <cfRule type="cellIs" dxfId="446" priority="131" operator="between">
      <formula>0</formula>
      <formula>20</formula>
    </cfRule>
  </conditionalFormatting>
  <conditionalFormatting sqref="C8:C20">
    <cfRule type="cellIs" dxfId="445" priority="122" operator="between">
      <formula>80.001</formula>
      <formula>100</formula>
    </cfRule>
    <cfRule type="cellIs" dxfId="444" priority="123" operator="between">
      <formula>60.001</formula>
      <formula>80</formula>
    </cfRule>
    <cfRule type="cellIs" dxfId="443" priority="124" operator="between">
      <formula>40.0001</formula>
      <formula>60</formula>
    </cfRule>
    <cfRule type="cellIs" dxfId="442" priority="125" operator="between">
      <formula>20.001</formula>
      <formula>40</formula>
    </cfRule>
    <cfRule type="cellIs" dxfId="441" priority="126" operator="between">
      <formula>0</formula>
      <formula>20</formula>
    </cfRule>
  </conditionalFormatting>
  <conditionalFormatting sqref="C8:C20">
    <cfRule type="cellIs" dxfId="440" priority="117" operator="between">
      <formula>80.001</formula>
      <formula>100</formula>
    </cfRule>
    <cfRule type="cellIs" dxfId="439" priority="118" operator="between">
      <formula>60.001</formula>
      <formula>80</formula>
    </cfRule>
    <cfRule type="cellIs" dxfId="438" priority="119" operator="between">
      <formula>40.0001</formula>
      <formula>60</formula>
    </cfRule>
    <cfRule type="cellIs" dxfId="437" priority="120" operator="between">
      <formula>20.001</formula>
      <formula>40</formula>
    </cfRule>
    <cfRule type="cellIs" dxfId="436" priority="121" operator="between">
      <formula>0</formula>
      <formula>20</formula>
    </cfRule>
  </conditionalFormatting>
  <conditionalFormatting sqref="C8:C20">
    <cfRule type="cellIs" dxfId="435" priority="112" operator="between">
      <formula>80.001</formula>
      <formula>100</formula>
    </cfRule>
    <cfRule type="cellIs" dxfId="434" priority="113" operator="between">
      <formula>60.001</formula>
      <formula>80</formula>
    </cfRule>
    <cfRule type="cellIs" dxfId="433" priority="114" operator="between">
      <formula>40.0001</formula>
      <formula>60</formula>
    </cfRule>
    <cfRule type="cellIs" dxfId="432" priority="115" operator="between">
      <formula>20.001</formula>
      <formula>40</formula>
    </cfRule>
    <cfRule type="cellIs" dxfId="431" priority="116" operator="between">
      <formula>0</formula>
      <formula>20</formula>
    </cfRule>
  </conditionalFormatting>
  <conditionalFormatting sqref="C8:C20">
    <cfRule type="cellIs" dxfId="430" priority="107" operator="between">
      <formula>80.001</formula>
      <formula>100</formula>
    </cfRule>
    <cfRule type="cellIs" dxfId="429" priority="108" operator="between">
      <formula>60.001</formula>
      <formula>80</formula>
    </cfRule>
    <cfRule type="cellIs" dxfId="428" priority="109" operator="between">
      <formula>40.0001</formula>
      <formula>60</formula>
    </cfRule>
    <cfRule type="cellIs" dxfId="427" priority="110" operator="between">
      <formula>20.001</formula>
      <formula>40</formula>
    </cfRule>
    <cfRule type="cellIs" dxfId="426" priority="111" operator="between">
      <formula>0</formula>
      <formula>20</formula>
    </cfRule>
  </conditionalFormatting>
  <conditionalFormatting sqref="C8:C20">
    <cfRule type="cellIs" dxfId="425" priority="102" operator="between">
      <formula>80.001</formula>
      <formula>100</formula>
    </cfRule>
    <cfRule type="cellIs" dxfId="424" priority="103" operator="between">
      <formula>60.001</formula>
      <formula>80</formula>
    </cfRule>
    <cfRule type="cellIs" dxfId="423" priority="104" operator="between">
      <formula>40.0001</formula>
      <formula>60</formula>
    </cfRule>
    <cfRule type="cellIs" dxfId="422" priority="105" operator="between">
      <formula>20.001</formula>
      <formula>40</formula>
    </cfRule>
    <cfRule type="cellIs" dxfId="421" priority="106" operator="between">
      <formula>0</formula>
      <formula>20</formula>
    </cfRule>
  </conditionalFormatting>
  <conditionalFormatting sqref="C8:C20">
    <cfRule type="cellIs" dxfId="420" priority="97" operator="between">
      <formula>80.001</formula>
      <formula>100</formula>
    </cfRule>
    <cfRule type="cellIs" dxfId="419" priority="98" operator="between">
      <formula>60.001</formula>
      <formula>80</formula>
    </cfRule>
    <cfRule type="cellIs" dxfId="418" priority="99" operator="between">
      <formula>40.0001</formula>
      <formula>60</formula>
    </cfRule>
    <cfRule type="cellIs" dxfId="417" priority="100" operator="between">
      <formula>20.001</formula>
      <formula>40</formula>
    </cfRule>
    <cfRule type="cellIs" dxfId="416" priority="101" operator="between">
      <formula>0</formula>
      <formula>20</formula>
    </cfRule>
  </conditionalFormatting>
  <conditionalFormatting sqref="C8:C20">
    <cfRule type="cellIs" dxfId="415" priority="92" operator="between">
      <formula>80.001</formula>
      <formula>100</formula>
    </cfRule>
    <cfRule type="cellIs" dxfId="414" priority="93" operator="between">
      <formula>60.001</formula>
      <formula>80</formula>
    </cfRule>
    <cfRule type="cellIs" dxfId="413" priority="94" operator="between">
      <formula>40.0001</formula>
      <formula>60</formula>
    </cfRule>
    <cfRule type="cellIs" dxfId="412" priority="95" operator="between">
      <formula>20.001</formula>
      <formula>40</formula>
    </cfRule>
    <cfRule type="cellIs" dxfId="411" priority="96" operator="between">
      <formula>0</formula>
      <formula>20</formula>
    </cfRule>
  </conditionalFormatting>
  <conditionalFormatting sqref="C8:C20">
    <cfRule type="cellIs" dxfId="410" priority="87" operator="between">
      <formula>80.001</formula>
      <formula>100</formula>
    </cfRule>
    <cfRule type="cellIs" dxfId="409" priority="88" operator="between">
      <formula>60.001</formula>
      <formula>80</formula>
    </cfRule>
    <cfRule type="cellIs" dxfId="408" priority="89" operator="between">
      <formula>40.0001</formula>
      <formula>60</formula>
    </cfRule>
    <cfRule type="cellIs" dxfId="407" priority="90" operator="between">
      <formula>20.001</formula>
      <formula>40</formula>
    </cfRule>
    <cfRule type="cellIs" dxfId="406" priority="91" operator="between">
      <formula>0</formula>
      <formula>20</formula>
    </cfRule>
  </conditionalFormatting>
  <conditionalFormatting sqref="C8:C20">
    <cfRule type="cellIs" dxfId="405" priority="82" operator="between">
      <formula>80.001</formula>
      <formula>100</formula>
    </cfRule>
    <cfRule type="cellIs" dxfId="404" priority="83" operator="between">
      <formula>60.001</formula>
      <formula>80</formula>
    </cfRule>
    <cfRule type="cellIs" dxfId="403" priority="84" operator="between">
      <formula>40.0001</formula>
      <formula>60</formula>
    </cfRule>
    <cfRule type="cellIs" dxfId="402" priority="85" operator="between">
      <formula>20.001</formula>
      <formula>40</formula>
    </cfRule>
    <cfRule type="cellIs" dxfId="401" priority="86" operator="between">
      <formula>0</formula>
      <formula>20</formula>
    </cfRule>
  </conditionalFormatting>
  <conditionalFormatting sqref="C8:C20">
    <cfRule type="cellIs" dxfId="400" priority="77" operator="between">
      <formula>80.001</formula>
      <formula>100</formula>
    </cfRule>
    <cfRule type="cellIs" dxfId="399" priority="78" operator="between">
      <formula>60.001</formula>
      <formula>80</formula>
    </cfRule>
    <cfRule type="cellIs" dxfId="398" priority="79" operator="between">
      <formula>40.0001</formula>
      <formula>60</formula>
    </cfRule>
    <cfRule type="cellIs" dxfId="397" priority="80" operator="between">
      <formula>20.001</formula>
      <formula>40</formula>
    </cfRule>
    <cfRule type="cellIs" dxfId="396" priority="81" operator="between">
      <formula>0</formula>
      <formula>20</formula>
    </cfRule>
  </conditionalFormatting>
  <conditionalFormatting sqref="C8:C20">
    <cfRule type="cellIs" dxfId="395" priority="72" operator="between">
      <formula>80.001</formula>
      <formula>100</formula>
    </cfRule>
    <cfRule type="cellIs" dxfId="394" priority="73" operator="between">
      <formula>60.001</formula>
      <formula>80</formula>
    </cfRule>
    <cfRule type="cellIs" dxfId="393" priority="74" operator="between">
      <formula>40.0001</formula>
      <formula>60</formula>
    </cfRule>
    <cfRule type="cellIs" dxfId="392" priority="75" operator="between">
      <formula>20.001</formula>
      <formula>40</formula>
    </cfRule>
    <cfRule type="cellIs" dxfId="391" priority="76" operator="between">
      <formula>0</formula>
      <formula>20</formula>
    </cfRule>
  </conditionalFormatting>
  <conditionalFormatting sqref="C8:C20">
    <cfRule type="cellIs" dxfId="390" priority="67" operator="between">
      <formula>80.001</formula>
      <formula>100</formula>
    </cfRule>
    <cfRule type="cellIs" dxfId="389" priority="68" operator="between">
      <formula>60.001</formula>
      <formula>80</formula>
    </cfRule>
    <cfRule type="cellIs" dxfId="388" priority="69" operator="between">
      <formula>40.0001</formula>
      <formula>60</formula>
    </cfRule>
    <cfRule type="cellIs" dxfId="387" priority="70" operator="between">
      <formula>20.001</formula>
      <formula>40</formula>
    </cfRule>
    <cfRule type="cellIs" dxfId="386" priority="71" operator="between">
      <formula>0</formula>
      <formula>20</formula>
    </cfRule>
  </conditionalFormatting>
  <conditionalFormatting sqref="C8:C20">
    <cfRule type="cellIs" dxfId="385" priority="62" operator="between">
      <formula>80.001</formula>
      <formula>100</formula>
    </cfRule>
    <cfRule type="cellIs" dxfId="384" priority="63" operator="between">
      <formula>60.001</formula>
      <formula>80</formula>
    </cfRule>
    <cfRule type="cellIs" dxfId="383" priority="64" operator="between">
      <formula>40.0001</formula>
      <formula>60</formula>
    </cfRule>
    <cfRule type="cellIs" dxfId="382" priority="65" operator="between">
      <formula>20.001</formula>
      <formula>40</formula>
    </cfRule>
    <cfRule type="cellIs" dxfId="381" priority="66" operator="between">
      <formula>0</formula>
      <formula>20</formula>
    </cfRule>
  </conditionalFormatting>
  <conditionalFormatting sqref="C8:C20">
    <cfRule type="cellIs" dxfId="380" priority="57" operator="between">
      <formula>80.001</formula>
      <formula>100</formula>
    </cfRule>
    <cfRule type="cellIs" dxfId="379" priority="58" operator="between">
      <formula>60.001</formula>
      <formula>80</formula>
    </cfRule>
    <cfRule type="cellIs" dxfId="378" priority="59" operator="between">
      <formula>40.0001</formula>
      <formula>60</formula>
    </cfRule>
    <cfRule type="cellIs" dxfId="377" priority="60" operator="between">
      <formula>20.001</formula>
      <formula>40</formula>
    </cfRule>
    <cfRule type="cellIs" dxfId="376" priority="61" operator="between">
      <formula>0</formula>
      <formula>20</formula>
    </cfRule>
  </conditionalFormatting>
  <conditionalFormatting sqref="C8:C20">
    <cfRule type="cellIs" dxfId="375" priority="52" operator="between">
      <formula>80.001</formula>
      <formula>100</formula>
    </cfRule>
    <cfRule type="cellIs" dxfId="374" priority="53" operator="between">
      <formula>60.001</formula>
      <formula>80</formula>
    </cfRule>
    <cfRule type="cellIs" dxfId="373" priority="54" operator="between">
      <formula>40.0001</formula>
      <formula>60</formula>
    </cfRule>
    <cfRule type="cellIs" dxfId="372" priority="55" operator="between">
      <formula>20.001</formula>
      <formula>40</formula>
    </cfRule>
    <cfRule type="cellIs" dxfId="371" priority="56" operator="between">
      <formula>0</formula>
      <formula>20</formula>
    </cfRule>
  </conditionalFormatting>
  <conditionalFormatting sqref="C8:C20">
    <cfRule type="cellIs" dxfId="370" priority="47" operator="between">
      <formula>80.001</formula>
      <formula>100</formula>
    </cfRule>
    <cfRule type="cellIs" dxfId="369" priority="48" operator="between">
      <formula>60.001</formula>
      <formula>80</formula>
    </cfRule>
    <cfRule type="cellIs" dxfId="368" priority="49" operator="between">
      <formula>40.0001</formula>
      <formula>60</formula>
    </cfRule>
    <cfRule type="cellIs" dxfId="367" priority="50" operator="between">
      <formula>20.001</formula>
      <formula>40</formula>
    </cfRule>
    <cfRule type="cellIs" dxfId="366" priority="51" operator="between">
      <formula>0</formula>
      <formula>20</formula>
    </cfRule>
  </conditionalFormatting>
  <conditionalFormatting sqref="C8:C20">
    <cfRule type="cellIs" dxfId="365" priority="42" operator="between">
      <formula>80.001</formula>
      <formula>100</formula>
    </cfRule>
    <cfRule type="cellIs" dxfId="364" priority="43" operator="between">
      <formula>60.001</formula>
      <formula>80</formula>
    </cfRule>
    <cfRule type="cellIs" dxfId="363" priority="44" operator="between">
      <formula>40.0001</formula>
      <formula>60</formula>
    </cfRule>
    <cfRule type="cellIs" dxfId="362" priority="45" operator="between">
      <formula>20.001</formula>
      <formula>40</formula>
    </cfRule>
    <cfRule type="cellIs" dxfId="361" priority="46" operator="between">
      <formula>0</formula>
      <formula>20</formula>
    </cfRule>
  </conditionalFormatting>
  <conditionalFormatting sqref="C8:C20">
    <cfRule type="cellIs" dxfId="360" priority="37" operator="between">
      <formula>80.001</formula>
      <formula>100</formula>
    </cfRule>
    <cfRule type="cellIs" dxfId="359" priority="38" operator="between">
      <formula>60.001</formula>
      <formula>80</formula>
    </cfRule>
    <cfRule type="cellIs" dxfId="358" priority="39" operator="between">
      <formula>40.0001</formula>
      <formula>60</formula>
    </cfRule>
    <cfRule type="cellIs" dxfId="357" priority="40" operator="between">
      <formula>20.001</formula>
      <formula>40</formula>
    </cfRule>
    <cfRule type="cellIs" dxfId="356" priority="41" operator="between">
      <formula>0</formula>
      <formula>20</formula>
    </cfRule>
  </conditionalFormatting>
  <conditionalFormatting sqref="C8:C20">
    <cfRule type="cellIs" dxfId="355" priority="32" operator="between">
      <formula>80.001</formula>
      <formula>100</formula>
    </cfRule>
    <cfRule type="cellIs" dxfId="354" priority="33" operator="between">
      <formula>60.001</formula>
      <formula>80</formula>
    </cfRule>
    <cfRule type="cellIs" dxfId="353" priority="34" operator="between">
      <formula>40.0001</formula>
      <formula>60</formula>
    </cfRule>
    <cfRule type="cellIs" dxfId="352" priority="35" operator="between">
      <formula>20.001</formula>
      <formula>40</formula>
    </cfRule>
    <cfRule type="cellIs" dxfId="351" priority="36" operator="between">
      <formula>0</formula>
      <formula>20</formula>
    </cfRule>
  </conditionalFormatting>
  <conditionalFormatting sqref="C8:C20">
    <cfRule type="cellIs" dxfId="350" priority="27" operator="between">
      <formula>80.001</formula>
      <formula>100</formula>
    </cfRule>
    <cfRule type="cellIs" dxfId="349" priority="28" operator="between">
      <formula>60.001</formula>
      <formula>80</formula>
    </cfRule>
    <cfRule type="cellIs" dxfId="348" priority="29" operator="between">
      <formula>40.0001</formula>
      <formula>60</formula>
    </cfRule>
    <cfRule type="cellIs" dxfId="347" priority="30" operator="between">
      <formula>20.001</formula>
      <formula>40</formula>
    </cfRule>
    <cfRule type="cellIs" dxfId="346" priority="31" operator="between">
      <formula>0</formula>
      <formula>20</formula>
    </cfRule>
  </conditionalFormatting>
  <conditionalFormatting sqref="C8:C20">
    <cfRule type="cellIs" dxfId="345" priority="22" operator="between">
      <formula>80.001</formula>
      <formula>100</formula>
    </cfRule>
    <cfRule type="cellIs" dxfId="344" priority="23" operator="between">
      <formula>60.001</formula>
      <formula>80</formula>
    </cfRule>
    <cfRule type="cellIs" dxfId="343" priority="24" operator="between">
      <formula>40.0001</formula>
      <formula>60</formula>
    </cfRule>
    <cfRule type="cellIs" dxfId="342" priority="25" operator="between">
      <formula>20.001</formula>
      <formula>40</formula>
    </cfRule>
    <cfRule type="cellIs" dxfId="341" priority="26" operator="between">
      <formula>0</formula>
      <formula>20</formula>
    </cfRule>
  </conditionalFormatting>
  <conditionalFormatting sqref="C8:C20">
    <cfRule type="cellIs" dxfId="340" priority="17" operator="between">
      <formula>80.001</formula>
      <formula>100</formula>
    </cfRule>
    <cfRule type="cellIs" dxfId="339" priority="18" operator="between">
      <formula>60.001</formula>
      <formula>80</formula>
    </cfRule>
    <cfRule type="cellIs" dxfId="338" priority="19" operator="between">
      <formula>40.0001</formula>
      <formula>60</formula>
    </cfRule>
    <cfRule type="cellIs" dxfId="337" priority="20" operator="between">
      <formula>20.001</formula>
      <formula>40</formula>
    </cfRule>
    <cfRule type="cellIs" dxfId="336" priority="21" operator="between">
      <formula>0</formula>
      <formula>20</formula>
    </cfRule>
  </conditionalFormatting>
  <conditionalFormatting sqref="C8:C20">
    <cfRule type="cellIs" dxfId="335" priority="12" operator="between">
      <formula>80.001</formula>
      <formula>100</formula>
    </cfRule>
    <cfRule type="cellIs" dxfId="334" priority="13" operator="between">
      <formula>60.001</formula>
      <formula>80</formula>
    </cfRule>
    <cfRule type="cellIs" dxfId="333" priority="14" operator="between">
      <formula>40.0001</formula>
      <formula>60</formula>
    </cfRule>
    <cfRule type="cellIs" dxfId="332" priority="15" operator="between">
      <formula>20.001</formula>
      <formula>40</formula>
    </cfRule>
    <cfRule type="cellIs" dxfId="331" priority="16" operator="between">
      <formula>0</formula>
      <formula>20</formula>
    </cfRule>
  </conditionalFormatting>
  <conditionalFormatting sqref="C8:C20">
    <cfRule type="cellIs" dxfId="330" priority="7" operator="between">
      <formula>80.001</formula>
      <formula>100</formula>
    </cfRule>
    <cfRule type="cellIs" dxfId="329" priority="8" operator="between">
      <formula>60.001</formula>
      <formula>80</formula>
    </cfRule>
    <cfRule type="cellIs" dxfId="328" priority="9" operator="between">
      <formula>40.0001</formula>
      <formula>60</formula>
    </cfRule>
    <cfRule type="cellIs" dxfId="327" priority="10" operator="between">
      <formula>20.001</formula>
      <formula>40</formula>
    </cfRule>
    <cfRule type="cellIs" dxfId="326" priority="11" operator="between">
      <formula>0</formula>
      <formula>20</formula>
    </cfRule>
  </conditionalFormatting>
  <conditionalFormatting sqref="C8:C20">
    <cfRule type="cellIs" dxfId="325" priority="2" operator="between">
      <formula>80.001</formula>
      <formula>100</formula>
    </cfRule>
    <cfRule type="cellIs" dxfId="324" priority="3" operator="between">
      <formula>60.001</formula>
      <formula>80</formula>
    </cfRule>
    <cfRule type="cellIs" dxfId="323" priority="4" operator="between">
      <formula>40.0001</formula>
      <formula>60</formula>
    </cfRule>
    <cfRule type="cellIs" dxfId="322" priority="5" operator="between">
      <formula>20.001</formula>
      <formula>40</formula>
    </cfRule>
    <cfRule type="cellIs" dxfId="321" priority="6" operator="between">
      <formula>0</formula>
      <formula>20</formula>
    </cfRule>
  </conditionalFormatting>
  <conditionalFormatting sqref="D8:D20">
    <cfRule type="dataBar" priority="1">
      <dataBar>
        <cfvo type="min"/>
        <cfvo type="max"/>
        <color rgb="FFFF555A"/>
      </dataBar>
      <extLst>
        <ext xmlns:x14="http://schemas.microsoft.com/office/spreadsheetml/2009/9/main" uri="{B025F937-C7B1-47D3-B67F-A62EFF666E3E}">
          <x14:id>{0A12808B-910C-4FA1-98B3-804F80774BEF}</x14:id>
        </ext>
      </extLst>
    </cfRule>
  </conditionalFormatting>
  <pageMargins left="0.7" right="0.7" top="0.75" bottom="0.75" header="0.3" footer="0.3"/>
  <pageSetup paperSize="9" orientation="portrait" r:id="rId1"/>
  <drawing r:id="rId2"/>
  <legacyDrawing r:id="rId3"/>
  <extLst>
    <ext xmlns:x14="http://schemas.microsoft.com/office/spreadsheetml/2009/9/main" uri="{78C0D931-6437-407d-A8EE-F0AAD7539E65}">
      <x14:conditionalFormattings>
        <x14:conditionalFormatting xmlns:xm="http://schemas.microsoft.com/office/excel/2006/main">
          <x14:cfRule type="dataBar" id="{0A12808B-910C-4FA1-98B3-804F80774BEF}">
            <x14:dataBar minLength="0" maxLength="100" border="1" negativeBarBorderColorSameAsPositive="0">
              <x14:cfvo type="autoMin"/>
              <x14:cfvo type="autoMax"/>
              <x14:borderColor rgb="FFFF555A"/>
              <x14:negativeFillColor rgb="FFFF0000"/>
              <x14:negativeBorderColor rgb="FFFF0000"/>
              <x14:axisColor rgb="FF000000"/>
            </x14:dataBar>
          </x14:cfRule>
          <xm:sqref>D8:D20</xm:sqref>
        </x14:conditionalFormatting>
      </x14:conditionalFormatting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1">
    <tabColor theme="2" tint="-0.499984740745262"/>
  </sheetPr>
  <dimension ref="A1:BM86"/>
  <sheetViews>
    <sheetView showGridLines="0" showRowColHeaders="0" zoomScale="60" zoomScaleNormal="60" workbookViewId="0">
      <selection activeCell="B21" sqref="B21:M21"/>
    </sheetView>
  </sheetViews>
  <sheetFormatPr baseColWidth="10" defaultColWidth="11.5703125" defaultRowHeight="15" x14ac:dyDescent="0.2"/>
  <cols>
    <col min="1" max="1" width="2.28515625" style="2" customWidth="1"/>
    <col min="2" max="2" width="60.5703125" style="2" customWidth="1"/>
    <col min="3" max="3" width="11.5703125" style="10" customWidth="1"/>
    <col min="4" max="4" width="27.42578125" style="2" customWidth="1"/>
    <col min="5" max="5" width="12.85546875" style="2" customWidth="1"/>
    <col min="6" max="13" width="15.85546875" style="2" customWidth="1"/>
    <col min="14" max="16384" width="11.5703125" style="2"/>
  </cols>
  <sheetData>
    <row r="1" spans="1:65" ht="21.6" customHeight="1" x14ac:dyDescent="0.2">
      <c r="A1" s="385"/>
      <c r="B1" s="385"/>
      <c r="C1" s="423"/>
      <c r="D1" s="385"/>
      <c r="E1" s="385"/>
      <c r="F1" s="385"/>
      <c r="G1" s="385"/>
      <c r="H1" s="385"/>
      <c r="I1" s="385"/>
      <c r="J1" s="385"/>
      <c r="K1" s="385"/>
      <c r="L1" s="385"/>
      <c r="M1" s="385"/>
      <c r="N1" s="385"/>
      <c r="O1" s="385"/>
      <c r="P1" s="385"/>
      <c r="Q1" s="385"/>
      <c r="R1" s="385"/>
      <c r="S1" s="385"/>
      <c r="T1" s="385"/>
      <c r="U1" s="385"/>
      <c r="V1" s="385"/>
      <c r="W1" s="385"/>
      <c r="X1" s="385"/>
      <c r="Y1" s="385"/>
      <c r="Z1" s="385"/>
      <c r="AA1" s="385"/>
      <c r="AB1" s="385"/>
      <c r="AC1" s="385"/>
      <c r="AD1" s="385"/>
      <c r="AE1" s="385"/>
      <c r="AF1" s="385"/>
      <c r="AG1" s="385"/>
      <c r="AH1" s="385"/>
      <c r="AI1" s="385"/>
      <c r="AJ1" s="385"/>
      <c r="AK1" s="385"/>
      <c r="AL1" s="385"/>
      <c r="AM1" s="385"/>
      <c r="AN1" s="385"/>
      <c r="AO1" s="385"/>
      <c r="AP1" s="385"/>
      <c r="AQ1" s="385"/>
      <c r="AR1" s="385"/>
      <c r="AS1" s="385"/>
      <c r="AT1" s="385"/>
      <c r="AU1" s="385"/>
      <c r="AV1" s="385"/>
      <c r="AW1" s="385"/>
      <c r="AX1" s="385"/>
      <c r="AY1" s="385"/>
      <c r="AZ1" s="385"/>
      <c r="BA1" s="385"/>
      <c r="BB1" s="385"/>
      <c r="BC1" s="385"/>
      <c r="BD1" s="385"/>
      <c r="BE1" s="385"/>
      <c r="BF1" s="385"/>
      <c r="BG1" s="385"/>
      <c r="BH1" s="385"/>
      <c r="BI1" s="385"/>
      <c r="BJ1" s="385"/>
      <c r="BK1" s="385"/>
      <c r="BL1" s="385"/>
      <c r="BM1" s="385"/>
    </row>
    <row r="2" spans="1:65" x14ac:dyDescent="0.2">
      <c r="A2" s="385"/>
      <c r="B2" s="385"/>
      <c r="C2" s="423"/>
      <c r="D2" s="385"/>
      <c r="E2" s="385"/>
      <c r="F2" s="385"/>
      <c r="G2" s="385"/>
      <c r="H2" s="385"/>
      <c r="I2" s="385"/>
      <c r="J2" s="385"/>
      <c r="K2" s="385"/>
      <c r="L2" s="385"/>
      <c r="M2" s="385"/>
      <c r="N2" s="385"/>
      <c r="O2" s="385"/>
      <c r="P2" s="385"/>
      <c r="Q2" s="385"/>
      <c r="R2" s="385"/>
      <c r="S2" s="385"/>
      <c r="T2" s="385"/>
      <c r="U2" s="385"/>
      <c r="V2" s="385"/>
      <c r="W2" s="385"/>
      <c r="X2" s="385"/>
      <c r="Y2" s="385"/>
      <c r="Z2" s="385"/>
      <c r="AA2" s="385"/>
      <c r="AB2" s="385"/>
      <c r="AC2" s="385"/>
      <c r="AD2" s="385"/>
      <c r="AE2" s="385"/>
      <c r="AF2" s="385"/>
      <c r="AG2" s="385"/>
      <c r="AH2" s="385"/>
      <c r="AI2" s="385"/>
      <c r="AJ2" s="385"/>
      <c r="AK2" s="385"/>
      <c r="AL2" s="385"/>
      <c r="AM2" s="385"/>
      <c r="AN2" s="385"/>
      <c r="AO2" s="385"/>
      <c r="AP2" s="385"/>
      <c r="AQ2" s="385"/>
      <c r="AR2" s="385"/>
      <c r="AS2" s="385"/>
      <c r="AT2" s="385"/>
      <c r="AU2" s="385"/>
      <c r="AV2" s="385"/>
      <c r="AW2" s="385"/>
      <c r="AX2" s="385"/>
      <c r="AY2" s="385"/>
      <c r="AZ2" s="385"/>
      <c r="BA2" s="385"/>
      <c r="BB2" s="385"/>
      <c r="BC2" s="385"/>
      <c r="BD2" s="385"/>
      <c r="BE2" s="385"/>
      <c r="BF2" s="385"/>
      <c r="BG2" s="385"/>
      <c r="BH2" s="385"/>
      <c r="BI2" s="385"/>
      <c r="BJ2" s="385"/>
      <c r="BK2" s="385"/>
      <c r="BL2" s="385"/>
      <c r="BM2" s="385"/>
    </row>
    <row r="3" spans="1:65" x14ac:dyDescent="0.2">
      <c r="A3" s="385"/>
      <c r="B3" s="385"/>
      <c r="C3" s="423"/>
      <c r="D3" s="385"/>
      <c r="E3" s="385"/>
      <c r="F3" s="385"/>
      <c r="G3" s="385"/>
      <c r="H3" s="385"/>
      <c r="I3" s="385"/>
      <c r="J3" s="385"/>
      <c r="K3" s="385"/>
      <c r="L3" s="385"/>
      <c r="M3" s="385"/>
      <c r="N3" s="385"/>
      <c r="O3" s="385"/>
      <c r="P3" s="385"/>
      <c r="Q3" s="385"/>
      <c r="R3" s="385"/>
      <c r="S3" s="385"/>
      <c r="T3" s="385"/>
      <c r="U3" s="385"/>
      <c r="V3" s="385"/>
      <c r="W3" s="385"/>
      <c r="X3" s="385"/>
      <c r="Y3" s="385"/>
      <c r="Z3" s="385"/>
      <c r="AA3" s="385"/>
      <c r="AB3" s="385"/>
      <c r="AC3" s="385"/>
      <c r="AD3" s="385"/>
      <c r="AE3" s="385"/>
      <c r="AF3" s="385"/>
      <c r="AG3" s="385"/>
      <c r="AH3" s="385"/>
      <c r="AI3" s="385"/>
      <c r="AJ3" s="385"/>
      <c r="AK3" s="385"/>
      <c r="AL3" s="385"/>
      <c r="AM3" s="385"/>
      <c r="AN3" s="385"/>
      <c r="AO3" s="385"/>
      <c r="AP3" s="385"/>
      <c r="AQ3" s="385"/>
      <c r="AR3" s="385"/>
      <c r="AS3" s="385"/>
      <c r="AT3" s="385"/>
      <c r="AU3" s="385"/>
      <c r="AV3" s="385"/>
      <c r="AW3" s="385"/>
      <c r="AX3" s="385"/>
      <c r="AY3" s="385"/>
      <c r="AZ3" s="385"/>
      <c r="BA3" s="385"/>
      <c r="BB3" s="385"/>
      <c r="BC3" s="385"/>
      <c r="BD3" s="385"/>
      <c r="BE3" s="385"/>
      <c r="BF3" s="385"/>
      <c r="BG3" s="385"/>
      <c r="BH3" s="385"/>
      <c r="BI3" s="385"/>
      <c r="BJ3" s="385"/>
      <c r="BK3" s="385"/>
      <c r="BL3" s="385"/>
      <c r="BM3" s="385"/>
    </row>
    <row r="4" spans="1:65" ht="20.45" customHeight="1" thickBot="1" x14ac:dyDescent="0.25">
      <c r="A4" s="385"/>
      <c r="B4" s="385"/>
      <c r="C4" s="423"/>
      <c r="D4" s="385"/>
      <c r="E4" s="385"/>
      <c r="F4" s="385"/>
      <c r="G4" s="385"/>
      <c r="H4" s="385"/>
      <c r="I4" s="385"/>
      <c r="J4" s="385"/>
      <c r="K4" s="385"/>
      <c r="L4" s="385"/>
      <c r="M4" s="385"/>
      <c r="N4" s="385"/>
      <c r="O4" s="385"/>
      <c r="P4" s="385"/>
      <c r="Q4" s="385"/>
      <c r="R4" s="385"/>
      <c r="S4" s="385"/>
      <c r="T4" s="385"/>
      <c r="U4" s="385"/>
      <c r="V4" s="385"/>
      <c r="W4" s="385"/>
      <c r="X4" s="385"/>
      <c r="Y4" s="385"/>
      <c r="Z4" s="385"/>
      <c r="AA4" s="385"/>
      <c r="AB4" s="385"/>
      <c r="AC4" s="385"/>
      <c r="AD4" s="385"/>
      <c r="AE4" s="385"/>
      <c r="AF4" s="385"/>
      <c r="AG4" s="385"/>
      <c r="AH4" s="385"/>
      <c r="AI4" s="385"/>
      <c r="AJ4" s="385"/>
      <c r="AK4" s="385"/>
      <c r="AL4" s="385"/>
      <c r="AM4" s="385"/>
      <c r="AN4" s="385"/>
      <c r="AO4" s="385"/>
      <c r="AP4" s="385"/>
      <c r="AQ4" s="385"/>
      <c r="AR4" s="385"/>
      <c r="AS4" s="385"/>
      <c r="AT4" s="385"/>
      <c r="AU4" s="385"/>
      <c r="AV4" s="385"/>
      <c r="AW4" s="385"/>
      <c r="AX4" s="385"/>
      <c r="AY4" s="385"/>
      <c r="AZ4" s="385"/>
      <c r="BA4" s="385"/>
      <c r="BB4" s="385"/>
      <c r="BC4" s="385"/>
      <c r="BD4" s="385"/>
      <c r="BE4" s="385"/>
      <c r="BF4" s="385"/>
      <c r="BG4" s="385"/>
      <c r="BH4" s="385"/>
      <c r="BI4" s="385"/>
      <c r="BJ4" s="385"/>
      <c r="BK4" s="385"/>
      <c r="BL4" s="385"/>
      <c r="BM4" s="385"/>
    </row>
    <row r="5" spans="1:65" ht="26.45" customHeight="1" thickBot="1" x14ac:dyDescent="0.25">
      <c r="A5" s="385"/>
      <c r="B5" s="550" t="s">
        <v>0</v>
      </c>
      <c r="C5" s="552" t="s">
        <v>1</v>
      </c>
      <c r="D5" s="553"/>
      <c r="E5" s="554"/>
      <c r="F5" s="385"/>
      <c r="G5" s="385"/>
      <c r="H5" s="385"/>
      <c r="I5" s="385"/>
      <c r="J5" s="385"/>
      <c r="K5" s="385"/>
      <c r="L5" s="385"/>
      <c r="M5" s="385"/>
      <c r="N5" s="385"/>
      <c r="O5" s="385"/>
      <c r="P5" s="385"/>
      <c r="Q5" s="385"/>
      <c r="R5" s="385"/>
      <c r="S5" s="385"/>
      <c r="T5" s="385"/>
      <c r="U5" s="385"/>
      <c r="V5" s="385"/>
      <c r="W5" s="385"/>
      <c r="X5" s="385"/>
      <c r="Y5" s="385"/>
      <c r="Z5" s="385"/>
      <c r="AA5" s="385"/>
      <c r="AB5" s="385"/>
      <c r="AC5" s="385"/>
      <c r="AD5" s="385"/>
      <c r="AE5" s="385"/>
      <c r="AF5" s="385"/>
      <c r="AG5" s="385"/>
      <c r="AH5" s="385"/>
      <c r="AI5" s="385"/>
      <c r="AJ5" s="385"/>
      <c r="AK5" s="385"/>
      <c r="AL5" s="385"/>
      <c r="AM5" s="385"/>
      <c r="AN5" s="385"/>
      <c r="AO5" s="385"/>
      <c r="AP5" s="385"/>
      <c r="AQ5" s="385"/>
      <c r="AR5" s="385"/>
      <c r="AS5" s="385"/>
      <c r="AT5" s="385"/>
      <c r="AU5" s="385"/>
      <c r="AV5" s="385"/>
      <c r="AW5" s="385"/>
      <c r="AX5" s="385"/>
      <c r="AY5" s="385"/>
      <c r="AZ5" s="385"/>
      <c r="BA5" s="385"/>
      <c r="BB5" s="385"/>
      <c r="BC5" s="385"/>
      <c r="BD5" s="385"/>
      <c r="BE5" s="385"/>
      <c r="BF5" s="385"/>
      <c r="BG5" s="385"/>
      <c r="BH5" s="385"/>
      <c r="BI5" s="385"/>
      <c r="BJ5" s="385"/>
      <c r="BK5" s="385"/>
      <c r="BL5" s="385"/>
      <c r="BM5" s="385"/>
    </row>
    <row r="6" spans="1:65" ht="42" customHeight="1" thickBot="1" x14ac:dyDescent="0.25">
      <c r="A6" s="385"/>
      <c r="B6" s="551"/>
      <c r="C6" s="428">
        <v>9</v>
      </c>
      <c r="D6" s="429" t="s">
        <v>2</v>
      </c>
      <c r="E6" s="429" t="s">
        <v>3</v>
      </c>
      <c r="F6" s="385"/>
      <c r="G6" s="385"/>
      <c r="H6" s="385"/>
      <c r="I6" s="385"/>
      <c r="J6" s="385"/>
      <c r="K6" s="385"/>
      <c r="L6" s="385"/>
      <c r="M6" s="385"/>
      <c r="N6" s="385"/>
      <c r="O6" s="385"/>
      <c r="P6" s="385"/>
      <c r="Q6" s="385"/>
      <c r="R6" s="385"/>
      <c r="S6" s="385"/>
      <c r="T6" s="385"/>
      <c r="U6" s="385"/>
      <c r="V6" s="385"/>
      <c r="W6" s="385"/>
      <c r="X6" s="385"/>
      <c r="Y6" s="385"/>
      <c r="Z6" s="385"/>
      <c r="AA6" s="385"/>
      <c r="AB6" s="385"/>
      <c r="AC6" s="385"/>
      <c r="AD6" s="385"/>
      <c r="AE6" s="385"/>
      <c r="AF6" s="385"/>
      <c r="AG6" s="385"/>
      <c r="AH6" s="385"/>
      <c r="AI6" s="385"/>
      <c r="AJ6" s="385"/>
      <c r="AK6" s="385"/>
      <c r="AL6" s="385"/>
      <c r="AM6" s="385"/>
      <c r="AN6" s="385"/>
      <c r="AO6" s="385"/>
      <c r="AP6" s="385"/>
      <c r="AQ6" s="385"/>
      <c r="AR6" s="385"/>
      <c r="AS6" s="385"/>
      <c r="AT6" s="385"/>
      <c r="AU6" s="385"/>
      <c r="AV6" s="385"/>
      <c r="AW6" s="385"/>
      <c r="AX6" s="385"/>
      <c r="AY6" s="385"/>
      <c r="AZ6" s="385"/>
      <c r="BA6" s="385"/>
      <c r="BB6" s="385"/>
      <c r="BC6" s="385"/>
      <c r="BD6" s="385"/>
      <c r="BE6" s="385"/>
      <c r="BF6" s="385"/>
      <c r="BG6" s="385"/>
      <c r="BH6" s="385"/>
      <c r="BI6" s="385"/>
      <c r="BJ6" s="385"/>
      <c r="BK6" s="385"/>
      <c r="BL6" s="385"/>
      <c r="BM6" s="385"/>
    </row>
    <row r="7" spans="1:65" ht="33" customHeight="1" thickBot="1" x14ac:dyDescent="0.25">
      <c r="A7" s="385"/>
      <c r="B7" s="419" t="s">
        <v>151</v>
      </c>
      <c r="C7" s="448"/>
      <c r="D7" s="434">
        <v>0.8</v>
      </c>
      <c r="E7" s="422">
        <f>SUM(C8:C16)</f>
        <v>180</v>
      </c>
      <c r="F7" s="425"/>
      <c r="G7" s="425"/>
      <c r="H7" s="425"/>
      <c r="I7" s="425"/>
      <c r="J7" s="425"/>
      <c r="K7" s="425"/>
      <c r="L7" s="425"/>
      <c r="M7" s="425"/>
      <c r="N7" s="425"/>
      <c r="O7" s="385"/>
      <c r="P7" s="385"/>
      <c r="Q7" s="385"/>
      <c r="R7" s="385"/>
      <c r="S7" s="385"/>
      <c r="T7" s="385"/>
      <c r="U7" s="385"/>
      <c r="V7" s="385"/>
      <c r="W7" s="385"/>
      <c r="X7" s="385"/>
      <c r="Y7" s="385"/>
      <c r="Z7" s="385"/>
      <c r="AA7" s="385"/>
      <c r="AB7" s="385"/>
      <c r="AC7" s="385"/>
      <c r="AD7" s="385"/>
      <c r="AE7" s="385"/>
      <c r="AF7" s="385"/>
      <c r="AG7" s="385"/>
      <c r="AH7" s="385"/>
      <c r="AI7" s="385"/>
      <c r="AJ7" s="385"/>
      <c r="AK7" s="385"/>
      <c r="AL7" s="385"/>
      <c r="AM7" s="385"/>
      <c r="AN7" s="385"/>
      <c r="AO7" s="385"/>
      <c r="AP7" s="385"/>
      <c r="AQ7" s="385"/>
      <c r="AR7" s="385"/>
      <c r="AS7" s="385"/>
      <c r="AT7" s="385"/>
      <c r="AU7" s="385"/>
      <c r="AV7" s="385"/>
      <c r="AW7" s="385"/>
      <c r="AX7" s="385"/>
      <c r="AY7" s="385"/>
      <c r="AZ7" s="385"/>
      <c r="BA7" s="385"/>
      <c r="BB7" s="385"/>
      <c r="BC7" s="385"/>
      <c r="BD7" s="385"/>
      <c r="BE7" s="385"/>
      <c r="BF7" s="385"/>
      <c r="BG7" s="385"/>
      <c r="BH7" s="385"/>
      <c r="BI7" s="385"/>
      <c r="BJ7" s="385"/>
      <c r="BK7" s="385"/>
      <c r="BL7" s="385"/>
      <c r="BM7" s="385"/>
    </row>
    <row r="8" spans="1:65" ht="45.75" customHeight="1" x14ac:dyDescent="0.2">
      <c r="A8" s="385"/>
      <c r="B8" s="501" t="s">
        <v>153</v>
      </c>
      <c r="C8" s="491">
        <v>20</v>
      </c>
      <c r="D8" s="3">
        <f>C8</f>
        <v>20</v>
      </c>
      <c r="E8" s="559">
        <f>E7/(C6*100)</f>
        <v>0.2</v>
      </c>
      <c r="F8" s="18" t="s">
        <v>153</v>
      </c>
      <c r="G8" s="25">
        <f>C8</f>
        <v>20</v>
      </c>
      <c r="H8" s="21">
        <v>96</v>
      </c>
      <c r="I8" s="21"/>
      <c r="J8" s="21"/>
      <c r="K8" s="557"/>
      <c r="L8" s="19"/>
      <c r="M8" s="19"/>
      <c r="N8" s="425"/>
      <c r="O8" s="385"/>
      <c r="P8" s="385"/>
      <c r="Q8" s="385"/>
      <c r="R8" s="385"/>
      <c r="S8" s="385"/>
      <c r="T8" s="385"/>
      <c r="U8" s="385"/>
      <c r="V8" s="385"/>
      <c r="W8" s="385"/>
      <c r="X8" s="385"/>
      <c r="Y8" s="385"/>
      <c r="Z8" s="385"/>
      <c r="AA8" s="385"/>
      <c r="AB8" s="385"/>
      <c r="AC8" s="385"/>
      <c r="AD8" s="385"/>
      <c r="AE8" s="385"/>
      <c r="AF8" s="385"/>
      <c r="AG8" s="385"/>
      <c r="AH8" s="385"/>
      <c r="AI8" s="385"/>
      <c r="AJ8" s="385"/>
      <c r="AK8" s="385"/>
      <c r="AL8" s="385"/>
      <c r="AM8" s="385"/>
      <c r="AN8" s="385"/>
      <c r="AO8" s="385"/>
      <c r="AP8" s="385"/>
      <c r="AQ8" s="385"/>
      <c r="AR8" s="385"/>
      <c r="AS8" s="385"/>
      <c r="AT8" s="385"/>
      <c r="AU8" s="385"/>
      <c r="AV8" s="385"/>
      <c r="AW8" s="385"/>
      <c r="AX8" s="385"/>
      <c r="AY8" s="385"/>
      <c r="AZ8" s="385"/>
      <c r="BA8" s="385"/>
      <c r="BB8" s="385"/>
      <c r="BC8" s="385"/>
      <c r="BD8" s="385"/>
      <c r="BE8" s="385"/>
      <c r="BF8" s="385"/>
      <c r="BG8" s="385"/>
      <c r="BH8" s="385"/>
      <c r="BI8" s="385"/>
      <c r="BJ8" s="385"/>
      <c r="BK8" s="385"/>
      <c r="BL8" s="385"/>
      <c r="BM8" s="385"/>
    </row>
    <row r="9" spans="1:65" ht="45.75" customHeight="1" x14ac:dyDescent="0.2">
      <c r="A9" s="385"/>
      <c r="B9" s="502" t="s">
        <v>135</v>
      </c>
      <c r="C9" s="491">
        <v>20</v>
      </c>
      <c r="D9" s="3">
        <f t="shared" ref="D9:D16" si="0">C9</f>
        <v>20</v>
      </c>
      <c r="E9" s="534"/>
      <c r="F9" s="20" t="s">
        <v>135</v>
      </c>
      <c r="G9" s="25">
        <f t="shared" ref="G9:G16" si="1">C9</f>
        <v>20</v>
      </c>
      <c r="H9" s="21">
        <v>96</v>
      </c>
      <c r="I9" s="21"/>
      <c r="J9" s="21"/>
      <c r="K9" s="557"/>
      <c r="L9" s="19"/>
      <c r="M9" s="19"/>
      <c r="N9" s="425"/>
      <c r="O9" s="385"/>
      <c r="P9" s="385"/>
      <c r="Q9" s="385"/>
      <c r="R9" s="385"/>
      <c r="S9" s="385"/>
      <c r="T9" s="385"/>
      <c r="U9" s="385"/>
      <c r="V9" s="385"/>
      <c r="W9" s="385"/>
      <c r="X9" s="385"/>
      <c r="Y9" s="385"/>
      <c r="Z9" s="385"/>
      <c r="AA9" s="385"/>
      <c r="AB9" s="385"/>
      <c r="AC9" s="385"/>
      <c r="AD9" s="385"/>
      <c r="AE9" s="385"/>
      <c r="AF9" s="385"/>
      <c r="AG9" s="385"/>
      <c r="AH9" s="385"/>
      <c r="AI9" s="385"/>
      <c r="AJ9" s="385"/>
      <c r="AK9" s="385"/>
      <c r="AL9" s="385"/>
      <c r="AM9" s="385"/>
      <c r="AN9" s="385"/>
      <c r="AO9" s="385"/>
      <c r="AP9" s="385"/>
      <c r="AQ9" s="385"/>
      <c r="AR9" s="385"/>
      <c r="AS9" s="385"/>
      <c r="AT9" s="385"/>
      <c r="AU9" s="385"/>
      <c r="AV9" s="385"/>
      <c r="AW9" s="385"/>
      <c r="AX9" s="385"/>
      <c r="AY9" s="385"/>
      <c r="AZ9" s="385"/>
      <c r="BA9" s="385"/>
      <c r="BB9" s="385"/>
      <c r="BC9" s="385"/>
      <c r="BD9" s="385"/>
      <c r="BE9" s="385"/>
      <c r="BF9" s="385"/>
      <c r="BG9" s="385"/>
      <c r="BH9" s="385"/>
      <c r="BI9" s="385"/>
      <c r="BJ9" s="385"/>
      <c r="BK9" s="385"/>
      <c r="BL9" s="385"/>
      <c r="BM9" s="385"/>
    </row>
    <row r="10" spans="1:65" ht="45.75" customHeight="1" x14ac:dyDescent="0.2">
      <c r="A10" s="385"/>
      <c r="B10" s="503" t="s">
        <v>136</v>
      </c>
      <c r="C10" s="491">
        <v>20</v>
      </c>
      <c r="D10" s="3">
        <f t="shared" si="0"/>
        <v>20</v>
      </c>
      <c r="E10" s="534"/>
      <c r="F10" s="18" t="s">
        <v>136</v>
      </c>
      <c r="G10" s="25">
        <f t="shared" si="1"/>
        <v>20</v>
      </c>
      <c r="H10" s="21">
        <v>96</v>
      </c>
      <c r="I10" s="21"/>
      <c r="J10" s="21"/>
      <c r="K10" s="557"/>
      <c r="L10" s="19"/>
      <c r="M10" s="19"/>
      <c r="N10" s="425"/>
      <c r="O10" s="385"/>
      <c r="P10" s="385"/>
      <c r="Q10" s="385"/>
      <c r="R10" s="385"/>
      <c r="S10" s="385"/>
      <c r="T10" s="385"/>
      <c r="U10" s="385"/>
      <c r="V10" s="385"/>
      <c r="W10" s="385"/>
      <c r="X10" s="385"/>
      <c r="Y10" s="385"/>
      <c r="Z10" s="385"/>
      <c r="AA10" s="385"/>
      <c r="AB10" s="385"/>
      <c r="AC10" s="385"/>
      <c r="AD10" s="385"/>
      <c r="AE10" s="385"/>
      <c r="AF10" s="385"/>
      <c r="AG10" s="385"/>
      <c r="AH10" s="385"/>
      <c r="AI10" s="385"/>
      <c r="AJ10" s="385"/>
      <c r="AK10" s="385"/>
      <c r="AL10" s="385"/>
      <c r="AM10" s="385"/>
      <c r="AN10" s="385"/>
      <c r="AO10" s="385"/>
      <c r="AP10" s="385"/>
      <c r="AQ10" s="385"/>
      <c r="AR10" s="385"/>
      <c r="AS10" s="385"/>
      <c r="AT10" s="385"/>
      <c r="AU10" s="385"/>
      <c r="AV10" s="385"/>
      <c r="AW10" s="385"/>
      <c r="AX10" s="385"/>
      <c r="AY10" s="385"/>
      <c r="AZ10" s="385"/>
      <c r="BA10" s="385"/>
      <c r="BB10" s="385"/>
      <c r="BC10" s="385"/>
      <c r="BD10" s="385"/>
      <c r="BE10" s="385"/>
      <c r="BF10" s="385"/>
      <c r="BG10" s="385"/>
      <c r="BH10" s="385"/>
      <c r="BI10" s="385"/>
      <c r="BJ10" s="385"/>
      <c r="BK10" s="385"/>
      <c r="BL10" s="385"/>
      <c r="BM10" s="385"/>
    </row>
    <row r="11" spans="1:65" ht="45.75" customHeight="1" x14ac:dyDescent="0.2">
      <c r="A11" s="385"/>
      <c r="B11" s="504" t="s">
        <v>137</v>
      </c>
      <c r="C11" s="491">
        <v>20</v>
      </c>
      <c r="D11" s="3">
        <f t="shared" si="0"/>
        <v>20</v>
      </c>
      <c r="E11" s="534"/>
      <c r="F11" s="20" t="s">
        <v>137</v>
      </c>
      <c r="G11" s="25">
        <f t="shared" si="1"/>
        <v>20</v>
      </c>
      <c r="H11" s="21">
        <v>96</v>
      </c>
      <c r="I11" s="21"/>
      <c r="J11" s="21"/>
      <c r="K11" s="557"/>
      <c r="L11" s="19"/>
      <c r="M11" s="19"/>
      <c r="N11" s="425"/>
      <c r="O11" s="385"/>
      <c r="P11" s="385"/>
      <c r="Q11" s="385"/>
      <c r="R11" s="385"/>
      <c r="S11" s="385"/>
      <c r="T11" s="385"/>
      <c r="U11" s="385"/>
      <c r="V11" s="385"/>
      <c r="W11" s="385"/>
      <c r="X11" s="385"/>
      <c r="Y11" s="385"/>
      <c r="Z11" s="385"/>
      <c r="AA11" s="385"/>
      <c r="AB11" s="385"/>
      <c r="AC11" s="385"/>
      <c r="AD11" s="385"/>
      <c r="AE11" s="385"/>
      <c r="AF11" s="385"/>
      <c r="AG11" s="385"/>
      <c r="AH11" s="385"/>
      <c r="AI11" s="385"/>
      <c r="AJ11" s="385"/>
      <c r="AK11" s="385"/>
      <c r="AL11" s="385"/>
      <c r="AM11" s="385"/>
      <c r="AN11" s="385"/>
      <c r="AO11" s="385"/>
      <c r="AP11" s="385"/>
      <c r="AQ11" s="385"/>
      <c r="AR11" s="385"/>
      <c r="AS11" s="385"/>
      <c r="AT11" s="385"/>
      <c r="AU11" s="385"/>
      <c r="AV11" s="385"/>
      <c r="AW11" s="385"/>
      <c r="AX11" s="385"/>
      <c r="AY11" s="385"/>
      <c r="AZ11" s="385"/>
      <c r="BA11" s="385"/>
      <c r="BB11" s="385"/>
      <c r="BC11" s="385"/>
      <c r="BD11" s="385"/>
      <c r="BE11" s="385"/>
      <c r="BF11" s="385"/>
      <c r="BG11" s="385"/>
      <c r="BH11" s="385"/>
      <c r="BI11" s="385"/>
      <c r="BJ11" s="385"/>
      <c r="BK11" s="385"/>
      <c r="BL11" s="385"/>
      <c r="BM11" s="385"/>
    </row>
    <row r="12" spans="1:65" ht="45.75" customHeight="1" x14ac:dyDescent="0.2">
      <c r="A12" s="385"/>
      <c r="B12" s="504" t="s">
        <v>138</v>
      </c>
      <c r="C12" s="491">
        <v>20</v>
      </c>
      <c r="D12" s="3">
        <f t="shared" si="0"/>
        <v>20</v>
      </c>
      <c r="E12" s="534"/>
      <c r="F12" s="20" t="s">
        <v>138</v>
      </c>
      <c r="G12" s="25">
        <f t="shared" si="1"/>
        <v>20</v>
      </c>
      <c r="H12" s="21">
        <v>96</v>
      </c>
      <c r="I12" s="21"/>
      <c r="J12" s="21"/>
      <c r="K12" s="557"/>
      <c r="L12" s="19"/>
      <c r="M12" s="19"/>
      <c r="N12" s="425"/>
      <c r="O12" s="385"/>
      <c r="P12" s="385"/>
      <c r="Q12" s="385"/>
      <c r="R12" s="385"/>
      <c r="S12" s="385"/>
      <c r="T12" s="385"/>
      <c r="U12" s="385"/>
      <c r="V12" s="385"/>
      <c r="W12" s="385"/>
      <c r="X12" s="385"/>
      <c r="Y12" s="385"/>
      <c r="Z12" s="385"/>
      <c r="AA12" s="385"/>
      <c r="AB12" s="385"/>
      <c r="AC12" s="385"/>
      <c r="AD12" s="385"/>
      <c r="AE12" s="385"/>
      <c r="AF12" s="385"/>
      <c r="AG12" s="385"/>
      <c r="AH12" s="385"/>
      <c r="AI12" s="385"/>
      <c r="AJ12" s="385"/>
      <c r="AK12" s="385"/>
      <c r="AL12" s="385"/>
      <c r="AM12" s="385"/>
      <c r="AN12" s="385"/>
      <c r="AO12" s="385"/>
      <c r="AP12" s="385"/>
      <c r="AQ12" s="385"/>
      <c r="AR12" s="385"/>
      <c r="AS12" s="385"/>
      <c r="AT12" s="385"/>
      <c r="AU12" s="385"/>
      <c r="AV12" s="385"/>
      <c r="AW12" s="385"/>
      <c r="AX12" s="385"/>
      <c r="AY12" s="385"/>
      <c r="AZ12" s="385"/>
      <c r="BA12" s="385"/>
      <c r="BB12" s="385"/>
      <c r="BC12" s="385"/>
      <c r="BD12" s="385"/>
      <c r="BE12" s="385"/>
      <c r="BF12" s="385"/>
      <c r="BG12" s="385"/>
      <c r="BH12" s="385"/>
      <c r="BI12" s="385"/>
      <c r="BJ12" s="385"/>
      <c r="BK12" s="385"/>
      <c r="BL12" s="385"/>
      <c r="BM12" s="385"/>
    </row>
    <row r="13" spans="1:65" ht="45.75" customHeight="1" x14ac:dyDescent="0.2">
      <c r="A13" s="385"/>
      <c r="B13" s="503" t="s">
        <v>139</v>
      </c>
      <c r="C13" s="491">
        <v>20</v>
      </c>
      <c r="D13" s="3">
        <f t="shared" si="0"/>
        <v>20</v>
      </c>
      <c r="E13" s="534"/>
      <c r="F13" s="18" t="s">
        <v>139</v>
      </c>
      <c r="G13" s="25">
        <f t="shared" si="1"/>
        <v>20</v>
      </c>
      <c r="H13" s="21">
        <v>96</v>
      </c>
      <c r="I13" s="21"/>
      <c r="J13" s="21"/>
      <c r="K13" s="557"/>
      <c r="L13" s="19"/>
      <c r="M13" s="19"/>
      <c r="N13" s="425"/>
      <c r="O13" s="385"/>
      <c r="P13" s="385"/>
      <c r="Q13" s="385"/>
      <c r="R13" s="385"/>
      <c r="S13" s="385"/>
      <c r="T13" s="385"/>
      <c r="U13" s="385"/>
      <c r="V13" s="385"/>
      <c r="W13" s="385"/>
      <c r="X13" s="385"/>
      <c r="Y13" s="385"/>
      <c r="Z13" s="385"/>
      <c r="AA13" s="385"/>
      <c r="AB13" s="385"/>
      <c r="AC13" s="385"/>
      <c r="AD13" s="385"/>
      <c r="AE13" s="385"/>
      <c r="AF13" s="385"/>
      <c r="AG13" s="385"/>
      <c r="AH13" s="385"/>
      <c r="AI13" s="385"/>
      <c r="AJ13" s="385"/>
      <c r="AK13" s="385"/>
      <c r="AL13" s="385"/>
      <c r="AM13" s="385"/>
      <c r="AN13" s="385"/>
      <c r="AO13" s="385"/>
      <c r="AP13" s="385"/>
      <c r="AQ13" s="385"/>
      <c r="AR13" s="385"/>
      <c r="AS13" s="385"/>
      <c r="AT13" s="385"/>
      <c r="AU13" s="385"/>
      <c r="AV13" s="385"/>
      <c r="AW13" s="385"/>
      <c r="AX13" s="385"/>
      <c r="AY13" s="385"/>
      <c r="AZ13" s="385"/>
      <c r="BA13" s="385"/>
      <c r="BB13" s="385"/>
      <c r="BC13" s="385"/>
      <c r="BD13" s="385"/>
      <c r="BE13" s="385"/>
      <c r="BF13" s="385"/>
      <c r="BG13" s="385"/>
      <c r="BH13" s="385"/>
      <c r="BI13" s="385"/>
      <c r="BJ13" s="385"/>
      <c r="BK13" s="385"/>
      <c r="BL13" s="385"/>
      <c r="BM13" s="385"/>
    </row>
    <row r="14" spans="1:65" ht="45.75" customHeight="1" x14ac:dyDescent="0.2">
      <c r="A14" s="385"/>
      <c r="B14" s="503" t="s">
        <v>140</v>
      </c>
      <c r="C14" s="491">
        <v>20</v>
      </c>
      <c r="D14" s="3">
        <f t="shared" si="0"/>
        <v>20</v>
      </c>
      <c r="E14" s="534"/>
      <c r="F14" s="18" t="s">
        <v>140</v>
      </c>
      <c r="G14" s="25">
        <f t="shared" si="1"/>
        <v>20</v>
      </c>
      <c r="H14" s="21">
        <v>96</v>
      </c>
      <c r="I14" s="21"/>
      <c r="J14" s="21"/>
      <c r="K14" s="557"/>
      <c r="L14" s="19"/>
      <c r="M14" s="19"/>
      <c r="N14" s="425"/>
      <c r="O14" s="385"/>
      <c r="P14" s="385"/>
      <c r="Q14" s="385"/>
      <c r="R14" s="385"/>
      <c r="S14" s="385"/>
      <c r="T14" s="385"/>
      <c r="U14" s="385"/>
      <c r="V14" s="385"/>
      <c r="W14" s="385"/>
      <c r="X14" s="385"/>
      <c r="Y14" s="385"/>
      <c r="Z14" s="385"/>
      <c r="AA14" s="385"/>
      <c r="AB14" s="385"/>
      <c r="AC14" s="385"/>
      <c r="AD14" s="385"/>
      <c r="AE14" s="385"/>
      <c r="AF14" s="385"/>
      <c r="AG14" s="385"/>
      <c r="AH14" s="385"/>
      <c r="AI14" s="385"/>
      <c r="AJ14" s="385"/>
      <c r="AK14" s="385"/>
      <c r="AL14" s="385"/>
      <c r="AM14" s="385"/>
      <c r="AN14" s="385"/>
      <c r="AO14" s="385"/>
      <c r="AP14" s="385"/>
      <c r="AQ14" s="385"/>
      <c r="AR14" s="385"/>
      <c r="AS14" s="385"/>
      <c r="AT14" s="385"/>
      <c r="AU14" s="385"/>
      <c r="AV14" s="385"/>
      <c r="AW14" s="385"/>
      <c r="AX14" s="385"/>
      <c r="AY14" s="385"/>
      <c r="AZ14" s="385"/>
      <c r="BA14" s="385"/>
      <c r="BB14" s="385"/>
      <c r="BC14" s="385"/>
      <c r="BD14" s="385"/>
      <c r="BE14" s="385"/>
      <c r="BF14" s="385"/>
      <c r="BG14" s="385"/>
      <c r="BH14" s="385"/>
      <c r="BI14" s="385"/>
      <c r="BJ14" s="385"/>
      <c r="BK14" s="385"/>
      <c r="BL14" s="385"/>
      <c r="BM14" s="385"/>
    </row>
    <row r="15" spans="1:65" ht="45.75" customHeight="1" x14ac:dyDescent="0.2">
      <c r="A15" s="385"/>
      <c r="B15" s="504" t="s">
        <v>141</v>
      </c>
      <c r="C15" s="491">
        <v>20</v>
      </c>
      <c r="D15" s="3">
        <f t="shared" si="0"/>
        <v>20</v>
      </c>
      <c r="E15" s="534"/>
      <c r="F15" s="18" t="s">
        <v>141</v>
      </c>
      <c r="G15" s="25">
        <f t="shared" si="1"/>
        <v>20</v>
      </c>
      <c r="H15" s="21">
        <v>96</v>
      </c>
      <c r="I15" s="21"/>
      <c r="J15" s="21"/>
      <c r="K15" s="557"/>
      <c r="L15" s="19"/>
      <c r="M15" s="19"/>
      <c r="N15" s="425"/>
      <c r="O15" s="385"/>
      <c r="P15" s="385"/>
      <c r="Q15" s="385"/>
      <c r="R15" s="385"/>
      <c r="S15" s="385"/>
      <c r="T15" s="385"/>
      <c r="U15" s="385"/>
      <c r="V15" s="385"/>
      <c r="W15" s="385"/>
      <c r="X15" s="385"/>
      <c r="Y15" s="385"/>
      <c r="Z15" s="385"/>
      <c r="AA15" s="385"/>
      <c r="AB15" s="385"/>
      <c r="AC15" s="385"/>
      <c r="AD15" s="385"/>
      <c r="AE15" s="385"/>
      <c r="AF15" s="385"/>
      <c r="AG15" s="385"/>
      <c r="AH15" s="385"/>
      <c r="AI15" s="385"/>
      <c r="AJ15" s="385"/>
      <c r="AK15" s="385"/>
      <c r="AL15" s="385"/>
      <c r="AM15" s="385"/>
      <c r="AN15" s="385"/>
      <c r="AO15" s="385"/>
      <c r="AP15" s="385"/>
      <c r="AQ15" s="385"/>
      <c r="AR15" s="385"/>
      <c r="AS15" s="385"/>
      <c r="AT15" s="385"/>
      <c r="AU15" s="385"/>
      <c r="AV15" s="385"/>
      <c r="AW15" s="385"/>
      <c r="AX15" s="385"/>
      <c r="AY15" s="385"/>
      <c r="AZ15" s="385"/>
      <c r="BA15" s="385"/>
      <c r="BB15" s="385"/>
      <c r="BC15" s="385"/>
      <c r="BD15" s="385"/>
      <c r="BE15" s="385"/>
      <c r="BF15" s="385"/>
      <c r="BG15" s="385"/>
      <c r="BH15" s="385"/>
      <c r="BI15" s="385"/>
      <c r="BJ15" s="385"/>
      <c r="BK15" s="385"/>
      <c r="BL15" s="385"/>
      <c r="BM15" s="385"/>
    </row>
    <row r="16" spans="1:65" ht="45.75" customHeight="1" x14ac:dyDescent="0.2">
      <c r="A16" s="385"/>
      <c r="B16" s="504" t="s">
        <v>152</v>
      </c>
      <c r="C16" s="491">
        <v>20</v>
      </c>
      <c r="D16" s="3">
        <f t="shared" si="0"/>
        <v>20</v>
      </c>
      <c r="E16" s="534"/>
      <c r="F16" s="20" t="s">
        <v>152</v>
      </c>
      <c r="G16" s="25">
        <f t="shared" si="1"/>
        <v>20</v>
      </c>
      <c r="H16" s="21">
        <v>96</v>
      </c>
      <c r="I16" s="21"/>
      <c r="J16" s="21"/>
      <c r="K16" s="557"/>
      <c r="L16" s="19"/>
      <c r="M16" s="19"/>
      <c r="N16" s="425"/>
      <c r="O16" s="385"/>
      <c r="P16" s="385"/>
      <c r="Q16" s="385"/>
      <c r="R16" s="385"/>
      <c r="S16" s="385"/>
      <c r="T16" s="385"/>
      <c r="U16" s="385"/>
      <c r="V16" s="385"/>
      <c r="W16" s="385"/>
      <c r="X16" s="385"/>
      <c r="Y16" s="385"/>
      <c r="Z16" s="385"/>
      <c r="AA16" s="385"/>
      <c r="AB16" s="385"/>
      <c r="AC16" s="385"/>
      <c r="AD16" s="385"/>
      <c r="AE16" s="385"/>
      <c r="AF16" s="385"/>
      <c r="AG16" s="385"/>
      <c r="AH16" s="385"/>
      <c r="AI16" s="385"/>
      <c r="AJ16" s="385"/>
      <c r="AK16" s="385"/>
      <c r="AL16" s="385"/>
      <c r="AM16" s="385"/>
      <c r="AN16" s="385"/>
      <c r="AO16" s="385"/>
      <c r="AP16" s="385"/>
      <c r="AQ16" s="385"/>
      <c r="AR16" s="385"/>
      <c r="AS16" s="385"/>
      <c r="AT16" s="385"/>
      <c r="AU16" s="385"/>
      <c r="AV16" s="385"/>
      <c r="AW16" s="385"/>
      <c r="AX16" s="385"/>
      <c r="AY16" s="385"/>
      <c r="AZ16" s="385"/>
      <c r="BA16" s="385"/>
      <c r="BB16" s="385"/>
      <c r="BC16" s="385"/>
      <c r="BD16" s="385"/>
      <c r="BE16" s="385"/>
      <c r="BF16" s="385"/>
      <c r="BG16" s="385"/>
      <c r="BH16" s="385"/>
      <c r="BI16" s="385"/>
      <c r="BJ16" s="385"/>
      <c r="BK16" s="385"/>
      <c r="BL16" s="385"/>
      <c r="BM16" s="385"/>
    </row>
    <row r="17" spans="1:65" ht="13.15" customHeight="1" thickBot="1" x14ac:dyDescent="0.25">
      <c r="A17" s="385"/>
      <c r="B17" s="385"/>
      <c r="C17" s="423"/>
      <c r="D17" s="385"/>
      <c r="E17" s="385"/>
      <c r="F17" s="425"/>
      <c r="G17" s="425"/>
      <c r="H17" s="425"/>
      <c r="I17" s="425"/>
      <c r="J17" s="425"/>
      <c r="K17" s="425"/>
      <c r="L17" s="425"/>
      <c r="M17" s="425"/>
      <c r="N17" s="425"/>
      <c r="O17" s="385"/>
      <c r="P17" s="385"/>
      <c r="Q17" s="385"/>
      <c r="R17" s="385"/>
      <c r="S17" s="385"/>
      <c r="T17" s="385"/>
      <c r="U17" s="385"/>
      <c r="V17" s="385"/>
      <c r="W17" s="385"/>
      <c r="X17" s="385"/>
      <c r="Y17" s="385"/>
      <c r="Z17" s="385"/>
      <c r="AA17" s="385"/>
      <c r="AB17" s="385"/>
      <c r="AC17" s="385"/>
      <c r="AD17" s="385"/>
      <c r="AE17" s="385"/>
      <c r="AF17" s="385"/>
      <c r="AG17" s="385"/>
      <c r="AH17" s="385"/>
      <c r="AI17" s="385"/>
      <c r="AJ17" s="385"/>
      <c r="AK17" s="385"/>
      <c r="AL17" s="385"/>
      <c r="AM17" s="385"/>
      <c r="AN17" s="385"/>
      <c r="AO17" s="385"/>
      <c r="AP17" s="385"/>
      <c r="AQ17" s="385"/>
      <c r="AR17" s="385"/>
      <c r="AS17" s="385"/>
      <c r="AT17" s="385"/>
      <c r="AU17" s="385"/>
      <c r="AV17" s="385"/>
      <c r="AW17" s="385"/>
      <c r="AX17" s="385"/>
      <c r="AY17" s="385"/>
      <c r="AZ17" s="385"/>
      <c r="BA17" s="385"/>
      <c r="BB17" s="385"/>
      <c r="BC17" s="385"/>
      <c r="BD17" s="385"/>
      <c r="BE17" s="385"/>
      <c r="BF17" s="385"/>
      <c r="BG17" s="385"/>
      <c r="BH17" s="385"/>
      <c r="BI17" s="385"/>
      <c r="BJ17" s="385"/>
      <c r="BK17" s="385"/>
      <c r="BL17" s="385"/>
      <c r="BM17" s="385"/>
    </row>
    <row r="18" spans="1:65" ht="22.7" customHeight="1" x14ac:dyDescent="0.2">
      <c r="A18" s="385"/>
      <c r="B18" s="541" t="s">
        <v>380</v>
      </c>
      <c r="C18" s="542"/>
      <c r="D18" s="542"/>
      <c r="E18" s="542"/>
      <c r="F18" s="542"/>
      <c r="G18" s="542"/>
      <c r="H18" s="542"/>
      <c r="I18" s="542"/>
      <c r="J18" s="542"/>
      <c r="K18" s="542"/>
      <c r="L18" s="542"/>
      <c r="M18" s="543"/>
      <c r="N18" s="425"/>
      <c r="O18" s="425"/>
      <c r="P18" s="385"/>
      <c r="Q18" s="385"/>
      <c r="R18" s="385"/>
      <c r="S18" s="385"/>
      <c r="T18" s="385"/>
      <c r="U18" s="385"/>
      <c r="V18" s="385"/>
      <c r="W18" s="385"/>
      <c r="X18" s="385"/>
      <c r="Y18" s="385"/>
      <c r="Z18" s="385"/>
      <c r="AA18" s="385"/>
      <c r="AB18" s="385"/>
      <c r="AC18" s="385"/>
      <c r="AD18" s="385"/>
      <c r="AE18" s="385"/>
      <c r="AF18" s="385"/>
      <c r="AG18" s="385"/>
      <c r="AH18" s="385"/>
      <c r="AI18" s="385"/>
      <c r="AJ18" s="385"/>
      <c r="AK18" s="385"/>
      <c r="AL18" s="385"/>
      <c r="AM18" s="385"/>
      <c r="AN18" s="385"/>
      <c r="AO18" s="385"/>
      <c r="AP18" s="385"/>
      <c r="AQ18" s="385"/>
      <c r="AR18" s="385"/>
      <c r="AS18" s="385"/>
      <c r="AT18" s="385"/>
      <c r="AU18" s="385"/>
      <c r="AV18" s="385"/>
      <c r="AW18" s="385"/>
      <c r="AX18" s="385"/>
      <c r="AY18" s="385"/>
      <c r="AZ18" s="385"/>
      <c r="BA18" s="385"/>
      <c r="BB18" s="385"/>
      <c r="BC18" s="385"/>
      <c r="BD18" s="385"/>
      <c r="BE18" s="385"/>
      <c r="BF18" s="385"/>
      <c r="BG18" s="385"/>
      <c r="BH18" s="385"/>
      <c r="BI18" s="385"/>
      <c r="BJ18" s="385"/>
      <c r="BK18" s="385"/>
      <c r="BL18" s="385"/>
      <c r="BM18" s="385"/>
    </row>
    <row r="19" spans="1:65" ht="22.7" customHeight="1" x14ac:dyDescent="0.2">
      <c r="A19" s="385"/>
      <c r="B19" s="547"/>
      <c r="C19" s="548"/>
      <c r="D19" s="548"/>
      <c r="E19" s="548"/>
      <c r="F19" s="548"/>
      <c r="G19" s="548"/>
      <c r="H19" s="548"/>
      <c r="I19" s="548"/>
      <c r="J19" s="548"/>
      <c r="K19" s="548"/>
      <c r="L19" s="548"/>
      <c r="M19" s="549"/>
      <c r="N19" s="385"/>
      <c r="O19" s="385"/>
      <c r="P19" s="385"/>
      <c r="Q19" s="385"/>
      <c r="R19" s="385"/>
      <c r="S19" s="385"/>
      <c r="T19" s="385"/>
      <c r="U19" s="385"/>
      <c r="V19" s="385"/>
      <c r="W19" s="385"/>
      <c r="X19" s="385"/>
      <c r="Y19" s="385"/>
      <c r="Z19" s="385"/>
      <c r="AA19" s="385"/>
      <c r="AB19" s="385"/>
      <c r="AC19" s="385"/>
      <c r="AD19" s="385"/>
      <c r="AE19" s="385"/>
      <c r="AF19" s="385"/>
      <c r="AG19" s="385"/>
      <c r="AH19" s="385"/>
      <c r="AI19" s="385"/>
      <c r="AJ19" s="385"/>
      <c r="AK19" s="385"/>
      <c r="AL19" s="385"/>
      <c r="AM19" s="385"/>
      <c r="AN19" s="385"/>
      <c r="AO19" s="385"/>
      <c r="AP19" s="385"/>
      <c r="AQ19" s="385"/>
      <c r="AR19" s="385"/>
      <c r="AS19" s="385"/>
      <c r="AT19" s="385"/>
      <c r="AU19" s="385"/>
      <c r="AV19" s="385"/>
      <c r="AW19" s="385"/>
      <c r="AX19" s="385"/>
      <c r="AY19" s="385"/>
      <c r="AZ19" s="385"/>
      <c r="BA19" s="385"/>
      <c r="BB19" s="385"/>
      <c r="BC19" s="385"/>
      <c r="BD19" s="385"/>
      <c r="BE19" s="385"/>
      <c r="BF19" s="385"/>
      <c r="BG19" s="385"/>
      <c r="BH19" s="385"/>
      <c r="BI19" s="385"/>
      <c r="BJ19" s="385"/>
      <c r="BK19" s="385"/>
      <c r="BL19" s="385"/>
      <c r="BM19" s="385"/>
    </row>
    <row r="20" spans="1:65" ht="22.7" customHeight="1" x14ac:dyDescent="0.2">
      <c r="A20" s="385"/>
      <c r="B20" s="547"/>
      <c r="C20" s="548"/>
      <c r="D20" s="548"/>
      <c r="E20" s="548"/>
      <c r="F20" s="548"/>
      <c r="G20" s="548"/>
      <c r="H20" s="548"/>
      <c r="I20" s="548"/>
      <c r="J20" s="548"/>
      <c r="K20" s="548"/>
      <c r="L20" s="548"/>
      <c r="M20" s="549"/>
      <c r="N20" s="385"/>
      <c r="O20" s="385"/>
      <c r="P20" s="385"/>
      <c r="Q20" s="385"/>
      <c r="R20" s="385"/>
      <c r="S20" s="385"/>
      <c r="T20" s="385"/>
      <c r="U20" s="385"/>
      <c r="V20" s="385"/>
      <c r="W20" s="385"/>
      <c r="X20" s="385"/>
      <c r="Y20" s="385"/>
      <c r="Z20" s="385"/>
      <c r="AA20" s="385"/>
      <c r="AB20" s="385"/>
      <c r="AC20" s="385"/>
      <c r="AD20" s="385"/>
      <c r="AE20" s="385"/>
      <c r="AF20" s="385"/>
      <c r="AG20" s="385"/>
      <c r="AH20" s="385"/>
      <c r="AI20" s="385"/>
      <c r="AJ20" s="385"/>
      <c r="AK20" s="385"/>
      <c r="AL20" s="385"/>
      <c r="AM20" s="385"/>
      <c r="AN20" s="385"/>
      <c r="AO20" s="385"/>
      <c r="AP20" s="385"/>
      <c r="AQ20" s="385"/>
      <c r="AR20" s="385"/>
      <c r="AS20" s="385"/>
      <c r="AT20" s="385"/>
      <c r="AU20" s="385"/>
      <c r="AV20" s="385"/>
      <c r="AW20" s="385"/>
      <c r="AX20" s="385"/>
      <c r="AY20" s="385"/>
      <c r="AZ20" s="385"/>
      <c r="BA20" s="385"/>
      <c r="BB20" s="385"/>
      <c r="BC20" s="385"/>
      <c r="BD20" s="385"/>
      <c r="BE20" s="385"/>
      <c r="BF20" s="385"/>
      <c r="BG20" s="385"/>
      <c r="BH20" s="385"/>
      <c r="BI20" s="385"/>
      <c r="BJ20" s="385"/>
      <c r="BK20" s="385"/>
      <c r="BL20" s="385"/>
      <c r="BM20" s="385"/>
    </row>
    <row r="21" spans="1:65" ht="22.7" customHeight="1" x14ac:dyDescent="0.2">
      <c r="A21" s="385"/>
      <c r="B21" s="547"/>
      <c r="C21" s="548"/>
      <c r="D21" s="548"/>
      <c r="E21" s="548"/>
      <c r="F21" s="548"/>
      <c r="G21" s="548"/>
      <c r="H21" s="548"/>
      <c r="I21" s="548"/>
      <c r="J21" s="548"/>
      <c r="K21" s="548"/>
      <c r="L21" s="548"/>
      <c r="M21" s="549"/>
      <c r="N21" s="385"/>
      <c r="O21" s="385"/>
      <c r="P21" s="385"/>
      <c r="Q21" s="385"/>
      <c r="R21" s="385"/>
      <c r="S21" s="385"/>
      <c r="T21" s="385"/>
      <c r="U21" s="385"/>
      <c r="V21" s="385"/>
      <c r="W21" s="385"/>
      <c r="X21" s="385"/>
      <c r="Y21" s="385"/>
      <c r="Z21" s="385"/>
      <c r="AA21" s="385"/>
      <c r="AB21" s="385"/>
      <c r="AC21" s="385"/>
      <c r="AD21" s="385"/>
      <c r="AE21" s="385"/>
      <c r="AF21" s="385"/>
      <c r="AG21" s="385"/>
      <c r="AH21" s="385"/>
      <c r="AI21" s="385"/>
      <c r="AJ21" s="385"/>
      <c r="AK21" s="385"/>
      <c r="AL21" s="385"/>
      <c r="AM21" s="385"/>
      <c r="AN21" s="385"/>
      <c r="AO21" s="385"/>
      <c r="AP21" s="385"/>
      <c r="AQ21" s="385"/>
      <c r="AR21" s="385"/>
      <c r="AS21" s="385"/>
      <c r="AT21" s="385"/>
      <c r="AU21" s="385"/>
      <c r="AV21" s="385"/>
      <c r="AW21" s="385"/>
      <c r="AX21" s="385"/>
      <c r="AY21" s="385"/>
      <c r="AZ21" s="385"/>
      <c r="BA21" s="385"/>
      <c r="BB21" s="385"/>
      <c r="BC21" s="385"/>
      <c r="BD21" s="385"/>
      <c r="BE21" s="385"/>
      <c r="BF21" s="385"/>
      <c r="BG21" s="385"/>
      <c r="BH21" s="385"/>
      <c r="BI21" s="385"/>
      <c r="BJ21" s="385"/>
      <c r="BK21" s="385"/>
      <c r="BL21" s="385"/>
      <c r="BM21" s="385"/>
    </row>
    <row r="22" spans="1:65" ht="22.7" customHeight="1" x14ac:dyDescent="0.2">
      <c r="A22" s="385"/>
      <c r="B22" s="547"/>
      <c r="C22" s="548"/>
      <c r="D22" s="548"/>
      <c r="E22" s="548"/>
      <c r="F22" s="548"/>
      <c r="G22" s="548"/>
      <c r="H22" s="548"/>
      <c r="I22" s="548"/>
      <c r="J22" s="548"/>
      <c r="K22" s="548"/>
      <c r="L22" s="548"/>
      <c r="M22" s="549"/>
      <c r="N22" s="385"/>
      <c r="O22" s="385"/>
      <c r="P22" s="385"/>
      <c r="Q22" s="385"/>
      <c r="R22" s="385"/>
      <c r="S22" s="385"/>
      <c r="T22" s="385"/>
      <c r="U22" s="385"/>
      <c r="V22" s="385"/>
      <c r="W22" s="385"/>
      <c r="X22" s="385"/>
      <c r="Y22" s="385"/>
      <c r="Z22" s="385"/>
      <c r="AA22" s="385"/>
      <c r="AB22" s="385"/>
      <c r="AC22" s="385"/>
      <c r="AD22" s="385"/>
      <c r="AE22" s="385"/>
      <c r="AF22" s="385"/>
      <c r="AG22" s="385"/>
      <c r="AH22" s="385"/>
      <c r="AI22" s="385"/>
      <c r="AJ22" s="385"/>
      <c r="AK22" s="385"/>
      <c r="AL22" s="385"/>
      <c r="AM22" s="385"/>
      <c r="AN22" s="385"/>
      <c r="AO22" s="385"/>
      <c r="AP22" s="385"/>
      <c r="AQ22" s="385"/>
      <c r="AR22" s="385"/>
      <c r="AS22" s="385"/>
      <c r="AT22" s="385"/>
      <c r="AU22" s="385"/>
      <c r="AV22" s="385"/>
      <c r="AW22" s="385"/>
      <c r="AX22" s="385"/>
      <c r="AY22" s="385"/>
      <c r="AZ22" s="385"/>
      <c r="BA22" s="385"/>
      <c r="BB22" s="385"/>
      <c r="BC22" s="385"/>
      <c r="BD22" s="385"/>
      <c r="BE22" s="385"/>
      <c r="BF22" s="385"/>
      <c r="BG22" s="385"/>
      <c r="BH22" s="385"/>
      <c r="BI22" s="385"/>
      <c r="BJ22" s="385"/>
      <c r="BK22" s="385"/>
      <c r="BL22" s="385"/>
      <c r="BM22" s="385"/>
    </row>
    <row r="23" spans="1:65" ht="22.7" customHeight="1" x14ac:dyDescent="0.2">
      <c r="A23" s="385"/>
      <c r="B23" s="547"/>
      <c r="C23" s="548"/>
      <c r="D23" s="548"/>
      <c r="E23" s="548"/>
      <c r="F23" s="548"/>
      <c r="G23" s="548"/>
      <c r="H23" s="548"/>
      <c r="I23" s="548"/>
      <c r="J23" s="548"/>
      <c r="K23" s="548"/>
      <c r="L23" s="548"/>
      <c r="M23" s="549"/>
      <c r="N23" s="385"/>
      <c r="O23" s="385"/>
      <c r="P23" s="385"/>
      <c r="Q23" s="385"/>
      <c r="R23" s="385"/>
      <c r="S23" s="385"/>
      <c r="T23" s="385"/>
      <c r="U23" s="385"/>
      <c r="V23" s="385"/>
      <c r="W23" s="385"/>
      <c r="X23" s="385"/>
      <c r="Y23" s="385"/>
      <c r="Z23" s="385"/>
      <c r="AA23" s="385"/>
      <c r="AB23" s="385"/>
      <c r="AC23" s="385"/>
      <c r="AD23" s="385"/>
      <c r="AE23" s="385"/>
      <c r="AF23" s="385"/>
      <c r="AG23" s="385"/>
      <c r="AH23" s="385"/>
      <c r="AI23" s="385"/>
      <c r="AJ23" s="385"/>
      <c r="AK23" s="385"/>
      <c r="AL23" s="385"/>
      <c r="AM23" s="385"/>
      <c r="AN23" s="385"/>
      <c r="AO23" s="385"/>
      <c r="AP23" s="385"/>
      <c r="AQ23" s="385"/>
      <c r="AR23" s="385"/>
      <c r="AS23" s="385"/>
      <c r="AT23" s="385"/>
      <c r="AU23" s="385"/>
      <c r="AV23" s="385"/>
      <c r="AW23" s="385"/>
      <c r="AX23" s="385"/>
      <c r="AY23" s="385"/>
      <c r="AZ23" s="385"/>
      <c r="BA23" s="385"/>
      <c r="BB23" s="385"/>
      <c r="BC23" s="385"/>
      <c r="BD23" s="385"/>
      <c r="BE23" s="385"/>
      <c r="BF23" s="385"/>
      <c r="BG23" s="385"/>
      <c r="BH23" s="385"/>
      <c r="BI23" s="385"/>
      <c r="BJ23" s="385"/>
      <c r="BK23" s="385"/>
      <c r="BL23" s="385"/>
      <c r="BM23" s="385"/>
    </row>
    <row r="24" spans="1:65" ht="22.7" customHeight="1" x14ac:dyDescent="0.2">
      <c r="A24" s="385"/>
      <c r="B24" s="547"/>
      <c r="C24" s="548"/>
      <c r="D24" s="548"/>
      <c r="E24" s="548"/>
      <c r="F24" s="548"/>
      <c r="G24" s="548"/>
      <c r="H24" s="548"/>
      <c r="I24" s="548"/>
      <c r="J24" s="548"/>
      <c r="K24" s="548"/>
      <c r="L24" s="548"/>
      <c r="M24" s="549"/>
      <c r="N24" s="385"/>
      <c r="O24" s="385"/>
      <c r="P24" s="385"/>
      <c r="Q24" s="385"/>
      <c r="R24" s="385"/>
      <c r="S24" s="385"/>
      <c r="T24" s="385"/>
      <c r="U24" s="385"/>
      <c r="V24" s="385"/>
      <c r="W24" s="385"/>
      <c r="X24" s="385"/>
      <c r="Y24" s="385"/>
      <c r="Z24" s="385"/>
      <c r="AA24" s="385"/>
      <c r="AB24" s="385"/>
      <c r="AC24" s="385"/>
      <c r="AD24" s="385"/>
      <c r="AE24" s="385"/>
      <c r="AF24" s="385"/>
      <c r="AG24" s="385"/>
      <c r="AH24" s="385"/>
      <c r="AI24" s="385"/>
      <c r="AJ24" s="385"/>
      <c r="AK24" s="385"/>
      <c r="AL24" s="385"/>
      <c r="AM24" s="385"/>
      <c r="AN24" s="385"/>
      <c r="AO24" s="385"/>
      <c r="AP24" s="385"/>
      <c r="AQ24" s="385"/>
      <c r="AR24" s="385"/>
      <c r="AS24" s="385"/>
      <c r="AT24" s="385"/>
      <c r="AU24" s="385"/>
      <c r="AV24" s="385"/>
      <c r="AW24" s="385"/>
      <c r="AX24" s="385"/>
      <c r="AY24" s="385"/>
      <c r="AZ24" s="385"/>
      <c r="BA24" s="385"/>
      <c r="BB24" s="385"/>
      <c r="BC24" s="385"/>
      <c r="BD24" s="385"/>
      <c r="BE24" s="385"/>
      <c r="BF24" s="385"/>
      <c r="BG24" s="385"/>
      <c r="BH24" s="385"/>
      <c r="BI24" s="385"/>
      <c r="BJ24" s="385"/>
      <c r="BK24" s="385"/>
      <c r="BL24" s="385"/>
      <c r="BM24" s="385"/>
    </row>
    <row r="25" spans="1:65" ht="22.7" customHeight="1" x14ac:dyDescent="0.2">
      <c r="A25" s="385"/>
      <c r="B25" s="547"/>
      <c r="C25" s="548"/>
      <c r="D25" s="548"/>
      <c r="E25" s="548"/>
      <c r="F25" s="548"/>
      <c r="G25" s="548"/>
      <c r="H25" s="548"/>
      <c r="I25" s="548"/>
      <c r="J25" s="548"/>
      <c r="K25" s="548"/>
      <c r="L25" s="548"/>
      <c r="M25" s="549"/>
      <c r="N25" s="385"/>
      <c r="O25" s="385"/>
      <c r="P25" s="385"/>
      <c r="Q25" s="385"/>
      <c r="R25" s="385"/>
      <c r="S25" s="385"/>
      <c r="T25" s="385"/>
      <c r="U25" s="385"/>
      <c r="V25" s="385"/>
      <c r="W25" s="385"/>
      <c r="X25" s="385"/>
      <c r="Y25" s="385"/>
      <c r="Z25" s="385"/>
      <c r="AA25" s="385"/>
      <c r="AB25" s="385"/>
      <c r="AC25" s="385"/>
      <c r="AD25" s="385"/>
      <c r="AE25" s="385"/>
      <c r="AF25" s="385"/>
      <c r="AG25" s="385"/>
      <c r="AH25" s="385"/>
      <c r="AI25" s="385"/>
      <c r="AJ25" s="385"/>
      <c r="AK25" s="385"/>
      <c r="AL25" s="385"/>
      <c r="AM25" s="385"/>
      <c r="AN25" s="385"/>
      <c r="AO25" s="385"/>
      <c r="AP25" s="385"/>
      <c r="AQ25" s="385"/>
      <c r="AR25" s="385"/>
      <c r="AS25" s="385"/>
      <c r="AT25" s="385"/>
      <c r="AU25" s="385"/>
      <c r="AV25" s="385"/>
      <c r="AW25" s="385"/>
      <c r="AX25" s="385"/>
      <c r="AY25" s="385"/>
      <c r="AZ25" s="385"/>
      <c r="BA25" s="385"/>
      <c r="BB25" s="385"/>
      <c r="BC25" s="385"/>
      <c r="BD25" s="385"/>
      <c r="BE25" s="385"/>
      <c r="BF25" s="385"/>
      <c r="BG25" s="385"/>
      <c r="BH25" s="385"/>
      <c r="BI25" s="385"/>
      <c r="BJ25" s="385"/>
      <c r="BK25" s="385"/>
      <c r="BL25" s="385"/>
      <c r="BM25" s="385"/>
    </row>
    <row r="26" spans="1:65" ht="22.7" customHeight="1" x14ac:dyDescent="0.2">
      <c r="A26" s="385"/>
      <c r="B26" s="547"/>
      <c r="C26" s="548"/>
      <c r="D26" s="548"/>
      <c r="E26" s="548"/>
      <c r="F26" s="548"/>
      <c r="G26" s="548"/>
      <c r="H26" s="548"/>
      <c r="I26" s="548"/>
      <c r="J26" s="548"/>
      <c r="K26" s="548"/>
      <c r="L26" s="548"/>
      <c r="M26" s="549"/>
      <c r="N26" s="385"/>
      <c r="O26" s="385"/>
      <c r="P26" s="385"/>
      <c r="Q26" s="385"/>
      <c r="R26" s="385"/>
      <c r="S26" s="385"/>
      <c r="T26" s="385"/>
      <c r="U26" s="385"/>
      <c r="V26" s="385"/>
      <c r="W26" s="385"/>
      <c r="X26" s="385"/>
      <c r="Y26" s="385"/>
      <c r="Z26" s="385"/>
      <c r="AA26" s="385"/>
      <c r="AB26" s="385"/>
      <c r="AC26" s="385"/>
      <c r="AD26" s="385"/>
      <c r="AE26" s="385"/>
      <c r="AF26" s="385"/>
      <c r="AG26" s="385"/>
      <c r="AH26" s="385"/>
      <c r="AI26" s="385"/>
      <c r="AJ26" s="385"/>
      <c r="AK26" s="385"/>
      <c r="AL26" s="385"/>
      <c r="AM26" s="385"/>
      <c r="AN26" s="385"/>
      <c r="AO26" s="385"/>
      <c r="AP26" s="385"/>
      <c r="AQ26" s="385"/>
      <c r="AR26" s="385"/>
      <c r="AS26" s="385"/>
      <c r="AT26" s="385"/>
      <c r="AU26" s="385"/>
      <c r="AV26" s="385"/>
      <c r="AW26" s="385"/>
      <c r="AX26" s="385"/>
      <c r="AY26" s="385"/>
      <c r="AZ26" s="385"/>
      <c r="BA26" s="385"/>
      <c r="BB26" s="385"/>
      <c r="BC26" s="385"/>
      <c r="BD26" s="385"/>
      <c r="BE26" s="385"/>
      <c r="BF26" s="385"/>
      <c r="BG26" s="385"/>
      <c r="BH26" s="385"/>
      <c r="BI26" s="385"/>
      <c r="BJ26" s="385"/>
      <c r="BK26" s="385"/>
      <c r="BL26" s="385"/>
      <c r="BM26" s="385"/>
    </row>
    <row r="27" spans="1:65" ht="22.7" customHeight="1" x14ac:dyDescent="0.2">
      <c r="A27" s="385"/>
      <c r="B27" s="547"/>
      <c r="C27" s="548"/>
      <c r="D27" s="548"/>
      <c r="E27" s="548"/>
      <c r="F27" s="548"/>
      <c r="G27" s="548"/>
      <c r="H27" s="548"/>
      <c r="I27" s="548"/>
      <c r="J27" s="548"/>
      <c r="K27" s="548"/>
      <c r="L27" s="548"/>
      <c r="M27" s="549"/>
      <c r="N27" s="385"/>
      <c r="O27" s="385"/>
      <c r="P27" s="385"/>
      <c r="Q27" s="385"/>
      <c r="R27" s="385"/>
      <c r="S27" s="385"/>
      <c r="T27" s="385"/>
      <c r="U27" s="385"/>
      <c r="V27" s="385"/>
      <c r="W27" s="385"/>
      <c r="X27" s="385"/>
      <c r="Y27" s="385"/>
      <c r="Z27" s="385"/>
      <c r="AA27" s="385"/>
      <c r="AB27" s="385"/>
      <c r="AC27" s="385"/>
      <c r="AD27" s="385"/>
      <c r="AE27" s="385"/>
      <c r="AF27" s="385"/>
      <c r="AG27" s="385"/>
      <c r="AH27" s="385"/>
      <c r="AI27" s="385"/>
      <c r="AJ27" s="385"/>
      <c r="AK27" s="385"/>
      <c r="AL27" s="385"/>
      <c r="AM27" s="385"/>
      <c r="AN27" s="385"/>
      <c r="AO27" s="385"/>
      <c r="AP27" s="385"/>
      <c r="AQ27" s="385"/>
      <c r="AR27" s="385"/>
      <c r="AS27" s="385"/>
      <c r="AT27" s="385"/>
      <c r="AU27" s="385"/>
      <c r="AV27" s="385"/>
      <c r="AW27" s="385"/>
      <c r="AX27" s="385"/>
      <c r="AY27" s="385"/>
      <c r="AZ27" s="385"/>
      <c r="BA27" s="385"/>
      <c r="BB27" s="385"/>
      <c r="BC27" s="385"/>
      <c r="BD27" s="385"/>
      <c r="BE27" s="385"/>
      <c r="BF27" s="385"/>
      <c r="BG27" s="385"/>
      <c r="BH27" s="385"/>
      <c r="BI27" s="385"/>
      <c r="BJ27" s="385"/>
      <c r="BK27" s="385"/>
      <c r="BL27" s="385"/>
      <c r="BM27" s="385"/>
    </row>
    <row r="28" spans="1:65" ht="22.7" customHeight="1" x14ac:dyDescent="0.2">
      <c r="A28" s="385"/>
      <c r="B28" s="547"/>
      <c r="C28" s="548"/>
      <c r="D28" s="548"/>
      <c r="E28" s="548"/>
      <c r="F28" s="548"/>
      <c r="G28" s="548"/>
      <c r="H28" s="548"/>
      <c r="I28" s="548"/>
      <c r="J28" s="548"/>
      <c r="K28" s="548"/>
      <c r="L28" s="548"/>
      <c r="M28" s="549"/>
      <c r="N28" s="385"/>
      <c r="O28" s="385"/>
      <c r="P28" s="385"/>
      <c r="Q28" s="385"/>
      <c r="R28" s="385"/>
      <c r="S28" s="385"/>
      <c r="T28" s="385"/>
      <c r="U28" s="385"/>
      <c r="V28" s="385"/>
      <c r="W28" s="385"/>
      <c r="X28" s="385"/>
      <c r="Y28" s="385"/>
      <c r="Z28" s="385"/>
      <c r="AA28" s="385"/>
      <c r="AB28" s="385"/>
      <c r="AC28" s="385"/>
      <c r="AD28" s="385"/>
      <c r="AE28" s="385"/>
      <c r="AF28" s="385"/>
      <c r="AG28" s="385"/>
      <c r="AH28" s="385"/>
      <c r="AI28" s="385"/>
      <c r="AJ28" s="385"/>
      <c r="AK28" s="385"/>
      <c r="AL28" s="385"/>
      <c r="AM28" s="385"/>
      <c r="AN28" s="385"/>
      <c r="AO28" s="385"/>
      <c r="AP28" s="385"/>
      <c r="AQ28" s="385"/>
      <c r="AR28" s="385"/>
      <c r="AS28" s="385"/>
      <c r="AT28" s="385"/>
      <c r="AU28" s="385"/>
      <c r="AV28" s="385"/>
      <c r="AW28" s="385"/>
      <c r="AX28" s="385"/>
      <c r="AY28" s="385"/>
      <c r="AZ28" s="385"/>
      <c r="BA28" s="385"/>
      <c r="BB28" s="385"/>
      <c r="BC28" s="385"/>
      <c r="BD28" s="385"/>
      <c r="BE28" s="385"/>
      <c r="BF28" s="385"/>
      <c r="BG28" s="385"/>
      <c r="BH28" s="385"/>
      <c r="BI28" s="385"/>
      <c r="BJ28" s="385"/>
      <c r="BK28" s="385"/>
      <c r="BL28" s="385"/>
      <c r="BM28" s="385"/>
    </row>
    <row r="29" spans="1:65" ht="22.7" customHeight="1" x14ac:dyDescent="0.2">
      <c r="A29" s="385"/>
      <c r="B29" s="547"/>
      <c r="C29" s="548"/>
      <c r="D29" s="548"/>
      <c r="E29" s="548"/>
      <c r="F29" s="548"/>
      <c r="G29" s="548"/>
      <c r="H29" s="548"/>
      <c r="I29" s="548"/>
      <c r="J29" s="548"/>
      <c r="K29" s="548"/>
      <c r="L29" s="548"/>
      <c r="M29" s="549"/>
      <c r="N29" s="385"/>
      <c r="O29" s="385"/>
      <c r="P29" s="385"/>
      <c r="Q29" s="385"/>
      <c r="R29" s="385"/>
      <c r="S29" s="385"/>
      <c r="T29" s="385"/>
      <c r="U29" s="385"/>
      <c r="V29" s="385"/>
      <c r="W29" s="385"/>
      <c r="X29" s="385"/>
      <c r="Y29" s="385"/>
      <c r="Z29" s="385"/>
      <c r="AA29" s="385"/>
      <c r="AB29" s="385"/>
      <c r="AC29" s="385"/>
      <c r="AD29" s="385"/>
      <c r="AE29" s="385"/>
      <c r="AF29" s="385"/>
      <c r="AG29" s="385"/>
      <c r="AH29" s="385"/>
      <c r="AI29" s="385"/>
      <c r="AJ29" s="385"/>
      <c r="AK29" s="385"/>
      <c r="AL29" s="385"/>
      <c r="AM29" s="385"/>
      <c r="AN29" s="385"/>
      <c r="AO29" s="385"/>
      <c r="AP29" s="385"/>
      <c r="AQ29" s="385"/>
      <c r="AR29" s="385"/>
      <c r="AS29" s="385"/>
      <c r="AT29" s="385"/>
      <c r="AU29" s="385"/>
      <c r="AV29" s="385"/>
      <c r="AW29" s="385"/>
      <c r="AX29" s="385"/>
      <c r="AY29" s="385"/>
      <c r="AZ29" s="385"/>
      <c r="BA29" s="385"/>
      <c r="BB29" s="385"/>
      <c r="BC29" s="385"/>
      <c r="BD29" s="385"/>
      <c r="BE29" s="385"/>
      <c r="BF29" s="385"/>
      <c r="BG29" s="385"/>
      <c r="BH29" s="385"/>
      <c r="BI29" s="385"/>
      <c r="BJ29" s="385"/>
      <c r="BK29" s="385"/>
      <c r="BL29" s="385"/>
      <c r="BM29" s="385"/>
    </row>
    <row r="30" spans="1:65" ht="22.7" customHeight="1" x14ac:dyDescent="0.2">
      <c r="A30" s="385"/>
      <c r="B30" s="547"/>
      <c r="C30" s="548"/>
      <c r="D30" s="548"/>
      <c r="E30" s="548"/>
      <c r="F30" s="548"/>
      <c r="G30" s="548"/>
      <c r="H30" s="548"/>
      <c r="I30" s="548"/>
      <c r="J30" s="548"/>
      <c r="K30" s="548"/>
      <c r="L30" s="548"/>
      <c r="M30" s="549"/>
      <c r="N30" s="385"/>
      <c r="O30" s="385"/>
      <c r="P30" s="385"/>
      <c r="Q30" s="385"/>
      <c r="R30" s="385"/>
      <c r="S30" s="385"/>
      <c r="T30" s="385"/>
      <c r="U30" s="385"/>
      <c r="V30" s="385"/>
      <c r="W30" s="385"/>
      <c r="X30" s="385"/>
      <c r="Y30" s="385"/>
      <c r="Z30" s="385"/>
      <c r="AA30" s="385"/>
      <c r="AB30" s="385"/>
      <c r="AC30" s="385"/>
      <c r="AD30" s="385"/>
      <c r="AE30" s="385"/>
      <c r="AF30" s="385"/>
      <c r="AG30" s="385"/>
      <c r="AH30" s="385"/>
      <c r="AI30" s="385"/>
      <c r="AJ30" s="385"/>
      <c r="AK30" s="385"/>
      <c r="AL30" s="385"/>
      <c r="AM30" s="385"/>
      <c r="AN30" s="385"/>
      <c r="AO30" s="385"/>
      <c r="AP30" s="385"/>
      <c r="AQ30" s="385"/>
      <c r="AR30" s="385"/>
      <c r="AS30" s="385"/>
      <c r="AT30" s="385"/>
      <c r="AU30" s="385"/>
      <c r="AV30" s="385"/>
      <c r="AW30" s="385"/>
      <c r="AX30" s="385"/>
      <c r="AY30" s="385"/>
      <c r="AZ30" s="385"/>
      <c r="BA30" s="385"/>
      <c r="BB30" s="385"/>
      <c r="BC30" s="385"/>
      <c r="BD30" s="385"/>
      <c r="BE30" s="385"/>
      <c r="BF30" s="385"/>
      <c r="BG30" s="385"/>
      <c r="BH30" s="385"/>
      <c r="BI30" s="385"/>
      <c r="BJ30" s="385"/>
      <c r="BK30" s="385"/>
      <c r="BL30" s="385"/>
      <c r="BM30" s="385"/>
    </row>
    <row r="31" spans="1:65" ht="22.7" customHeight="1" x14ac:dyDescent="0.2">
      <c r="A31" s="385"/>
      <c r="B31" s="547"/>
      <c r="C31" s="548"/>
      <c r="D31" s="548"/>
      <c r="E31" s="548"/>
      <c r="F31" s="548"/>
      <c r="G31" s="548"/>
      <c r="H31" s="548"/>
      <c r="I31" s="548"/>
      <c r="J31" s="548"/>
      <c r="K31" s="548"/>
      <c r="L31" s="548"/>
      <c r="M31" s="549"/>
      <c r="N31" s="385"/>
      <c r="O31" s="385"/>
      <c r="P31" s="385"/>
      <c r="Q31" s="385"/>
      <c r="R31" s="385"/>
      <c r="S31" s="385"/>
      <c r="T31" s="385"/>
      <c r="U31" s="385"/>
      <c r="V31" s="385"/>
      <c r="W31" s="385"/>
      <c r="X31" s="385"/>
      <c r="Y31" s="385"/>
      <c r="Z31" s="385"/>
      <c r="AA31" s="385"/>
      <c r="AB31" s="385"/>
      <c r="AC31" s="385"/>
      <c r="AD31" s="385"/>
      <c r="AE31" s="385"/>
      <c r="AF31" s="385"/>
      <c r="AG31" s="385"/>
      <c r="AH31" s="385"/>
      <c r="AI31" s="385"/>
      <c r="AJ31" s="385"/>
      <c r="AK31" s="385"/>
      <c r="AL31" s="385"/>
      <c r="AM31" s="385"/>
      <c r="AN31" s="385"/>
      <c r="AO31" s="385"/>
      <c r="AP31" s="385"/>
      <c r="AQ31" s="385"/>
      <c r="AR31" s="385"/>
      <c r="AS31" s="385"/>
      <c r="AT31" s="385"/>
      <c r="AU31" s="385"/>
      <c r="AV31" s="385"/>
      <c r="AW31" s="385"/>
      <c r="AX31" s="385"/>
      <c r="AY31" s="385"/>
      <c r="AZ31" s="385"/>
      <c r="BA31" s="385"/>
      <c r="BB31" s="385"/>
      <c r="BC31" s="385"/>
      <c r="BD31" s="385"/>
      <c r="BE31" s="385"/>
      <c r="BF31" s="385"/>
      <c r="BG31" s="385"/>
      <c r="BH31" s="385"/>
      <c r="BI31" s="385"/>
      <c r="BJ31" s="385"/>
      <c r="BK31" s="385"/>
      <c r="BL31" s="385"/>
      <c r="BM31" s="385"/>
    </row>
    <row r="32" spans="1:65" ht="22.7" customHeight="1" x14ac:dyDescent="0.2">
      <c r="A32" s="385"/>
      <c r="B32" s="547"/>
      <c r="C32" s="548"/>
      <c r="D32" s="548"/>
      <c r="E32" s="548"/>
      <c r="F32" s="548"/>
      <c r="G32" s="548"/>
      <c r="H32" s="548"/>
      <c r="I32" s="548"/>
      <c r="J32" s="548"/>
      <c r="K32" s="548"/>
      <c r="L32" s="548"/>
      <c r="M32" s="549"/>
      <c r="N32" s="385"/>
      <c r="O32" s="385"/>
      <c r="P32" s="385"/>
      <c r="Q32" s="385"/>
      <c r="R32" s="385"/>
      <c r="S32" s="385"/>
      <c r="T32" s="385"/>
      <c r="U32" s="385"/>
      <c r="V32" s="385"/>
      <c r="W32" s="385"/>
      <c r="X32" s="385"/>
      <c r="Y32" s="385"/>
      <c r="Z32" s="385"/>
      <c r="AA32" s="385"/>
      <c r="AB32" s="385"/>
      <c r="AC32" s="385"/>
      <c r="AD32" s="385"/>
      <c r="AE32" s="385"/>
      <c r="AF32" s="385"/>
      <c r="AG32" s="385"/>
      <c r="AH32" s="385"/>
      <c r="AI32" s="385"/>
      <c r="AJ32" s="385"/>
      <c r="AK32" s="385"/>
      <c r="AL32" s="385"/>
      <c r="AM32" s="385"/>
      <c r="AN32" s="385"/>
      <c r="AO32" s="385"/>
      <c r="AP32" s="385"/>
      <c r="AQ32" s="385"/>
      <c r="AR32" s="385"/>
      <c r="AS32" s="385"/>
      <c r="AT32" s="385"/>
      <c r="AU32" s="385"/>
      <c r="AV32" s="385"/>
      <c r="AW32" s="385"/>
      <c r="AX32" s="385"/>
      <c r="AY32" s="385"/>
      <c r="AZ32" s="385"/>
      <c r="BA32" s="385"/>
      <c r="BB32" s="385"/>
      <c r="BC32" s="385"/>
      <c r="BD32" s="385"/>
      <c r="BE32" s="385"/>
      <c r="BF32" s="385"/>
      <c r="BG32" s="385"/>
      <c r="BH32" s="385"/>
      <c r="BI32" s="385"/>
      <c r="BJ32" s="385"/>
      <c r="BK32" s="385"/>
      <c r="BL32" s="385"/>
      <c r="BM32" s="385"/>
    </row>
    <row r="33" spans="1:65" ht="22.7" customHeight="1" x14ac:dyDescent="0.2">
      <c r="A33" s="385"/>
      <c r="B33" s="547"/>
      <c r="C33" s="548"/>
      <c r="D33" s="548"/>
      <c r="E33" s="548"/>
      <c r="F33" s="548"/>
      <c r="G33" s="548"/>
      <c r="H33" s="548"/>
      <c r="I33" s="548"/>
      <c r="J33" s="548"/>
      <c r="K33" s="548"/>
      <c r="L33" s="548"/>
      <c r="M33" s="549"/>
      <c r="N33" s="385"/>
      <c r="O33" s="385"/>
      <c r="P33" s="385"/>
      <c r="Q33" s="385"/>
      <c r="R33" s="385"/>
      <c r="S33" s="385"/>
      <c r="T33" s="385"/>
      <c r="U33" s="385"/>
      <c r="V33" s="385"/>
      <c r="W33" s="385"/>
      <c r="X33" s="385"/>
      <c r="Y33" s="385"/>
      <c r="Z33" s="385"/>
      <c r="AA33" s="385"/>
      <c r="AB33" s="385"/>
      <c r="AC33" s="385"/>
      <c r="AD33" s="385"/>
      <c r="AE33" s="385"/>
      <c r="AF33" s="385"/>
      <c r="AG33" s="385"/>
      <c r="AH33" s="385"/>
      <c r="AI33" s="385"/>
      <c r="AJ33" s="385"/>
      <c r="AK33" s="385"/>
      <c r="AL33" s="385"/>
      <c r="AM33" s="385"/>
      <c r="AN33" s="385"/>
      <c r="AO33" s="385"/>
      <c r="AP33" s="385"/>
      <c r="AQ33" s="385"/>
      <c r="AR33" s="385"/>
      <c r="AS33" s="385"/>
      <c r="AT33" s="385"/>
      <c r="AU33" s="385"/>
      <c r="AV33" s="385"/>
      <c r="AW33" s="385"/>
      <c r="AX33" s="385"/>
      <c r="AY33" s="385"/>
      <c r="AZ33" s="385"/>
      <c r="BA33" s="385"/>
      <c r="BB33" s="385"/>
      <c r="BC33" s="385"/>
      <c r="BD33" s="385"/>
      <c r="BE33" s="385"/>
      <c r="BF33" s="385"/>
      <c r="BG33" s="385"/>
      <c r="BH33" s="385"/>
      <c r="BI33" s="385"/>
      <c r="BJ33" s="385"/>
      <c r="BK33" s="385"/>
      <c r="BL33" s="385"/>
      <c r="BM33" s="385"/>
    </row>
    <row r="34" spans="1:65" ht="22.7" customHeight="1" x14ac:dyDescent="0.2">
      <c r="A34" s="385"/>
      <c r="B34" s="547"/>
      <c r="C34" s="548"/>
      <c r="D34" s="548"/>
      <c r="E34" s="548"/>
      <c r="F34" s="548"/>
      <c r="G34" s="548"/>
      <c r="H34" s="548"/>
      <c r="I34" s="548"/>
      <c r="J34" s="548"/>
      <c r="K34" s="548"/>
      <c r="L34" s="548"/>
      <c r="M34" s="549"/>
      <c r="N34" s="385"/>
      <c r="O34" s="385"/>
      <c r="P34" s="385"/>
      <c r="Q34" s="385"/>
      <c r="R34" s="385"/>
      <c r="S34" s="385"/>
      <c r="T34" s="385"/>
      <c r="U34" s="385"/>
      <c r="V34" s="385"/>
      <c r="W34" s="385"/>
      <c r="X34" s="385"/>
      <c r="Y34" s="385"/>
      <c r="Z34" s="385"/>
      <c r="AA34" s="385"/>
      <c r="AB34" s="385"/>
      <c r="AC34" s="385"/>
      <c r="AD34" s="385"/>
      <c r="AE34" s="385"/>
      <c r="AF34" s="385"/>
      <c r="AG34" s="385"/>
      <c r="AH34" s="385"/>
      <c r="AI34" s="385"/>
      <c r="AJ34" s="385"/>
      <c r="AK34" s="385"/>
      <c r="AL34" s="385"/>
      <c r="AM34" s="385"/>
      <c r="AN34" s="385"/>
      <c r="AO34" s="385"/>
      <c r="AP34" s="385"/>
      <c r="AQ34" s="385"/>
      <c r="AR34" s="385"/>
      <c r="AS34" s="385"/>
      <c r="AT34" s="385"/>
      <c r="AU34" s="385"/>
      <c r="AV34" s="385"/>
      <c r="AW34" s="385"/>
      <c r="AX34" s="385"/>
      <c r="AY34" s="385"/>
      <c r="AZ34" s="385"/>
      <c r="BA34" s="385"/>
      <c r="BB34" s="385"/>
      <c r="BC34" s="385"/>
      <c r="BD34" s="385"/>
      <c r="BE34" s="385"/>
      <c r="BF34" s="385"/>
      <c r="BG34" s="385"/>
      <c r="BH34" s="385"/>
      <c r="BI34" s="385"/>
      <c r="BJ34" s="385"/>
      <c r="BK34" s="385"/>
      <c r="BL34" s="385"/>
      <c r="BM34" s="385"/>
    </row>
    <row r="35" spans="1:65" ht="22.7" customHeight="1" x14ac:dyDescent="0.2">
      <c r="A35" s="385"/>
      <c r="B35" s="547"/>
      <c r="C35" s="548"/>
      <c r="D35" s="548"/>
      <c r="E35" s="548"/>
      <c r="F35" s="548"/>
      <c r="G35" s="548"/>
      <c r="H35" s="548"/>
      <c r="I35" s="548"/>
      <c r="J35" s="548"/>
      <c r="K35" s="548"/>
      <c r="L35" s="548"/>
      <c r="M35" s="549"/>
      <c r="N35" s="385"/>
      <c r="O35" s="385"/>
      <c r="P35" s="385"/>
      <c r="Q35" s="385"/>
      <c r="R35" s="385"/>
      <c r="S35" s="385"/>
      <c r="T35" s="385"/>
      <c r="U35" s="385"/>
      <c r="V35" s="385"/>
      <c r="W35" s="385"/>
      <c r="X35" s="385"/>
      <c r="Y35" s="385"/>
      <c r="Z35" s="385"/>
      <c r="AA35" s="385"/>
      <c r="AB35" s="385"/>
      <c r="AC35" s="385"/>
      <c r="AD35" s="385"/>
      <c r="AE35" s="385"/>
      <c r="AF35" s="385"/>
      <c r="AG35" s="385"/>
      <c r="AH35" s="385"/>
      <c r="AI35" s="385"/>
      <c r="AJ35" s="385"/>
      <c r="AK35" s="385"/>
      <c r="AL35" s="385"/>
      <c r="AM35" s="385"/>
      <c r="AN35" s="385"/>
      <c r="AO35" s="385"/>
      <c r="AP35" s="385"/>
      <c r="AQ35" s="385"/>
      <c r="AR35" s="385"/>
      <c r="AS35" s="385"/>
      <c r="AT35" s="385"/>
      <c r="AU35" s="385"/>
      <c r="AV35" s="385"/>
      <c r="AW35" s="385"/>
      <c r="AX35" s="385"/>
      <c r="AY35" s="385"/>
      <c r="AZ35" s="385"/>
      <c r="BA35" s="385"/>
      <c r="BB35" s="385"/>
      <c r="BC35" s="385"/>
      <c r="BD35" s="385"/>
      <c r="BE35" s="385"/>
      <c r="BF35" s="385"/>
      <c r="BG35" s="385"/>
      <c r="BH35" s="385"/>
      <c r="BI35" s="385"/>
      <c r="BJ35" s="385"/>
      <c r="BK35" s="385"/>
      <c r="BL35" s="385"/>
      <c r="BM35" s="385"/>
    </row>
    <row r="36" spans="1:65" ht="22.7" customHeight="1" x14ac:dyDescent="0.2">
      <c r="A36" s="385"/>
      <c r="B36" s="547"/>
      <c r="C36" s="548"/>
      <c r="D36" s="548"/>
      <c r="E36" s="548"/>
      <c r="F36" s="548"/>
      <c r="G36" s="548"/>
      <c r="H36" s="548"/>
      <c r="I36" s="548"/>
      <c r="J36" s="548"/>
      <c r="K36" s="548"/>
      <c r="L36" s="548"/>
      <c r="M36" s="549"/>
      <c r="N36" s="385"/>
      <c r="O36" s="385"/>
      <c r="P36" s="385"/>
      <c r="Q36" s="385"/>
      <c r="R36" s="385"/>
      <c r="S36" s="385"/>
      <c r="T36" s="385"/>
      <c r="U36" s="385"/>
      <c r="V36" s="385"/>
      <c r="W36" s="385"/>
      <c r="X36" s="385"/>
      <c r="Y36" s="385"/>
      <c r="Z36" s="385"/>
      <c r="AA36" s="385"/>
      <c r="AB36" s="385"/>
      <c r="AC36" s="385"/>
      <c r="AD36" s="385"/>
      <c r="AE36" s="385"/>
      <c r="AF36" s="385"/>
      <c r="AG36" s="385"/>
      <c r="AH36" s="385"/>
      <c r="AI36" s="385"/>
      <c r="AJ36" s="385"/>
      <c r="AK36" s="385"/>
      <c r="AL36" s="385"/>
      <c r="AM36" s="385"/>
      <c r="AN36" s="385"/>
      <c r="AO36" s="385"/>
      <c r="AP36" s="385"/>
      <c r="AQ36" s="385"/>
      <c r="AR36" s="385"/>
      <c r="AS36" s="385"/>
      <c r="AT36" s="385"/>
      <c r="AU36" s="385"/>
      <c r="AV36" s="385"/>
      <c r="AW36" s="385"/>
      <c r="AX36" s="385"/>
      <c r="AY36" s="385"/>
      <c r="AZ36" s="385"/>
      <c r="BA36" s="385"/>
      <c r="BB36" s="385"/>
      <c r="BC36" s="385"/>
      <c r="BD36" s="385"/>
      <c r="BE36" s="385"/>
      <c r="BF36" s="385"/>
      <c r="BG36" s="385"/>
      <c r="BH36" s="385"/>
      <c r="BI36" s="385"/>
      <c r="BJ36" s="385"/>
      <c r="BK36" s="385"/>
      <c r="BL36" s="385"/>
      <c r="BM36" s="385"/>
    </row>
    <row r="37" spans="1:65" ht="22.7" customHeight="1" x14ac:dyDescent="0.2">
      <c r="A37" s="385"/>
      <c r="B37" s="547"/>
      <c r="C37" s="548"/>
      <c r="D37" s="548"/>
      <c r="E37" s="548"/>
      <c r="F37" s="548"/>
      <c r="G37" s="548"/>
      <c r="H37" s="548"/>
      <c r="I37" s="548"/>
      <c r="J37" s="548"/>
      <c r="K37" s="548"/>
      <c r="L37" s="548"/>
      <c r="M37" s="549"/>
      <c r="N37" s="385"/>
      <c r="O37" s="385"/>
      <c r="P37" s="385"/>
      <c r="Q37" s="385"/>
      <c r="R37" s="385"/>
      <c r="S37" s="385"/>
      <c r="T37" s="385"/>
      <c r="U37" s="385"/>
      <c r="V37" s="385"/>
      <c r="W37" s="385"/>
      <c r="X37" s="385"/>
      <c r="Y37" s="385"/>
      <c r="Z37" s="385"/>
      <c r="AA37" s="385"/>
      <c r="AB37" s="385"/>
      <c r="AC37" s="385"/>
      <c r="AD37" s="385"/>
      <c r="AE37" s="385"/>
      <c r="AF37" s="385"/>
      <c r="AG37" s="385"/>
      <c r="AH37" s="385"/>
      <c r="AI37" s="385"/>
      <c r="AJ37" s="385"/>
      <c r="AK37" s="385"/>
      <c r="AL37" s="385"/>
      <c r="AM37" s="385"/>
      <c r="AN37" s="385"/>
      <c r="AO37" s="385"/>
      <c r="AP37" s="385"/>
      <c r="AQ37" s="385"/>
      <c r="AR37" s="385"/>
      <c r="AS37" s="385"/>
      <c r="AT37" s="385"/>
      <c r="AU37" s="385"/>
      <c r="AV37" s="385"/>
      <c r="AW37" s="385"/>
      <c r="AX37" s="385"/>
      <c r="AY37" s="385"/>
      <c r="AZ37" s="385"/>
      <c r="BA37" s="385"/>
      <c r="BB37" s="385"/>
      <c r="BC37" s="385"/>
      <c r="BD37" s="385"/>
      <c r="BE37" s="385"/>
      <c r="BF37" s="385"/>
      <c r="BG37" s="385"/>
      <c r="BH37" s="385"/>
      <c r="BI37" s="385"/>
      <c r="BJ37" s="385"/>
      <c r="BK37" s="385"/>
      <c r="BL37" s="385"/>
      <c r="BM37" s="385"/>
    </row>
    <row r="38" spans="1:65" ht="22.7" customHeight="1" x14ac:dyDescent="0.2">
      <c r="A38" s="385"/>
      <c r="B38" s="547"/>
      <c r="C38" s="548"/>
      <c r="D38" s="548"/>
      <c r="E38" s="548"/>
      <c r="F38" s="548"/>
      <c r="G38" s="548"/>
      <c r="H38" s="548"/>
      <c r="I38" s="548"/>
      <c r="J38" s="548"/>
      <c r="K38" s="548"/>
      <c r="L38" s="548"/>
      <c r="M38" s="549"/>
      <c r="N38" s="385"/>
      <c r="O38" s="385"/>
      <c r="P38" s="385"/>
      <c r="Q38" s="385"/>
      <c r="R38" s="385"/>
      <c r="S38" s="385"/>
      <c r="T38" s="385"/>
      <c r="U38" s="385"/>
      <c r="V38" s="385"/>
      <c r="W38" s="385"/>
      <c r="X38" s="385"/>
      <c r="Y38" s="385"/>
      <c r="Z38" s="385"/>
      <c r="AA38" s="385"/>
      <c r="AB38" s="385"/>
      <c r="AC38" s="385"/>
      <c r="AD38" s="385"/>
      <c r="AE38" s="385"/>
      <c r="AF38" s="385"/>
      <c r="AG38" s="385"/>
      <c r="AH38" s="385"/>
      <c r="AI38" s="385"/>
      <c r="AJ38" s="385"/>
      <c r="AK38" s="385"/>
      <c r="AL38" s="385"/>
      <c r="AM38" s="385"/>
      <c r="AN38" s="385"/>
      <c r="AO38" s="385"/>
      <c r="AP38" s="385"/>
      <c r="AQ38" s="385"/>
      <c r="AR38" s="385"/>
      <c r="AS38" s="385"/>
      <c r="AT38" s="385"/>
      <c r="AU38" s="385"/>
      <c r="AV38" s="385"/>
      <c r="AW38" s="385"/>
      <c r="AX38" s="385"/>
      <c r="AY38" s="385"/>
      <c r="AZ38" s="385"/>
      <c r="BA38" s="385"/>
      <c r="BB38" s="385"/>
      <c r="BC38" s="385"/>
      <c r="BD38" s="385"/>
      <c r="BE38" s="385"/>
      <c r="BF38" s="385"/>
      <c r="BG38" s="385"/>
      <c r="BH38" s="385"/>
      <c r="BI38" s="385"/>
      <c r="BJ38" s="385"/>
      <c r="BK38" s="385"/>
      <c r="BL38" s="385"/>
      <c r="BM38" s="385"/>
    </row>
    <row r="39" spans="1:65" ht="22.7" customHeight="1" x14ac:dyDescent="0.2">
      <c r="A39" s="385"/>
      <c r="B39" s="547"/>
      <c r="C39" s="548"/>
      <c r="D39" s="548"/>
      <c r="E39" s="548"/>
      <c r="F39" s="548"/>
      <c r="G39" s="548"/>
      <c r="H39" s="548"/>
      <c r="I39" s="548"/>
      <c r="J39" s="548"/>
      <c r="K39" s="548"/>
      <c r="L39" s="548"/>
      <c r="M39" s="549"/>
      <c r="N39" s="385"/>
      <c r="O39" s="385"/>
      <c r="P39" s="385"/>
      <c r="Q39" s="385"/>
      <c r="R39" s="385"/>
      <c r="S39" s="385"/>
      <c r="T39" s="385"/>
      <c r="U39" s="385"/>
      <c r="V39" s="385"/>
      <c r="W39" s="385"/>
      <c r="X39" s="385"/>
      <c r="Y39" s="385"/>
      <c r="Z39" s="385"/>
      <c r="AA39" s="385"/>
      <c r="AB39" s="385"/>
      <c r="AC39" s="385"/>
      <c r="AD39" s="385"/>
      <c r="AE39" s="385"/>
      <c r="AF39" s="385"/>
      <c r="AG39" s="385"/>
      <c r="AH39" s="385"/>
      <c r="AI39" s="385"/>
      <c r="AJ39" s="385"/>
      <c r="AK39" s="385"/>
      <c r="AL39" s="385"/>
      <c r="AM39" s="385"/>
      <c r="AN39" s="385"/>
      <c r="AO39" s="385"/>
      <c r="AP39" s="385"/>
      <c r="AQ39" s="385"/>
      <c r="AR39" s="385"/>
      <c r="AS39" s="385"/>
      <c r="AT39" s="385"/>
      <c r="AU39" s="385"/>
      <c r="AV39" s="385"/>
      <c r="AW39" s="385"/>
      <c r="AX39" s="385"/>
      <c r="AY39" s="385"/>
      <c r="AZ39" s="385"/>
      <c r="BA39" s="385"/>
      <c r="BB39" s="385"/>
      <c r="BC39" s="385"/>
      <c r="BD39" s="385"/>
      <c r="BE39" s="385"/>
      <c r="BF39" s="385"/>
      <c r="BG39" s="385"/>
      <c r="BH39" s="385"/>
      <c r="BI39" s="385"/>
      <c r="BJ39" s="385"/>
      <c r="BK39" s="385"/>
      <c r="BL39" s="385"/>
      <c r="BM39" s="385"/>
    </row>
    <row r="40" spans="1:65" ht="22.7" customHeight="1" thickBot="1" x14ac:dyDescent="0.25">
      <c r="A40" s="385"/>
      <c r="B40" s="544"/>
      <c r="C40" s="545"/>
      <c r="D40" s="545"/>
      <c r="E40" s="545"/>
      <c r="F40" s="545"/>
      <c r="G40" s="545"/>
      <c r="H40" s="545"/>
      <c r="I40" s="545"/>
      <c r="J40" s="545"/>
      <c r="K40" s="545"/>
      <c r="L40" s="545"/>
      <c r="M40" s="546"/>
      <c r="N40" s="385"/>
      <c r="O40" s="385"/>
      <c r="P40" s="385"/>
      <c r="Q40" s="385"/>
      <c r="R40" s="385"/>
      <c r="S40" s="385"/>
      <c r="T40" s="385"/>
      <c r="U40" s="385"/>
      <c r="V40" s="385"/>
      <c r="W40" s="385"/>
      <c r="X40" s="385"/>
      <c r="Y40" s="385"/>
      <c r="Z40" s="385"/>
      <c r="AA40" s="385"/>
      <c r="AB40" s="385"/>
      <c r="AC40" s="385"/>
      <c r="AD40" s="385"/>
      <c r="AE40" s="385"/>
      <c r="AF40" s="385"/>
      <c r="AG40" s="385"/>
      <c r="AH40" s="385"/>
      <c r="AI40" s="385"/>
      <c r="AJ40" s="385"/>
      <c r="AK40" s="385"/>
      <c r="AL40" s="385"/>
      <c r="AM40" s="385"/>
      <c r="AN40" s="385"/>
      <c r="AO40" s="385"/>
      <c r="AP40" s="385"/>
      <c r="AQ40" s="385"/>
      <c r="AR40" s="385"/>
      <c r="AS40" s="385"/>
      <c r="AT40" s="385"/>
      <c r="AU40" s="385"/>
      <c r="AV40" s="385"/>
      <c r="AW40" s="385"/>
      <c r="AX40" s="385"/>
      <c r="AY40" s="385"/>
      <c r="AZ40" s="385"/>
      <c r="BA40" s="385"/>
      <c r="BB40" s="385"/>
      <c r="BC40" s="385"/>
      <c r="BD40" s="385"/>
      <c r="BE40" s="385"/>
      <c r="BF40" s="385"/>
      <c r="BG40" s="385"/>
      <c r="BH40" s="385"/>
      <c r="BI40" s="385"/>
      <c r="BJ40" s="385"/>
      <c r="BK40" s="385"/>
      <c r="BL40" s="385"/>
      <c r="BM40" s="385"/>
    </row>
    <row r="41" spans="1:65" x14ac:dyDescent="0.2">
      <c r="A41" s="385"/>
      <c r="B41" s="385"/>
      <c r="C41" s="423"/>
      <c r="D41" s="385"/>
      <c r="E41" s="385"/>
      <c r="F41" s="385"/>
      <c r="G41" s="385"/>
      <c r="H41" s="385"/>
      <c r="I41" s="385"/>
      <c r="J41" s="385"/>
      <c r="K41" s="385"/>
      <c r="L41" s="385"/>
      <c r="M41" s="385"/>
      <c r="N41" s="385"/>
      <c r="O41" s="385"/>
      <c r="P41" s="385"/>
      <c r="Q41" s="385"/>
      <c r="R41" s="385"/>
      <c r="S41" s="385"/>
      <c r="T41" s="385"/>
      <c r="U41" s="385"/>
      <c r="V41" s="385"/>
      <c r="W41" s="385"/>
      <c r="X41" s="385"/>
      <c r="Y41" s="385"/>
      <c r="Z41" s="385"/>
      <c r="AA41" s="385"/>
      <c r="AB41" s="385"/>
      <c r="AC41" s="385"/>
      <c r="AD41" s="385"/>
      <c r="AE41" s="385"/>
      <c r="AF41" s="385"/>
      <c r="AG41" s="385"/>
      <c r="AH41" s="385"/>
      <c r="AI41" s="385"/>
      <c r="AJ41" s="385"/>
      <c r="AK41" s="385"/>
      <c r="AL41" s="385"/>
      <c r="AM41" s="385"/>
      <c r="AN41" s="385"/>
      <c r="AO41" s="385"/>
      <c r="AP41" s="385"/>
      <c r="AQ41" s="385"/>
      <c r="AR41" s="385"/>
      <c r="AS41" s="385"/>
      <c r="AT41" s="385"/>
      <c r="AU41" s="385"/>
      <c r="AV41" s="385"/>
      <c r="AW41" s="385"/>
      <c r="AX41" s="385"/>
      <c r="AY41" s="385"/>
      <c r="AZ41" s="385"/>
      <c r="BA41" s="385"/>
      <c r="BB41" s="385"/>
      <c r="BC41" s="385"/>
      <c r="BD41" s="385"/>
      <c r="BE41" s="385"/>
      <c r="BF41" s="385"/>
      <c r="BG41" s="385"/>
      <c r="BH41" s="385"/>
      <c r="BI41" s="385"/>
      <c r="BJ41" s="385"/>
      <c r="BK41" s="385"/>
      <c r="BL41" s="385"/>
      <c r="BM41" s="385"/>
    </row>
    <row r="42" spans="1:65" x14ac:dyDescent="0.2">
      <c r="A42" s="385"/>
      <c r="B42" s="385"/>
      <c r="C42" s="423"/>
      <c r="D42" s="385"/>
      <c r="E42" s="385"/>
      <c r="F42" s="385"/>
      <c r="G42" s="385"/>
      <c r="H42" s="385"/>
      <c r="I42" s="385"/>
      <c r="J42" s="385"/>
      <c r="K42" s="385"/>
      <c r="L42" s="385"/>
      <c r="M42" s="385"/>
      <c r="N42" s="385"/>
      <c r="O42" s="385"/>
      <c r="P42" s="385"/>
      <c r="Q42" s="385"/>
      <c r="R42" s="385"/>
      <c r="S42" s="385"/>
      <c r="T42" s="385"/>
      <c r="U42" s="385"/>
      <c r="V42" s="385"/>
      <c r="W42" s="385"/>
      <c r="X42" s="385"/>
      <c r="Y42" s="385"/>
      <c r="Z42" s="385"/>
      <c r="AA42" s="385"/>
      <c r="AB42" s="385"/>
      <c r="AC42" s="385"/>
      <c r="AD42" s="385"/>
      <c r="AE42" s="385"/>
      <c r="AF42" s="385"/>
      <c r="AG42" s="385"/>
      <c r="AH42" s="385"/>
      <c r="AI42" s="385"/>
      <c r="AJ42" s="385"/>
      <c r="AK42" s="385"/>
      <c r="AL42" s="385"/>
      <c r="AM42" s="385"/>
      <c r="AN42" s="385"/>
      <c r="AO42" s="385"/>
      <c r="AP42" s="385"/>
      <c r="AQ42" s="385"/>
      <c r="AR42" s="385"/>
      <c r="AS42" s="385"/>
      <c r="AT42" s="385"/>
      <c r="AU42" s="385"/>
      <c r="AV42" s="385"/>
      <c r="AW42" s="385"/>
      <c r="AX42" s="385"/>
      <c r="AY42" s="385"/>
      <c r="AZ42" s="385"/>
      <c r="BA42" s="385"/>
      <c r="BB42" s="385"/>
      <c r="BC42" s="385"/>
      <c r="BD42" s="385"/>
      <c r="BE42" s="385"/>
      <c r="BF42" s="385"/>
      <c r="BG42" s="385"/>
      <c r="BH42" s="385"/>
      <c r="BI42" s="385"/>
      <c r="BJ42" s="385"/>
      <c r="BK42" s="385"/>
      <c r="BL42" s="385"/>
      <c r="BM42" s="385"/>
    </row>
    <row r="43" spans="1:65" x14ac:dyDescent="0.2">
      <c r="A43" s="385"/>
      <c r="B43" s="385"/>
      <c r="C43" s="423"/>
      <c r="D43" s="385"/>
      <c r="E43" s="385"/>
      <c r="F43" s="385"/>
      <c r="G43" s="385"/>
      <c r="H43" s="385"/>
      <c r="I43" s="385"/>
      <c r="J43" s="385"/>
      <c r="K43" s="385"/>
      <c r="L43" s="385"/>
      <c r="M43" s="385"/>
      <c r="N43" s="385"/>
      <c r="O43" s="385"/>
      <c r="P43" s="385"/>
      <c r="Q43" s="385"/>
      <c r="R43" s="385"/>
      <c r="S43" s="385"/>
      <c r="T43" s="385"/>
      <c r="U43" s="385"/>
      <c r="V43" s="385"/>
      <c r="W43" s="385"/>
      <c r="X43" s="385"/>
      <c r="Y43" s="385"/>
      <c r="Z43" s="385"/>
      <c r="AA43" s="385"/>
      <c r="AB43" s="385"/>
      <c r="AC43" s="385"/>
      <c r="AD43" s="385"/>
      <c r="AE43" s="385"/>
      <c r="AF43" s="385"/>
      <c r="AG43" s="385"/>
      <c r="AH43" s="385"/>
      <c r="AI43" s="385"/>
      <c r="AJ43" s="385"/>
      <c r="AK43" s="385"/>
      <c r="AL43" s="385"/>
      <c r="AM43" s="385"/>
      <c r="AN43" s="385"/>
      <c r="AO43" s="385"/>
      <c r="AP43" s="385"/>
      <c r="AQ43" s="385"/>
      <c r="AR43" s="385"/>
      <c r="AS43" s="385"/>
      <c r="AT43" s="385"/>
      <c r="AU43" s="385"/>
      <c r="AV43" s="385"/>
      <c r="AW43" s="385"/>
      <c r="AX43" s="385"/>
      <c r="AY43" s="385"/>
      <c r="AZ43" s="385"/>
      <c r="BA43" s="385"/>
      <c r="BB43" s="385"/>
      <c r="BC43" s="385"/>
      <c r="BD43" s="385"/>
      <c r="BE43" s="385"/>
      <c r="BF43" s="385"/>
      <c r="BG43" s="385"/>
      <c r="BH43" s="385"/>
      <c r="BI43" s="385"/>
      <c r="BJ43" s="385"/>
      <c r="BK43" s="385"/>
      <c r="BL43" s="385"/>
      <c r="BM43" s="385"/>
    </row>
    <row r="44" spans="1:65" x14ac:dyDescent="0.2">
      <c r="A44" s="385"/>
      <c r="B44" s="385"/>
      <c r="C44" s="423"/>
      <c r="D44" s="385"/>
      <c r="E44" s="385"/>
      <c r="F44" s="385"/>
      <c r="G44" s="385"/>
      <c r="H44" s="385"/>
      <c r="I44" s="385"/>
      <c r="J44" s="385"/>
      <c r="K44" s="385"/>
      <c r="L44" s="385"/>
      <c r="M44" s="385"/>
      <c r="N44" s="385"/>
      <c r="O44" s="385"/>
      <c r="P44" s="385"/>
      <c r="Q44" s="385"/>
      <c r="R44" s="385"/>
      <c r="S44" s="385"/>
      <c r="T44" s="385"/>
      <c r="U44" s="385"/>
      <c r="V44" s="385"/>
      <c r="W44" s="385"/>
      <c r="X44" s="385"/>
      <c r="Y44" s="385"/>
      <c r="Z44" s="385"/>
      <c r="AA44" s="385"/>
      <c r="AB44" s="385"/>
      <c r="AC44" s="385"/>
      <c r="AD44" s="385"/>
      <c r="AE44" s="385"/>
      <c r="AF44" s="385"/>
      <c r="AG44" s="385"/>
      <c r="AH44" s="385"/>
      <c r="AI44" s="385"/>
      <c r="AJ44" s="385"/>
      <c r="AK44" s="385"/>
      <c r="AL44" s="385"/>
      <c r="AM44" s="385"/>
      <c r="AN44" s="385"/>
      <c r="AO44" s="385"/>
      <c r="AP44" s="385"/>
      <c r="AQ44" s="385"/>
      <c r="AR44" s="385"/>
      <c r="AS44" s="385"/>
      <c r="AT44" s="385"/>
      <c r="AU44" s="385"/>
      <c r="AV44" s="385"/>
      <c r="AW44" s="385"/>
      <c r="AX44" s="385"/>
      <c r="AY44" s="385"/>
      <c r="AZ44" s="385"/>
      <c r="BA44" s="385"/>
      <c r="BB44" s="385"/>
      <c r="BC44" s="385"/>
      <c r="BD44" s="385"/>
      <c r="BE44" s="385"/>
      <c r="BF44" s="385"/>
      <c r="BG44" s="385"/>
      <c r="BH44" s="385"/>
      <c r="BI44" s="385"/>
      <c r="BJ44" s="385"/>
      <c r="BK44" s="385"/>
      <c r="BL44" s="385"/>
      <c r="BM44" s="385"/>
    </row>
    <row r="45" spans="1:65" x14ac:dyDescent="0.2">
      <c r="A45" s="385"/>
      <c r="B45" s="385"/>
      <c r="C45" s="423"/>
      <c r="D45" s="385"/>
      <c r="E45" s="385"/>
      <c r="F45" s="385"/>
      <c r="G45" s="385"/>
      <c r="H45" s="385"/>
      <c r="I45" s="385"/>
      <c r="J45" s="385"/>
      <c r="K45" s="385"/>
      <c r="L45" s="385"/>
      <c r="M45" s="385"/>
      <c r="N45" s="385"/>
      <c r="O45" s="385"/>
      <c r="P45" s="385"/>
      <c r="Q45" s="385"/>
      <c r="R45" s="385"/>
      <c r="S45" s="385"/>
      <c r="T45" s="385"/>
      <c r="U45" s="385"/>
      <c r="V45" s="385"/>
      <c r="W45" s="385"/>
      <c r="X45" s="385"/>
      <c r="Y45" s="385"/>
      <c r="Z45" s="385"/>
      <c r="AA45" s="385"/>
      <c r="AB45" s="385"/>
      <c r="AC45" s="385"/>
      <c r="AD45" s="385"/>
      <c r="AE45" s="385"/>
      <c r="AF45" s="385"/>
      <c r="AG45" s="385"/>
      <c r="AH45" s="385"/>
      <c r="AI45" s="385"/>
      <c r="AJ45" s="385"/>
      <c r="AK45" s="385"/>
      <c r="AL45" s="385"/>
      <c r="AM45" s="385"/>
      <c r="AN45" s="385"/>
      <c r="AO45" s="385"/>
      <c r="AP45" s="385"/>
      <c r="AQ45" s="385"/>
      <c r="AR45" s="385"/>
      <c r="AS45" s="385"/>
      <c r="AT45" s="385"/>
      <c r="AU45" s="385"/>
      <c r="AV45" s="385"/>
      <c r="AW45" s="385"/>
      <c r="AX45" s="385"/>
      <c r="AY45" s="385"/>
      <c r="AZ45" s="385"/>
      <c r="BA45" s="385"/>
      <c r="BB45" s="385"/>
      <c r="BC45" s="385"/>
      <c r="BD45" s="385"/>
      <c r="BE45" s="385"/>
      <c r="BF45" s="385"/>
      <c r="BG45" s="385"/>
      <c r="BH45" s="385"/>
      <c r="BI45" s="385"/>
      <c r="BJ45" s="385"/>
      <c r="BK45" s="385"/>
      <c r="BL45" s="385"/>
      <c r="BM45" s="385"/>
    </row>
    <row r="46" spans="1:65" x14ac:dyDescent="0.2">
      <c r="A46" s="385"/>
      <c r="B46" s="385"/>
      <c r="C46" s="423"/>
      <c r="D46" s="385"/>
      <c r="E46" s="385"/>
      <c r="F46" s="385"/>
      <c r="G46" s="385"/>
      <c r="H46" s="385"/>
      <c r="I46" s="385"/>
      <c r="J46" s="385"/>
      <c r="K46" s="385"/>
      <c r="L46" s="385"/>
      <c r="M46" s="385"/>
      <c r="N46" s="385"/>
      <c r="O46" s="385"/>
      <c r="P46" s="385"/>
      <c r="Q46" s="385"/>
      <c r="R46" s="385"/>
      <c r="S46" s="385"/>
      <c r="T46" s="385"/>
      <c r="U46" s="385"/>
      <c r="V46" s="385"/>
      <c r="W46" s="385"/>
      <c r="X46" s="385"/>
      <c r="Y46" s="385"/>
      <c r="Z46" s="385"/>
      <c r="AA46" s="385"/>
      <c r="AB46" s="385"/>
      <c r="AC46" s="385"/>
      <c r="AD46" s="385"/>
      <c r="AE46" s="385"/>
      <c r="AF46" s="385"/>
      <c r="AG46" s="385"/>
      <c r="AH46" s="385"/>
      <c r="AI46" s="385"/>
      <c r="AJ46" s="385"/>
      <c r="AK46" s="385"/>
      <c r="AL46" s="385"/>
      <c r="AM46" s="385"/>
      <c r="AN46" s="385"/>
      <c r="AO46" s="385"/>
      <c r="AP46" s="385"/>
      <c r="AQ46" s="385"/>
      <c r="AR46" s="385"/>
      <c r="AS46" s="385"/>
      <c r="AT46" s="385"/>
      <c r="AU46" s="385"/>
      <c r="AV46" s="385"/>
      <c r="AW46" s="385"/>
      <c r="AX46" s="385"/>
      <c r="AY46" s="385"/>
      <c r="AZ46" s="385"/>
      <c r="BA46" s="385"/>
      <c r="BB46" s="385"/>
      <c r="BC46" s="385"/>
      <c r="BD46" s="385"/>
      <c r="BE46" s="385"/>
      <c r="BF46" s="385"/>
      <c r="BG46" s="385"/>
      <c r="BH46" s="385"/>
      <c r="BI46" s="385"/>
      <c r="BJ46" s="385"/>
      <c r="BK46" s="385"/>
      <c r="BL46" s="385"/>
      <c r="BM46" s="385"/>
    </row>
    <row r="47" spans="1:65" x14ac:dyDescent="0.2">
      <c r="A47" s="385"/>
      <c r="B47" s="385"/>
      <c r="C47" s="423"/>
      <c r="D47" s="385"/>
      <c r="E47" s="385"/>
      <c r="F47" s="385"/>
      <c r="G47" s="385"/>
      <c r="H47" s="385"/>
      <c r="I47" s="385"/>
      <c r="J47" s="385"/>
      <c r="K47" s="385"/>
      <c r="L47" s="385"/>
      <c r="M47" s="385"/>
      <c r="N47" s="385"/>
      <c r="O47" s="385"/>
      <c r="P47" s="385"/>
      <c r="Q47" s="385"/>
      <c r="R47" s="385"/>
      <c r="S47" s="385"/>
      <c r="T47" s="385"/>
      <c r="U47" s="385"/>
      <c r="V47" s="385"/>
      <c r="W47" s="385"/>
      <c r="X47" s="385"/>
      <c r="Y47" s="385"/>
      <c r="Z47" s="385"/>
      <c r="AA47" s="385"/>
      <c r="AB47" s="385"/>
      <c r="AC47" s="385"/>
      <c r="AD47" s="385"/>
      <c r="AE47" s="385"/>
      <c r="AF47" s="385"/>
      <c r="AG47" s="385"/>
      <c r="AH47" s="385"/>
      <c r="AI47" s="385"/>
      <c r="AJ47" s="385"/>
      <c r="AK47" s="385"/>
      <c r="AL47" s="385"/>
      <c r="AM47" s="385"/>
      <c r="AN47" s="385"/>
      <c r="AO47" s="385"/>
      <c r="AP47" s="385"/>
      <c r="AQ47" s="385"/>
      <c r="AR47" s="385"/>
      <c r="AS47" s="385"/>
      <c r="AT47" s="385"/>
      <c r="AU47" s="385"/>
      <c r="AV47" s="385"/>
      <c r="AW47" s="385"/>
      <c r="AX47" s="385"/>
      <c r="AY47" s="385"/>
      <c r="AZ47" s="385"/>
      <c r="BA47" s="385"/>
      <c r="BB47" s="385"/>
      <c r="BC47" s="385"/>
      <c r="BD47" s="385"/>
      <c r="BE47" s="385"/>
      <c r="BF47" s="385"/>
      <c r="BG47" s="385"/>
      <c r="BH47" s="385"/>
      <c r="BI47" s="385"/>
      <c r="BJ47" s="385"/>
      <c r="BK47" s="385"/>
      <c r="BL47" s="385"/>
      <c r="BM47" s="385"/>
    </row>
    <row r="48" spans="1:65" x14ac:dyDescent="0.2">
      <c r="A48" s="385"/>
      <c r="B48" s="385"/>
      <c r="C48" s="423"/>
      <c r="D48" s="385"/>
      <c r="E48" s="385"/>
      <c r="F48" s="385"/>
      <c r="G48" s="385"/>
      <c r="H48" s="385"/>
      <c r="I48" s="385"/>
      <c r="J48" s="385"/>
      <c r="K48" s="385"/>
      <c r="L48" s="385"/>
      <c r="M48" s="385"/>
      <c r="N48" s="385"/>
      <c r="O48" s="385"/>
      <c r="P48" s="385"/>
      <c r="Q48" s="385"/>
      <c r="R48" s="385"/>
      <c r="S48" s="385"/>
      <c r="T48" s="385"/>
      <c r="U48" s="385"/>
      <c r="V48" s="385"/>
      <c r="W48" s="385"/>
      <c r="X48" s="385"/>
      <c r="Y48" s="385"/>
      <c r="Z48" s="385"/>
      <c r="AA48" s="385"/>
      <c r="AB48" s="385"/>
      <c r="AC48" s="385"/>
      <c r="AD48" s="385"/>
      <c r="AE48" s="385"/>
      <c r="AF48" s="385"/>
      <c r="AG48" s="385"/>
      <c r="AH48" s="385"/>
      <c r="AI48" s="385"/>
      <c r="AJ48" s="385"/>
      <c r="AK48" s="385"/>
      <c r="AL48" s="385"/>
      <c r="AM48" s="385"/>
      <c r="AN48" s="385"/>
      <c r="AO48" s="385"/>
      <c r="AP48" s="385"/>
      <c r="AQ48" s="385"/>
      <c r="AR48" s="385"/>
      <c r="AS48" s="385"/>
      <c r="AT48" s="385"/>
      <c r="AU48" s="385"/>
      <c r="AV48" s="385"/>
      <c r="AW48" s="385"/>
      <c r="AX48" s="385"/>
      <c r="AY48" s="385"/>
      <c r="AZ48" s="385"/>
      <c r="BA48" s="385"/>
      <c r="BB48" s="385"/>
      <c r="BC48" s="385"/>
      <c r="BD48" s="385"/>
      <c r="BE48" s="385"/>
      <c r="BF48" s="385"/>
      <c r="BG48" s="385"/>
      <c r="BH48" s="385"/>
      <c r="BI48" s="385"/>
      <c r="BJ48" s="385"/>
      <c r="BK48" s="385"/>
      <c r="BL48" s="385"/>
      <c r="BM48" s="385"/>
    </row>
    <row r="49" spans="1:65" x14ac:dyDescent="0.2">
      <c r="A49" s="385"/>
      <c r="B49" s="385"/>
      <c r="C49" s="423"/>
      <c r="D49" s="385"/>
      <c r="E49" s="385"/>
      <c r="F49" s="385"/>
      <c r="G49" s="385"/>
      <c r="H49" s="385"/>
      <c r="I49" s="385"/>
      <c r="J49" s="385"/>
      <c r="K49" s="385"/>
      <c r="L49" s="385"/>
      <c r="M49" s="385"/>
      <c r="N49" s="385"/>
      <c r="O49" s="385"/>
      <c r="P49" s="385"/>
      <c r="Q49" s="385"/>
      <c r="R49" s="385"/>
      <c r="S49" s="385"/>
      <c r="T49" s="385"/>
      <c r="U49" s="385"/>
      <c r="V49" s="385"/>
      <c r="W49" s="385"/>
      <c r="X49" s="385"/>
      <c r="Y49" s="385"/>
      <c r="Z49" s="385"/>
      <c r="AA49" s="385"/>
      <c r="AB49" s="385"/>
      <c r="AC49" s="385"/>
      <c r="AD49" s="385"/>
      <c r="AE49" s="385"/>
      <c r="AF49" s="385"/>
      <c r="AG49" s="385"/>
      <c r="AH49" s="385"/>
      <c r="AI49" s="385"/>
      <c r="AJ49" s="385"/>
      <c r="AK49" s="385"/>
      <c r="AL49" s="385"/>
      <c r="AM49" s="385"/>
      <c r="AN49" s="385"/>
      <c r="AO49" s="385"/>
      <c r="AP49" s="385"/>
      <c r="AQ49" s="385"/>
      <c r="AR49" s="385"/>
      <c r="AS49" s="385"/>
      <c r="AT49" s="385"/>
      <c r="AU49" s="385"/>
      <c r="AV49" s="385"/>
      <c r="AW49" s="385"/>
      <c r="AX49" s="385"/>
      <c r="AY49" s="385"/>
      <c r="AZ49" s="385"/>
      <c r="BA49" s="385"/>
      <c r="BB49" s="385"/>
      <c r="BC49" s="385"/>
      <c r="BD49" s="385"/>
      <c r="BE49" s="385"/>
      <c r="BF49" s="385"/>
      <c r="BG49" s="385"/>
      <c r="BH49" s="385"/>
      <c r="BI49" s="385"/>
      <c r="BJ49" s="385"/>
      <c r="BK49" s="385"/>
      <c r="BL49" s="385"/>
      <c r="BM49" s="385"/>
    </row>
    <row r="50" spans="1:65" x14ac:dyDescent="0.2">
      <c r="A50" s="385"/>
      <c r="B50" s="385"/>
      <c r="C50" s="423"/>
      <c r="D50" s="385"/>
      <c r="E50" s="385"/>
      <c r="F50" s="385"/>
      <c r="G50" s="385"/>
      <c r="H50" s="385"/>
      <c r="I50" s="385"/>
      <c r="J50" s="385"/>
      <c r="K50" s="385"/>
      <c r="L50" s="385"/>
      <c r="M50" s="385"/>
      <c r="N50" s="385"/>
      <c r="O50" s="385"/>
      <c r="P50" s="385"/>
      <c r="Q50" s="385"/>
      <c r="R50" s="385"/>
      <c r="S50" s="385"/>
      <c r="T50" s="385"/>
      <c r="U50" s="385"/>
      <c r="V50" s="385"/>
      <c r="W50" s="385"/>
      <c r="X50" s="385"/>
      <c r="Y50" s="385"/>
      <c r="Z50" s="385"/>
      <c r="AA50" s="385"/>
      <c r="AB50" s="385"/>
      <c r="AC50" s="385"/>
      <c r="AD50" s="385"/>
      <c r="AE50" s="385"/>
      <c r="AF50" s="385"/>
      <c r="AG50" s="385"/>
      <c r="AH50" s="385"/>
      <c r="AI50" s="385"/>
      <c r="AJ50" s="385"/>
      <c r="AK50" s="385"/>
      <c r="AL50" s="385"/>
      <c r="AM50" s="385"/>
      <c r="AN50" s="385"/>
      <c r="AO50" s="385"/>
      <c r="AP50" s="385"/>
      <c r="AQ50" s="385"/>
      <c r="AR50" s="385"/>
      <c r="AS50" s="385"/>
      <c r="AT50" s="385"/>
      <c r="AU50" s="385"/>
      <c r="AV50" s="385"/>
      <c r="AW50" s="385"/>
      <c r="AX50" s="385"/>
      <c r="AY50" s="385"/>
      <c r="AZ50" s="385"/>
      <c r="BA50" s="385"/>
      <c r="BB50" s="385"/>
      <c r="BC50" s="385"/>
      <c r="BD50" s="385"/>
      <c r="BE50" s="385"/>
      <c r="BF50" s="385"/>
      <c r="BG50" s="385"/>
      <c r="BH50" s="385"/>
      <c r="BI50" s="385"/>
      <c r="BJ50" s="385"/>
      <c r="BK50" s="385"/>
      <c r="BL50" s="385"/>
      <c r="BM50" s="385"/>
    </row>
    <row r="51" spans="1:65" x14ac:dyDescent="0.2">
      <c r="A51" s="385"/>
      <c r="B51" s="385"/>
      <c r="C51" s="423"/>
      <c r="D51" s="385"/>
      <c r="E51" s="385"/>
      <c r="F51" s="385"/>
      <c r="G51" s="385"/>
      <c r="H51" s="385"/>
      <c r="I51" s="385"/>
      <c r="J51" s="385"/>
      <c r="K51" s="385"/>
      <c r="L51" s="385"/>
      <c r="M51" s="385"/>
      <c r="N51" s="385"/>
      <c r="O51" s="385"/>
      <c r="P51" s="385"/>
      <c r="Q51" s="385"/>
      <c r="R51" s="385"/>
      <c r="S51" s="385"/>
      <c r="T51" s="385"/>
      <c r="U51" s="385"/>
      <c r="V51" s="385"/>
      <c r="W51" s="385"/>
      <c r="X51" s="385"/>
      <c r="Y51" s="385"/>
      <c r="Z51" s="385"/>
      <c r="AA51" s="385"/>
      <c r="AB51" s="385"/>
      <c r="AC51" s="385"/>
      <c r="AD51" s="385"/>
      <c r="AE51" s="385"/>
      <c r="AF51" s="385"/>
      <c r="AG51" s="385"/>
      <c r="AH51" s="385"/>
      <c r="AI51" s="385"/>
      <c r="AJ51" s="385"/>
      <c r="AK51" s="385"/>
      <c r="AL51" s="385"/>
      <c r="AM51" s="385"/>
      <c r="AN51" s="385"/>
      <c r="AO51" s="385"/>
      <c r="AP51" s="385"/>
      <c r="AQ51" s="385"/>
      <c r="AR51" s="385"/>
      <c r="AS51" s="385"/>
      <c r="AT51" s="385"/>
      <c r="AU51" s="385"/>
      <c r="AV51" s="385"/>
      <c r="AW51" s="385"/>
      <c r="AX51" s="385"/>
      <c r="AY51" s="385"/>
      <c r="AZ51" s="385"/>
      <c r="BA51" s="385"/>
      <c r="BB51" s="385"/>
      <c r="BC51" s="385"/>
      <c r="BD51" s="385"/>
      <c r="BE51" s="385"/>
      <c r="BF51" s="385"/>
      <c r="BG51" s="385"/>
      <c r="BH51" s="385"/>
      <c r="BI51" s="385"/>
      <c r="BJ51" s="385"/>
      <c r="BK51" s="385"/>
      <c r="BL51" s="385"/>
      <c r="BM51" s="385"/>
    </row>
    <row r="52" spans="1:65" x14ac:dyDescent="0.2">
      <c r="A52" s="385"/>
      <c r="B52" s="385"/>
      <c r="C52" s="423"/>
      <c r="D52" s="385"/>
      <c r="E52" s="385"/>
      <c r="F52" s="385"/>
      <c r="G52" s="385"/>
      <c r="H52" s="385"/>
      <c r="I52" s="385"/>
      <c r="J52" s="385"/>
      <c r="K52" s="385"/>
      <c r="L52" s="385"/>
      <c r="M52" s="385"/>
      <c r="N52" s="385"/>
      <c r="O52" s="385"/>
      <c r="P52" s="385"/>
      <c r="Q52" s="385"/>
      <c r="R52" s="385"/>
      <c r="S52" s="385"/>
      <c r="T52" s="385"/>
      <c r="U52" s="385"/>
      <c r="V52" s="385"/>
      <c r="W52" s="385"/>
      <c r="X52" s="385"/>
      <c r="Y52" s="385"/>
      <c r="Z52" s="385"/>
      <c r="AA52" s="385"/>
      <c r="AB52" s="385"/>
      <c r="AC52" s="385"/>
      <c r="AD52" s="385"/>
      <c r="AE52" s="385"/>
      <c r="AF52" s="385"/>
      <c r="AG52" s="385"/>
      <c r="AH52" s="385"/>
      <c r="AI52" s="385"/>
      <c r="AJ52" s="385"/>
      <c r="AK52" s="385"/>
      <c r="AL52" s="385"/>
      <c r="AM52" s="385"/>
      <c r="AN52" s="385"/>
      <c r="AO52" s="385"/>
      <c r="AP52" s="385"/>
      <c r="AQ52" s="385"/>
      <c r="AR52" s="385"/>
      <c r="AS52" s="385"/>
      <c r="AT52" s="385"/>
      <c r="AU52" s="385"/>
      <c r="AV52" s="385"/>
      <c r="AW52" s="385"/>
      <c r="AX52" s="385"/>
      <c r="AY52" s="385"/>
      <c r="AZ52" s="385"/>
      <c r="BA52" s="385"/>
      <c r="BB52" s="385"/>
      <c r="BC52" s="385"/>
      <c r="BD52" s="385"/>
      <c r="BE52" s="385"/>
      <c r="BF52" s="385"/>
      <c r="BG52" s="385"/>
      <c r="BH52" s="385"/>
      <c r="BI52" s="385"/>
      <c r="BJ52" s="385"/>
      <c r="BK52" s="385"/>
      <c r="BL52" s="385"/>
      <c r="BM52" s="385"/>
    </row>
    <row r="53" spans="1:65" x14ac:dyDescent="0.2">
      <c r="A53" s="385"/>
      <c r="B53" s="385"/>
      <c r="C53" s="423"/>
      <c r="D53" s="385"/>
      <c r="E53" s="385"/>
      <c r="F53" s="385"/>
      <c r="G53" s="385"/>
      <c r="H53" s="385"/>
      <c r="I53" s="385"/>
      <c r="J53" s="385"/>
      <c r="K53" s="385"/>
      <c r="L53" s="385"/>
      <c r="M53" s="385"/>
      <c r="N53" s="385"/>
      <c r="O53" s="385"/>
      <c r="P53" s="385"/>
      <c r="Q53" s="385"/>
      <c r="R53" s="385"/>
      <c r="S53" s="385"/>
      <c r="T53" s="385"/>
      <c r="U53" s="385"/>
      <c r="V53" s="385"/>
      <c r="W53" s="385"/>
      <c r="X53" s="385"/>
      <c r="Y53" s="385"/>
      <c r="Z53" s="385"/>
      <c r="AA53" s="385"/>
      <c r="AB53" s="385"/>
      <c r="AC53" s="385"/>
      <c r="AD53" s="385"/>
      <c r="AE53" s="385"/>
      <c r="AF53" s="385"/>
      <c r="AG53" s="385"/>
      <c r="AH53" s="385"/>
      <c r="AI53" s="385"/>
      <c r="AJ53" s="385"/>
      <c r="AK53" s="385"/>
      <c r="AL53" s="385"/>
      <c r="AM53" s="385"/>
      <c r="AN53" s="385"/>
      <c r="AO53" s="385"/>
      <c r="AP53" s="385"/>
      <c r="AQ53" s="385"/>
      <c r="AR53" s="385"/>
      <c r="AS53" s="385"/>
      <c r="AT53" s="385"/>
      <c r="AU53" s="385"/>
      <c r="AV53" s="385"/>
      <c r="AW53" s="385"/>
      <c r="AX53" s="385"/>
      <c r="AY53" s="385"/>
      <c r="AZ53" s="385"/>
      <c r="BA53" s="385"/>
      <c r="BB53" s="385"/>
      <c r="BC53" s="385"/>
      <c r="BD53" s="385"/>
      <c r="BE53" s="385"/>
      <c r="BF53" s="385"/>
      <c r="BG53" s="385"/>
      <c r="BH53" s="385"/>
      <c r="BI53" s="385"/>
      <c r="BJ53" s="385"/>
      <c r="BK53" s="385"/>
      <c r="BL53" s="385"/>
      <c r="BM53" s="385"/>
    </row>
    <row r="54" spans="1:65" x14ac:dyDescent="0.2">
      <c r="A54" s="385"/>
      <c r="B54" s="385"/>
      <c r="C54" s="423"/>
      <c r="D54" s="385"/>
      <c r="E54" s="385"/>
      <c r="F54" s="385"/>
      <c r="G54" s="385"/>
      <c r="H54" s="385"/>
      <c r="I54" s="385"/>
      <c r="J54" s="385"/>
      <c r="K54" s="385"/>
      <c r="L54" s="385"/>
      <c r="M54" s="385"/>
      <c r="N54" s="385"/>
      <c r="O54" s="385"/>
      <c r="P54" s="385"/>
      <c r="Q54" s="385"/>
      <c r="R54" s="385"/>
      <c r="S54" s="385"/>
      <c r="T54" s="385"/>
      <c r="U54" s="385"/>
      <c r="V54" s="385"/>
      <c r="W54" s="385"/>
      <c r="X54" s="385"/>
      <c r="Y54" s="385"/>
      <c r="Z54" s="385"/>
      <c r="AA54" s="385"/>
      <c r="AB54" s="385"/>
      <c r="AC54" s="385"/>
      <c r="AD54" s="385"/>
      <c r="AE54" s="385"/>
      <c r="AF54" s="385"/>
      <c r="AG54" s="385"/>
      <c r="AH54" s="385"/>
      <c r="AI54" s="385"/>
      <c r="AJ54" s="385"/>
      <c r="AK54" s="385"/>
      <c r="AL54" s="385"/>
      <c r="AM54" s="385"/>
      <c r="AN54" s="385"/>
      <c r="AO54" s="385"/>
      <c r="AP54" s="385"/>
      <c r="AQ54" s="385"/>
      <c r="AR54" s="385"/>
      <c r="AS54" s="385"/>
      <c r="AT54" s="385"/>
      <c r="AU54" s="385"/>
      <c r="AV54" s="385"/>
      <c r="AW54" s="385"/>
      <c r="AX54" s="385"/>
      <c r="AY54" s="385"/>
      <c r="AZ54" s="385"/>
      <c r="BA54" s="385"/>
      <c r="BB54" s="385"/>
      <c r="BC54" s="385"/>
      <c r="BD54" s="385"/>
      <c r="BE54" s="385"/>
      <c r="BF54" s="385"/>
      <c r="BG54" s="385"/>
      <c r="BH54" s="385"/>
      <c r="BI54" s="385"/>
      <c r="BJ54" s="385"/>
      <c r="BK54" s="385"/>
      <c r="BL54" s="385"/>
      <c r="BM54" s="385"/>
    </row>
    <row r="55" spans="1:65" x14ac:dyDescent="0.2">
      <c r="A55" s="385"/>
      <c r="B55" s="385"/>
      <c r="C55" s="423"/>
      <c r="D55" s="385"/>
      <c r="E55" s="385"/>
      <c r="F55" s="385"/>
      <c r="G55" s="385"/>
      <c r="H55" s="385"/>
      <c r="I55" s="385"/>
      <c r="J55" s="385"/>
      <c r="K55" s="385"/>
      <c r="L55" s="385"/>
      <c r="M55" s="385"/>
      <c r="N55" s="385"/>
      <c r="O55" s="385"/>
      <c r="P55" s="385"/>
      <c r="Q55" s="385"/>
      <c r="R55" s="385"/>
      <c r="S55" s="385"/>
      <c r="T55" s="385"/>
      <c r="U55" s="385"/>
      <c r="V55" s="385"/>
      <c r="W55" s="385"/>
      <c r="X55" s="385"/>
      <c r="Y55" s="385"/>
      <c r="Z55" s="385"/>
      <c r="AA55" s="385"/>
      <c r="AB55" s="385"/>
      <c r="AC55" s="385"/>
      <c r="AD55" s="385"/>
      <c r="AE55" s="385"/>
      <c r="AF55" s="385"/>
      <c r="AG55" s="385"/>
      <c r="AH55" s="385"/>
      <c r="AI55" s="385"/>
      <c r="AJ55" s="385"/>
      <c r="AK55" s="385"/>
      <c r="AL55" s="385"/>
      <c r="AM55" s="385"/>
      <c r="AN55" s="385"/>
      <c r="AO55" s="385"/>
      <c r="AP55" s="385"/>
      <c r="AQ55" s="385"/>
      <c r="AR55" s="385"/>
      <c r="AS55" s="385"/>
      <c r="AT55" s="385"/>
      <c r="AU55" s="385"/>
      <c r="AV55" s="385"/>
      <c r="AW55" s="385"/>
      <c r="AX55" s="385"/>
      <c r="AY55" s="385"/>
      <c r="AZ55" s="385"/>
      <c r="BA55" s="385"/>
      <c r="BB55" s="385"/>
      <c r="BC55" s="385"/>
      <c r="BD55" s="385"/>
      <c r="BE55" s="385"/>
      <c r="BF55" s="385"/>
      <c r="BG55" s="385"/>
      <c r="BH55" s="385"/>
      <c r="BI55" s="385"/>
      <c r="BJ55" s="385"/>
      <c r="BK55" s="385"/>
      <c r="BL55" s="385"/>
      <c r="BM55" s="385"/>
    </row>
    <row r="56" spans="1:65" x14ac:dyDescent="0.2">
      <c r="A56" s="385"/>
      <c r="B56" s="385"/>
      <c r="C56" s="423"/>
      <c r="D56" s="385"/>
      <c r="E56" s="385"/>
      <c r="F56" s="385"/>
      <c r="G56" s="385"/>
      <c r="H56" s="385"/>
      <c r="I56" s="385"/>
      <c r="J56" s="385"/>
      <c r="K56" s="385"/>
      <c r="L56" s="385"/>
      <c r="M56" s="385"/>
      <c r="N56" s="385"/>
      <c r="O56" s="385"/>
      <c r="P56" s="385"/>
      <c r="Q56" s="385"/>
      <c r="R56" s="385"/>
      <c r="S56" s="385"/>
      <c r="T56" s="385"/>
      <c r="U56" s="385"/>
      <c r="V56" s="385"/>
      <c r="W56" s="385"/>
      <c r="X56" s="385"/>
      <c r="Y56" s="385"/>
      <c r="Z56" s="385"/>
      <c r="AA56" s="385"/>
      <c r="AB56" s="385"/>
      <c r="AC56" s="385"/>
      <c r="AD56" s="385"/>
      <c r="AE56" s="385"/>
      <c r="AF56" s="385"/>
      <c r="AG56" s="385"/>
      <c r="AH56" s="385"/>
      <c r="AI56" s="385"/>
      <c r="AJ56" s="385"/>
      <c r="AK56" s="385"/>
      <c r="AL56" s="385"/>
      <c r="AM56" s="385"/>
      <c r="AN56" s="385"/>
      <c r="AO56" s="385"/>
      <c r="AP56" s="385"/>
      <c r="AQ56" s="385"/>
      <c r="AR56" s="385"/>
      <c r="AS56" s="385"/>
      <c r="AT56" s="385"/>
      <c r="AU56" s="385"/>
      <c r="AV56" s="385"/>
      <c r="AW56" s="385"/>
      <c r="AX56" s="385"/>
      <c r="AY56" s="385"/>
      <c r="AZ56" s="385"/>
      <c r="BA56" s="385"/>
      <c r="BB56" s="385"/>
      <c r="BC56" s="385"/>
      <c r="BD56" s="385"/>
      <c r="BE56" s="385"/>
      <c r="BF56" s="385"/>
      <c r="BG56" s="385"/>
      <c r="BH56" s="385"/>
      <c r="BI56" s="385"/>
      <c r="BJ56" s="385"/>
      <c r="BK56" s="385"/>
      <c r="BL56" s="385"/>
      <c r="BM56" s="385"/>
    </row>
    <row r="57" spans="1:65" x14ac:dyDescent="0.2">
      <c r="A57" s="385"/>
      <c r="B57" s="385"/>
      <c r="C57" s="423"/>
      <c r="D57" s="385"/>
      <c r="E57" s="385"/>
      <c r="F57" s="385"/>
      <c r="G57" s="385"/>
      <c r="H57" s="385"/>
      <c r="I57" s="385"/>
      <c r="J57" s="385"/>
      <c r="K57" s="385"/>
      <c r="L57" s="385"/>
      <c r="M57" s="385"/>
      <c r="N57" s="385"/>
      <c r="O57" s="385"/>
      <c r="P57" s="385"/>
      <c r="Q57" s="385"/>
      <c r="R57" s="385"/>
      <c r="S57" s="385"/>
      <c r="T57" s="385"/>
      <c r="U57" s="385"/>
      <c r="V57" s="385"/>
      <c r="W57" s="385"/>
      <c r="X57" s="385"/>
      <c r="Y57" s="385"/>
      <c r="Z57" s="385"/>
      <c r="AA57" s="385"/>
      <c r="AB57" s="385"/>
      <c r="AC57" s="385"/>
      <c r="AD57" s="385"/>
      <c r="AE57" s="385"/>
      <c r="AF57" s="385"/>
      <c r="AG57" s="385"/>
      <c r="AH57" s="385"/>
      <c r="AI57" s="385"/>
      <c r="AJ57" s="385"/>
      <c r="AK57" s="385"/>
      <c r="AL57" s="385"/>
      <c r="AM57" s="385"/>
      <c r="AN57" s="385"/>
      <c r="AO57" s="385"/>
      <c r="AP57" s="385"/>
      <c r="AQ57" s="385"/>
      <c r="AR57" s="385"/>
      <c r="AS57" s="385"/>
      <c r="AT57" s="385"/>
      <c r="AU57" s="385"/>
      <c r="AV57" s="385"/>
      <c r="AW57" s="385"/>
      <c r="AX57" s="385"/>
      <c r="AY57" s="385"/>
      <c r="AZ57" s="385"/>
      <c r="BA57" s="385"/>
      <c r="BB57" s="385"/>
      <c r="BC57" s="385"/>
      <c r="BD57" s="385"/>
      <c r="BE57" s="385"/>
      <c r="BF57" s="385"/>
      <c r="BG57" s="385"/>
      <c r="BH57" s="385"/>
      <c r="BI57" s="385"/>
      <c r="BJ57" s="385"/>
      <c r="BK57" s="385"/>
      <c r="BL57" s="385"/>
      <c r="BM57" s="385"/>
    </row>
    <row r="58" spans="1:65" x14ac:dyDescent="0.2">
      <c r="A58" s="385"/>
      <c r="B58" s="385"/>
      <c r="C58" s="423"/>
      <c r="D58" s="385"/>
      <c r="E58" s="385"/>
      <c r="F58" s="385"/>
      <c r="G58" s="385"/>
      <c r="H58" s="385"/>
      <c r="I58" s="385"/>
      <c r="J58" s="385"/>
      <c r="K58" s="385"/>
      <c r="L58" s="385"/>
      <c r="M58" s="385"/>
      <c r="N58" s="385"/>
      <c r="O58" s="385"/>
      <c r="P58" s="385"/>
      <c r="Q58" s="385"/>
      <c r="R58" s="385"/>
      <c r="S58" s="385"/>
      <c r="T58" s="385"/>
      <c r="U58" s="385"/>
      <c r="V58" s="385"/>
      <c r="W58" s="385"/>
      <c r="X58" s="385"/>
      <c r="Y58" s="385"/>
      <c r="Z58" s="385"/>
      <c r="AA58" s="385"/>
      <c r="AB58" s="385"/>
      <c r="AC58" s="385"/>
      <c r="AD58" s="385"/>
      <c r="AE58" s="385"/>
      <c r="AF58" s="385"/>
      <c r="AG58" s="385"/>
      <c r="AH58" s="385"/>
      <c r="AI58" s="385"/>
      <c r="AJ58" s="385"/>
      <c r="AK58" s="385"/>
      <c r="AL58" s="385"/>
      <c r="AM58" s="385"/>
      <c r="AN58" s="385"/>
      <c r="AO58" s="385"/>
      <c r="AP58" s="385"/>
      <c r="AQ58" s="385"/>
      <c r="AR58" s="385"/>
      <c r="AS58" s="385"/>
      <c r="AT58" s="385"/>
      <c r="AU58" s="385"/>
      <c r="AV58" s="385"/>
      <c r="AW58" s="385"/>
      <c r="AX58" s="385"/>
      <c r="AY58" s="385"/>
      <c r="AZ58" s="385"/>
      <c r="BA58" s="385"/>
      <c r="BB58" s="385"/>
      <c r="BC58" s="385"/>
      <c r="BD58" s="385"/>
      <c r="BE58" s="385"/>
      <c r="BF58" s="385"/>
      <c r="BG58" s="385"/>
      <c r="BH58" s="385"/>
      <c r="BI58" s="385"/>
      <c r="BJ58" s="385"/>
      <c r="BK58" s="385"/>
      <c r="BL58" s="385"/>
      <c r="BM58" s="385"/>
    </row>
    <row r="59" spans="1:65" x14ac:dyDescent="0.2">
      <c r="A59" s="385"/>
      <c r="B59" s="385"/>
      <c r="C59" s="423"/>
      <c r="D59" s="385"/>
      <c r="E59" s="385"/>
      <c r="F59" s="385"/>
      <c r="G59" s="385"/>
      <c r="H59" s="385"/>
      <c r="I59" s="385"/>
      <c r="J59" s="385"/>
      <c r="K59" s="385"/>
      <c r="L59" s="385"/>
      <c r="M59" s="385"/>
      <c r="N59" s="385"/>
      <c r="O59" s="385"/>
      <c r="P59" s="385"/>
      <c r="Q59" s="385"/>
      <c r="R59" s="385"/>
      <c r="S59" s="385"/>
      <c r="T59" s="385"/>
      <c r="U59" s="385"/>
      <c r="V59" s="385"/>
      <c r="W59" s="385"/>
      <c r="X59" s="385"/>
      <c r="Y59" s="385"/>
      <c r="Z59" s="385"/>
      <c r="AA59" s="385"/>
      <c r="AB59" s="385"/>
      <c r="AC59" s="385"/>
      <c r="AD59" s="385"/>
      <c r="AE59" s="385"/>
      <c r="AF59" s="385"/>
      <c r="AG59" s="385"/>
      <c r="AH59" s="385"/>
      <c r="AI59" s="385"/>
      <c r="AJ59" s="385"/>
      <c r="AK59" s="385"/>
      <c r="AL59" s="385"/>
      <c r="AM59" s="385"/>
      <c r="AN59" s="385"/>
      <c r="AO59" s="385"/>
      <c r="AP59" s="385"/>
      <c r="AQ59" s="385"/>
      <c r="AR59" s="385"/>
      <c r="AS59" s="385"/>
      <c r="AT59" s="385"/>
      <c r="AU59" s="385"/>
      <c r="AV59" s="385"/>
      <c r="AW59" s="385"/>
      <c r="AX59" s="385"/>
      <c r="AY59" s="385"/>
      <c r="AZ59" s="385"/>
      <c r="BA59" s="385"/>
      <c r="BB59" s="385"/>
      <c r="BC59" s="385"/>
      <c r="BD59" s="385"/>
      <c r="BE59" s="385"/>
      <c r="BF59" s="385"/>
      <c r="BG59" s="385"/>
      <c r="BH59" s="385"/>
      <c r="BI59" s="385"/>
      <c r="BJ59" s="385"/>
      <c r="BK59" s="385"/>
      <c r="BL59" s="385"/>
      <c r="BM59" s="385"/>
    </row>
    <row r="60" spans="1:65" x14ac:dyDescent="0.2">
      <c r="A60" s="385"/>
      <c r="B60" s="385"/>
      <c r="C60" s="423"/>
      <c r="D60" s="385"/>
      <c r="E60" s="385"/>
      <c r="F60" s="385"/>
      <c r="G60" s="385"/>
      <c r="H60" s="385"/>
      <c r="I60" s="385"/>
      <c r="J60" s="385"/>
      <c r="K60" s="385"/>
      <c r="L60" s="385"/>
      <c r="M60" s="385"/>
      <c r="N60" s="385"/>
      <c r="O60" s="385"/>
      <c r="P60" s="385"/>
      <c r="Q60" s="385"/>
      <c r="R60" s="385"/>
      <c r="S60" s="385"/>
      <c r="T60" s="385"/>
      <c r="U60" s="385"/>
      <c r="V60" s="385"/>
      <c r="W60" s="385"/>
      <c r="X60" s="385"/>
      <c r="Y60" s="385"/>
      <c r="Z60" s="385"/>
      <c r="AA60" s="385"/>
      <c r="AB60" s="385"/>
      <c r="AC60" s="385"/>
      <c r="AD60" s="385"/>
      <c r="AE60" s="385"/>
      <c r="AF60" s="385"/>
      <c r="AG60" s="385"/>
      <c r="AH60" s="385"/>
      <c r="AI60" s="385"/>
      <c r="AJ60" s="385"/>
      <c r="AK60" s="385"/>
      <c r="AL60" s="385"/>
      <c r="AM60" s="385"/>
      <c r="AN60" s="385"/>
      <c r="AO60" s="385"/>
      <c r="AP60" s="385"/>
      <c r="AQ60" s="385"/>
      <c r="AR60" s="385"/>
      <c r="AS60" s="385"/>
      <c r="AT60" s="385"/>
      <c r="AU60" s="385"/>
      <c r="AV60" s="385"/>
      <c r="AW60" s="385"/>
      <c r="AX60" s="385"/>
      <c r="AY60" s="385"/>
      <c r="AZ60" s="385"/>
      <c r="BA60" s="385"/>
      <c r="BB60" s="385"/>
      <c r="BC60" s="385"/>
      <c r="BD60" s="385"/>
      <c r="BE60" s="385"/>
      <c r="BF60" s="385"/>
      <c r="BG60" s="385"/>
      <c r="BH60" s="385"/>
      <c r="BI60" s="385"/>
      <c r="BJ60" s="385"/>
      <c r="BK60" s="385"/>
      <c r="BL60" s="385"/>
      <c r="BM60" s="385"/>
    </row>
    <row r="61" spans="1:65" x14ac:dyDescent="0.2">
      <c r="A61" s="385"/>
      <c r="B61" s="385"/>
      <c r="C61" s="423"/>
      <c r="D61" s="385"/>
      <c r="E61" s="385"/>
      <c r="F61" s="385"/>
      <c r="G61" s="385"/>
      <c r="H61" s="385"/>
      <c r="I61" s="385"/>
      <c r="J61" s="385"/>
      <c r="K61" s="385"/>
      <c r="L61" s="385"/>
      <c r="M61" s="385"/>
      <c r="N61" s="385"/>
      <c r="O61" s="385"/>
      <c r="P61" s="385"/>
      <c r="Q61" s="385"/>
      <c r="R61" s="385"/>
      <c r="S61" s="385"/>
      <c r="T61" s="385"/>
      <c r="U61" s="385"/>
      <c r="V61" s="385"/>
      <c r="W61" s="385"/>
      <c r="X61" s="385"/>
      <c r="Y61" s="385"/>
      <c r="Z61" s="385"/>
      <c r="AA61" s="385"/>
      <c r="AB61" s="385"/>
      <c r="AC61" s="385"/>
      <c r="AD61" s="385"/>
      <c r="AE61" s="385"/>
      <c r="AF61" s="385"/>
      <c r="AG61" s="385"/>
      <c r="AH61" s="385"/>
      <c r="AI61" s="385"/>
      <c r="AJ61" s="385"/>
      <c r="AK61" s="385"/>
      <c r="AL61" s="385"/>
      <c r="AM61" s="385"/>
      <c r="AN61" s="385"/>
      <c r="AO61" s="385"/>
      <c r="AP61" s="385"/>
      <c r="AQ61" s="385"/>
      <c r="AR61" s="385"/>
      <c r="AS61" s="385"/>
      <c r="AT61" s="385"/>
      <c r="AU61" s="385"/>
      <c r="AV61" s="385"/>
      <c r="AW61" s="385"/>
      <c r="AX61" s="385"/>
      <c r="AY61" s="385"/>
      <c r="AZ61" s="385"/>
      <c r="BA61" s="385"/>
      <c r="BB61" s="385"/>
      <c r="BC61" s="385"/>
      <c r="BD61" s="385"/>
      <c r="BE61" s="385"/>
      <c r="BF61" s="385"/>
      <c r="BG61" s="385"/>
      <c r="BH61" s="385"/>
      <c r="BI61" s="385"/>
      <c r="BJ61" s="385"/>
      <c r="BK61" s="385"/>
      <c r="BL61" s="385"/>
      <c r="BM61" s="385"/>
    </row>
    <row r="62" spans="1:65" x14ac:dyDescent="0.2">
      <c r="A62" s="385"/>
      <c r="B62" s="385"/>
      <c r="C62" s="423"/>
      <c r="D62" s="385"/>
      <c r="E62" s="385"/>
      <c r="F62" s="385"/>
      <c r="G62" s="385"/>
      <c r="H62" s="385"/>
      <c r="I62" s="385"/>
      <c r="J62" s="385"/>
      <c r="K62" s="385"/>
      <c r="L62" s="385"/>
      <c r="M62" s="385"/>
      <c r="N62" s="385"/>
      <c r="O62" s="385"/>
      <c r="P62" s="385"/>
      <c r="Q62" s="385"/>
      <c r="R62" s="385"/>
      <c r="S62" s="385"/>
      <c r="T62" s="385"/>
      <c r="U62" s="385"/>
      <c r="V62" s="385"/>
      <c r="W62" s="385"/>
      <c r="X62" s="385"/>
      <c r="Y62" s="385"/>
      <c r="Z62" s="385"/>
      <c r="AA62" s="385"/>
      <c r="AB62" s="385"/>
      <c r="AC62" s="385"/>
      <c r="AD62" s="385"/>
      <c r="AE62" s="385"/>
      <c r="AF62" s="385"/>
      <c r="AG62" s="385"/>
      <c r="AH62" s="385"/>
      <c r="AI62" s="385"/>
      <c r="AJ62" s="385"/>
      <c r="AK62" s="385"/>
      <c r="AL62" s="385"/>
      <c r="AM62" s="385"/>
      <c r="AN62" s="385"/>
      <c r="AO62" s="385"/>
      <c r="AP62" s="385"/>
      <c r="AQ62" s="385"/>
      <c r="AR62" s="385"/>
      <c r="AS62" s="385"/>
      <c r="AT62" s="385"/>
      <c r="AU62" s="385"/>
      <c r="AV62" s="385"/>
      <c r="AW62" s="385"/>
      <c r="AX62" s="385"/>
      <c r="AY62" s="385"/>
      <c r="AZ62" s="385"/>
      <c r="BA62" s="385"/>
      <c r="BB62" s="385"/>
      <c r="BC62" s="385"/>
      <c r="BD62" s="385"/>
      <c r="BE62" s="385"/>
      <c r="BF62" s="385"/>
      <c r="BG62" s="385"/>
      <c r="BH62" s="385"/>
      <c r="BI62" s="385"/>
      <c r="BJ62" s="385"/>
      <c r="BK62" s="385"/>
      <c r="BL62" s="385"/>
      <c r="BM62" s="385"/>
    </row>
    <row r="63" spans="1:65" x14ac:dyDescent="0.2">
      <c r="A63" s="385"/>
      <c r="B63" s="385"/>
      <c r="C63" s="423"/>
      <c r="D63" s="385"/>
      <c r="E63" s="385"/>
      <c r="F63" s="385"/>
      <c r="G63" s="385"/>
      <c r="H63" s="385"/>
      <c r="I63" s="385"/>
      <c r="J63" s="385"/>
      <c r="K63" s="385"/>
      <c r="L63" s="385"/>
      <c r="M63" s="385"/>
      <c r="N63" s="385"/>
      <c r="O63" s="385"/>
      <c r="P63" s="385"/>
      <c r="Q63" s="385"/>
      <c r="R63" s="385"/>
      <c r="S63" s="385"/>
      <c r="T63" s="385"/>
      <c r="U63" s="385"/>
      <c r="V63" s="385"/>
      <c r="W63" s="385"/>
      <c r="X63" s="385"/>
      <c r="Y63" s="385"/>
      <c r="Z63" s="385"/>
      <c r="AA63" s="385"/>
      <c r="AB63" s="385"/>
      <c r="AC63" s="385"/>
      <c r="AD63" s="385"/>
      <c r="AE63" s="385"/>
      <c r="AF63" s="385"/>
      <c r="AG63" s="385"/>
      <c r="AH63" s="385"/>
      <c r="AI63" s="385"/>
      <c r="AJ63" s="385"/>
      <c r="AK63" s="385"/>
      <c r="AL63" s="385"/>
      <c r="AM63" s="385"/>
      <c r="AN63" s="385"/>
      <c r="AO63" s="385"/>
      <c r="AP63" s="385"/>
      <c r="AQ63" s="385"/>
      <c r="AR63" s="385"/>
      <c r="AS63" s="385"/>
      <c r="AT63" s="385"/>
      <c r="AU63" s="385"/>
      <c r="AV63" s="385"/>
      <c r="AW63" s="385"/>
      <c r="AX63" s="385"/>
      <c r="AY63" s="385"/>
      <c r="AZ63" s="385"/>
      <c r="BA63" s="385"/>
      <c r="BB63" s="385"/>
      <c r="BC63" s="385"/>
      <c r="BD63" s="385"/>
      <c r="BE63" s="385"/>
      <c r="BF63" s="385"/>
      <c r="BG63" s="385"/>
      <c r="BH63" s="385"/>
      <c r="BI63" s="385"/>
      <c r="BJ63" s="385"/>
      <c r="BK63" s="385"/>
      <c r="BL63" s="385"/>
      <c r="BM63" s="385"/>
    </row>
    <row r="64" spans="1:65" x14ac:dyDescent="0.2">
      <c r="A64" s="385"/>
      <c r="B64" s="385"/>
      <c r="C64" s="423"/>
      <c r="D64" s="385"/>
      <c r="E64" s="385"/>
      <c r="F64" s="385"/>
      <c r="G64" s="385"/>
      <c r="H64" s="385"/>
      <c r="I64" s="385"/>
      <c r="J64" s="385"/>
      <c r="K64" s="385"/>
      <c r="L64" s="385"/>
      <c r="M64" s="385"/>
      <c r="N64" s="385"/>
      <c r="O64" s="385"/>
      <c r="P64" s="385"/>
      <c r="Q64" s="385"/>
      <c r="R64" s="385"/>
      <c r="S64" s="385"/>
      <c r="T64" s="385"/>
      <c r="U64" s="385"/>
      <c r="V64" s="385"/>
      <c r="W64" s="385"/>
      <c r="X64" s="385"/>
      <c r="Y64" s="385"/>
      <c r="Z64" s="385"/>
      <c r="AA64" s="385"/>
      <c r="AB64" s="385"/>
      <c r="AC64" s="385"/>
      <c r="AD64" s="385"/>
      <c r="AE64" s="385"/>
      <c r="AF64" s="385"/>
      <c r="AG64" s="385"/>
      <c r="AH64" s="385"/>
      <c r="AI64" s="385"/>
      <c r="AJ64" s="385"/>
      <c r="AK64" s="385"/>
      <c r="AL64" s="385"/>
      <c r="AM64" s="385"/>
      <c r="AN64" s="385"/>
      <c r="AO64" s="385"/>
      <c r="AP64" s="385"/>
      <c r="AQ64" s="385"/>
      <c r="AR64" s="385"/>
      <c r="AS64" s="385"/>
      <c r="AT64" s="385"/>
      <c r="AU64" s="385"/>
      <c r="AV64" s="385"/>
      <c r="AW64" s="385"/>
      <c r="AX64" s="385"/>
      <c r="AY64" s="385"/>
      <c r="AZ64" s="385"/>
      <c r="BA64" s="385"/>
      <c r="BB64" s="385"/>
      <c r="BC64" s="385"/>
      <c r="BD64" s="385"/>
      <c r="BE64" s="385"/>
      <c r="BF64" s="385"/>
      <c r="BG64" s="385"/>
      <c r="BH64" s="385"/>
      <c r="BI64" s="385"/>
      <c r="BJ64" s="385"/>
      <c r="BK64" s="385"/>
      <c r="BL64" s="385"/>
      <c r="BM64" s="385"/>
    </row>
    <row r="65" spans="1:65" x14ac:dyDescent="0.2">
      <c r="A65" s="385"/>
      <c r="B65" s="385"/>
      <c r="C65" s="423"/>
      <c r="D65" s="385"/>
      <c r="E65" s="385"/>
      <c r="F65" s="385"/>
      <c r="G65" s="385"/>
      <c r="H65" s="385"/>
      <c r="I65" s="385"/>
      <c r="J65" s="385"/>
      <c r="K65" s="385"/>
      <c r="L65" s="385"/>
      <c r="M65" s="385"/>
      <c r="N65" s="385"/>
      <c r="O65" s="385"/>
      <c r="P65" s="385"/>
      <c r="Q65" s="385"/>
      <c r="R65" s="385"/>
      <c r="S65" s="385"/>
      <c r="T65" s="385"/>
      <c r="U65" s="385"/>
      <c r="V65" s="385"/>
      <c r="W65" s="385"/>
      <c r="X65" s="385"/>
      <c r="Y65" s="385"/>
      <c r="Z65" s="385"/>
      <c r="AA65" s="385"/>
      <c r="AB65" s="385"/>
      <c r="AC65" s="385"/>
      <c r="AD65" s="385"/>
      <c r="AE65" s="385"/>
      <c r="AF65" s="385"/>
      <c r="AG65" s="385"/>
      <c r="AH65" s="385"/>
      <c r="AI65" s="385"/>
      <c r="AJ65" s="385"/>
      <c r="AK65" s="385"/>
      <c r="AL65" s="385"/>
      <c r="AM65" s="385"/>
      <c r="AN65" s="385"/>
      <c r="AO65" s="385"/>
      <c r="AP65" s="385"/>
      <c r="AQ65" s="385"/>
      <c r="AR65" s="385"/>
      <c r="AS65" s="385"/>
      <c r="AT65" s="385"/>
      <c r="AU65" s="385"/>
      <c r="AV65" s="385"/>
      <c r="AW65" s="385"/>
      <c r="AX65" s="385"/>
      <c r="AY65" s="385"/>
      <c r="AZ65" s="385"/>
      <c r="BA65" s="385"/>
      <c r="BB65" s="385"/>
      <c r="BC65" s="385"/>
      <c r="BD65" s="385"/>
      <c r="BE65" s="385"/>
      <c r="BF65" s="385"/>
      <c r="BG65" s="385"/>
      <c r="BH65" s="385"/>
      <c r="BI65" s="385"/>
      <c r="BJ65" s="385"/>
      <c r="BK65" s="385"/>
      <c r="BL65" s="385"/>
      <c r="BM65" s="385"/>
    </row>
    <row r="66" spans="1:65" x14ac:dyDescent="0.2">
      <c r="A66" s="385"/>
      <c r="B66" s="385"/>
      <c r="C66" s="423"/>
      <c r="D66" s="385"/>
      <c r="E66" s="385"/>
      <c r="F66" s="385"/>
      <c r="G66" s="385"/>
      <c r="H66" s="385"/>
      <c r="I66" s="385"/>
      <c r="J66" s="385"/>
      <c r="K66" s="385"/>
      <c r="L66" s="385"/>
      <c r="M66" s="385"/>
      <c r="N66" s="385"/>
      <c r="O66" s="385"/>
      <c r="P66" s="385"/>
      <c r="Q66" s="385"/>
      <c r="R66" s="385"/>
      <c r="S66" s="385"/>
      <c r="T66" s="385"/>
      <c r="U66" s="385"/>
      <c r="V66" s="385"/>
      <c r="W66" s="385"/>
      <c r="X66" s="385"/>
      <c r="Y66" s="385"/>
      <c r="Z66" s="385"/>
      <c r="AA66" s="385"/>
      <c r="AB66" s="385"/>
      <c r="AC66" s="385"/>
      <c r="AD66" s="385"/>
      <c r="AE66" s="385"/>
      <c r="AF66" s="385"/>
      <c r="AG66" s="385"/>
      <c r="AH66" s="385"/>
      <c r="AI66" s="385"/>
      <c r="AJ66" s="385"/>
      <c r="AK66" s="385"/>
      <c r="AL66" s="385"/>
      <c r="AM66" s="385"/>
      <c r="AN66" s="385"/>
      <c r="AO66" s="385"/>
      <c r="AP66" s="385"/>
      <c r="AQ66" s="385"/>
      <c r="AR66" s="385"/>
      <c r="AS66" s="385"/>
      <c r="AT66" s="385"/>
      <c r="AU66" s="385"/>
      <c r="AV66" s="385"/>
      <c r="AW66" s="385"/>
      <c r="AX66" s="385"/>
      <c r="AY66" s="385"/>
      <c r="AZ66" s="385"/>
      <c r="BA66" s="385"/>
      <c r="BB66" s="385"/>
      <c r="BC66" s="385"/>
      <c r="BD66" s="385"/>
      <c r="BE66" s="385"/>
      <c r="BF66" s="385"/>
      <c r="BG66" s="385"/>
      <c r="BH66" s="385"/>
      <c r="BI66" s="385"/>
      <c r="BJ66" s="385"/>
      <c r="BK66" s="385"/>
      <c r="BL66" s="385"/>
      <c r="BM66" s="385"/>
    </row>
    <row r="67" spans="1:65" x14ac:dyDescent="0.2">
      <c r="A67" s="385"/>
      <c r="B67" s="385"/>
      <c r="C67" s="423"/>
      <c r="D67" s="385"/>
      <c r="E67" s="385"/>
      <c r="F67" s="385"/>
      <c r="G67" s="385"/>
      <c r="H67" s="385"/>
      <c r="I67" s="385"/>
      <c r="J67" s="385"/>
      <c r="K67" s="385"/>
      <c r="L67" s="385"/>
      <c r="M67" s="385"/>
      <c r="N67" s="385"/>
      <c r="O67" s="385"/>
      <c r="P67" s="385"/>
      <c r="Q67" s="385"/>
      <c r="R67" s="385"/>
      <c r="S67" s="385"/>
      <c r="T67" s="385"/>
      <c r="U67" s="385"/>
      <c r="V67" s="385"/>
      <c r="W67" s="385"/>
      <c r="X67" s="385"/>
      <c r="Y67" s="385"/>
      <c r="Z67" s="385"/>
      <c r="AA67" s="385"/>
      <c r="AB67" s="385"/>
      <c r="AC67" s="385"/>
      <c r="AD67" s="385"/>
      <c r="AE67" s="385"/>
      <c r="AF67" s="385"/>
      <c r="AG67" s="385"/>
      <c r="AH67" s="385"/>
      <c r="AI67" s="385"/>
      <c r="AJ67" s="385"/>
      <c r="AK67" s="385"/>
      <c r="AL67" s="385"/>
      <c r="AM67" s="385"/>
      <c r="AN67" s="385"/>
      <c r="AO67" s="385"/>
      <c r="AP67" s="385"/>
      <c r="AQ67" s="385"/>
      <c r="AR67" s="385"/>
      <c r="AS67" s="385"/>
      <c r="AT67" s="385"/>
      <c r="AU67" s="385"/>
      <c r="AV67" s="385"/>
      <c r="AW67" s="385"/>
      <c r="AX67" s="385"/>
      <c r="AY67" s="385"/>
      <c r="AZ67" s="385"/>
      <c r="BA67" s="385"/>
      <c r="BB67" s="385"/>
      <c r="BC67" s="385"/>
      <c r="BD67" s="385"/>
      <c r="BE67" s="385"/>
      <c r="BF67" s="385"/>
      <c r="BG67" s="385"/>
      <c r="BH67" s="385"/>
      <c r="BI67" s="385"/>
      <c r="BJ67" s="385"/>
      <c r="BK67" s="385"/>
      <c r="BL67" s="385"/>
      <c r="BM67" s="385"/>
    </row>
    <row r="68" spans="1:65" x14ac:dyDescent="0.2">
      <c r="A68" s="385"/>
      <c r="B68" s="385"/>
      <c r="C68" s="423"/>
      <c r="D68" s="385"/>
      <c r="E68" s="385"/>
      <c r="F68" s="385"/>
      <c r="G68" s="385"/>
      <c r="H68" s="385"/>
      <c r="I68" s="385"/>
      <c r="J68" s="385"/>
      <c r="K68" s="385"/>
      <c r="L68" s="385"/>
      <c r="M68" s="385"/>
      <c r="N68" s="385"/>
      <c r="O68" s="385"/>
      <c r="P68" s="385"/>
      <c r="Q68" s="385"/>
      <c r="R68" s="385"/>
      <c r="S68" s="385"/>
      <c r="T68" s="385"/>
      <c r="U68" s="385"/>
      <c r="V68" s="385"/>
      <c r="W68" s="385"/>
      <c r="X68" s="385"/>
      <c r="Y68" s="385"/>
      <c r="Z68" s="385"/>
      <c r="AA68" s="385"/>
      <c r="AB68" s="385"/>
      <c r="AC68" s="385"/>
      <c r="AD68" s="385"/>
      <c r="AE68" s="385"/>
      <c r="AF68" s="385"/>
      <c r="AG68" s="385"/>
      <c r="AH68" s="385"/>
      <c r="AI68" s="385"/>
      <c r="AJ68" s="385"/>
      <c r="AK68" s="385"/>
      <c r="AL68" s="385"/>
      <c r="AM68" s="385"/>
      <c r="AN68" s="385"/>
      <c r="AO68" s="385"/>
      <c r="AP68" s="385"/>
      <c r="AQ68" s="385"/>
      <c r="AR68" s="385"/>
      <c r="AS68" s="385"/>
      <c r="AT68" s="385"/>
      <c r="AU68" s="385"/>
      <c r="AV68" s="385"/>
      <c r="AW68" s="385"/>
      <c r="AX68" s="385"/>
      <c r="AY68" s="385"/>
      <c r="AZ68" s="385"/>
      <c r="BA68" s="385"/>
      <c r="BB68" s="385"/>
      <c r="BC68" s="385"/>
      <c r="BD68" s="385"/>
      <c r="BE68" s="385"/>
      <c r="BF68" s="385"/>
      <c r="BG68" s="385"/>
      <c r="BH68" s="385"/>
      <c r="BI68" s="385"/>
      <c r="BJ68" s="385"/>
      <c r="BK68" s="385"/>
      <c r="BL68" s="385"/>
      <c r="BM68" s="385"/>
    </row>
    <row r="69" spans="1:65" x14ac:dyDescent="0.2">
      <c r="A69" s="385"/>
      <c r="B69" s="385"/>
      <c r="C69" s="423"/>
      <c r="D69" s="385"/>
      <c r="E69" s="385"/>
      <c r="F69" s="385"/>
      <c r="G69" s="385"/>
      <c r="H69" s="385"/>
      <c r="I69" s="385"/>
      <c r="J69" s="385"/>
      <c r="K69" s="385"/>
      <c r="L69" s="385"/>
      <c r="M69" s="385"/>
      <c r="N69" s="385"/>
      <c r="O69" s="385"/>
      <c r="P69" s="385"/>
      <c r="Q69" s="385"/>
      <c r="R69" s="385"/>
      <c r="S69" s="385"/>
      <c r="T69" s="385"/>
      <c r="U69" s="385"/>
      <c r="V69" s="385"/>
      <c r="W69" s="385"/>
      <c r="X69" s="385"/>
      <c r="Y69" s="385"/>
      <c r="Z69" s="385"/>
      <c r="AA69" s="385"/>
      <c r="AB69" s="385"/>
      <c r="AC69" s="385"/>
      <c r="AD69" s="385"/>
      <c r="AE69" s="385"/>
      <c r="AF69" s="385"/>
      <c r="AG69" s="385"/>
      <c r="AH69" s="385"/>
      <c r="AI69" s="385"/>
      <c r="AJ69" s="385"/>
      <c r="AK69" s="385"/>
      <c r="AL69" s="385"/>
      <c r="AM69" s="385"/>
      <c r="AN69" s="385"/>
      <c r="AO69" s="385"/>
      <c r="AP69" s="385"/>
      <c r="AQ69" s="385"/>
      <c r="AR69" s="385"/>
      <c r="AS69" s="385"/>
      <c r="AT69" s="385"/>
      <c r="AU69" s="385"/>
      <c r="AV69" s="385"/>
      <c r="AW69" s="385"/>
      <c r="AX69" s="385"/>
      <c r="AY69" s="385"/>
      <c r="AZ69" s="385"/>
      <c r="BA69" s="385"/>
      <c r="BB69" s="385"/>
      <c r="BC69" s="385"/>
      <c r="BD69" s="385"/>
      <c r="BE69" s="385"/>
      <c r="BF69" s="385"/>
      <c r="BG69" s="385"/>
      <c r="BH69" s="385"/>
      <c r="BI69" s="385"/>
      <c r="BJ69" s="385"/>
      <c r="BK69" s="385"/>
      <c r="BL69" s="385"/>
      <c r="BM69" s="385"/>
    </row>
    <row r="70" spans="1:65" x14ac:dyDescent="0.2">
      <c r="A70" s="385"/>
      <c r="B70" s="385"/>
      <c r="C70" s="423"/>
      <c r="D70" s="385"/>
      <c r="E70" s="385"/>
      <c r="F70" s="385"/>
      <c r="G70" s="385"/>
      <c r="H70" s="385"/>
      <c r="I70" s="385"/>
      <c r="J70" s="385"/>
      <c r="K70" s="385"/>
      <c r="L70" s="385"/>
      <c r="M70" s="385"/>
      <c r="N70" s="385"/>
      <c r="O70" s="385"/>
      <c r="P70" s="385"/>
      <c r="Q70" s="385"/>
      <c r="R70" s="385"/>
      <c r="S70" s="385"/>
      <c r="T70" s="385"/>
      <c r="U70" s="385"/>
      <c r="V70" s="385"/>
      <c r="W70" s="385"/>
      <c r="X70" s="385"/>
      <c r="Y70" s="385"/>
      <c r="Z70" s="385"/>
      <c r="AA70" s="385"/>
      <c r="AB70" s="385"/>
      <c r="AC70" s="385"/>
      <c r="AD70" s="385"/>
      <c r="AE70" s="385"/>
      <c r="AF70" s="385"/>
      <c r="AG70" s="385"/>
      <c r="AH70" s="385"/>
      <c r="AI70" s="385"/>
      <c r="AJ70" s="385"/>
      <c r="AK70" s="385"/>
      <c r="AL70" s="385"/>
      <c r="AM70" s="385"/>
      <c r="AN70" s="385"/>
      <c r="AO70" s="385"/>
      <c r="AP70" s="385"/>
      <c r="AQ70" s="385"/>
      <c r="AR70" s="385"/>
      <c r="AS70" s="385"/>
      <c r="AT70" s="385"/>
      <c r="AU70" s="385"/>
      <c r="AV70" s="385"/>
      <c r="AW70" s="385"/>
      <c r="AX70" s="385"/>
      <c r="AY70" s="385"/>
      <c r="AZ70" s="385"/>
      <c r="BA70" s="385"/>
      <c r="BB70" s="385"/>
      <c r="BC70" s="385"/>
      <c r="BD70" s="385"/>
      <c r="BE70" s="385"/>
      <c r="BF70" s="385"/>
      <c r="BG70" s="385"/>
      <c r="BH70" s="385"/>
      <c r="BI70" s="385"/>
      <c r="BJ70" s="385"/>
      <c r="BK70" s="385"/>
      <c r="BL70" s="385"/>
      <c r="BM70" s="385"/>
    </row>
    <row r="71" spans="1:65" x14ac:dyDescent="0.2">
      <c r="A71" s="385"/>
      <c r="B71" s="385"/>
      <c r="C71" s="423"/>
      <c r="D71" s="385"/>
      <c r="E71" s="385"/>
      <c r="F71" s="385"/>
      <c r="G71" s="385"/>
      <c r="H71" s="385"/>
      <c r="I71" s="385"/>
      <c r="J71" s="385"/>
      <c r="K71" s="385"/>
      <c r="L71" s="385"/>
      <c r="M71" s="385"/>
      <c r="N71" s="385"/>
      <c r="O71" s="385"/>
      <c r="P71" s="385"/>
      <c r="Q71" s="385"/>
      <c r="R71" s="385"/>
      <c r="S71" s="385"/>
      <c r="T71" s="385"/>
      <c r="U71" s="385"/>
      <c r="V71" s="385"/>
      <c r="W71" s="385"/>
      <c r="X71" s="385"/>
      <c r="Y71" s="385"/>
      <c r="Z71" s="385"/>
      <c r="AA71" s="385"/>
      <c r="AB71" s="385"/>
      <c r="AC71" s="385"/>
      <c r="AD71" s="385"/>
      <c r="AE71" s="385"/>
      <c r="AF71" s="385"/>
      <c r="AG71" s="385"/>
      <c r="AH71" s="385"/>
      <c r="AI71" s="385"/>
      <c r="AJ71" s="385"/>
      <c r="AK71" s="385"/>
      <c r="AL71" s="385"/>
      <c r="AM71" s="385"/>
      <c r="AN71" s="385"/>
      <c r="AO71" s="385"/>
      <c r="AP71" s="385"/>
      <c r="AQ71" s="385"/>
      <c r="AR71" s="385"/>
      <c r="AS71" s="385"/>
      <c r="AT71" s="385"/>
      <c r="AU71" s="385"/>
      <c r="AV71" s="385"/>
      <c r="AW71" s="385"/>
      <c r="AX71" s="385"/>
      <c r="AY71" s="385"/>
      <c r="AZ71" s="385"/>
      <c r="BA71" s="385"/>
      <c r="BB71" s="385"/>
      <c r="BC71" s="385"/>
      <c r="BD71" s="385"/>
      <c r="BE71" s="385"/>
      <c r="BF71" s="385"/>
      <c r="BG71" s="385"/>
      <c r="BH71" s="385"/>
      <c r="BI71" s="385"/>
      <c r="BJ71" s="385"/>
      <c r="BK71" s="385"/>
      <c r="BL71" s="385"/>
      <c r="BM71" s="385"/>
    </row>
    <row r="72" spans="1:65" x14ac:dyDescent="0.2">
      <c r="A72" s="385"/>
      <c r="B72" s="385"/>
      <c r="C72" s="423"/>
      <c r="D72" s="385"/>
      <c r="E72" s="385"/>
      <c r="F72" s="385"/>
      <c r="G72" s="385"/>
      <c r="H72" s="385"/>
      <c r="I72" s="385"/>
      <c r="J72" s="385"/>
      <c r="K72" s="385"/>
      <c r="L72" s="385"/>
      <c r="M72" s="385"/>
      <c r="N72" s="385"/>
      <c r="O72" s="385"/>
      <c r="P72" s="385"/>
      <c r="Q72" s="385"/>
      <c r="R72" s="385"/>
      <c r="S72" s="385"/>
      <c r="T72" s="385"/>
      <c r="U72" s="385"/>
      <c r="V72" s="385"/>
      <c r="W72" s="385"/>
      <c r="X72" s="385"/>
      <c r="Y72" s="385"/>
      <c r="Z72" s="385"/>
      <c r="AA72" s="385"/>
      <c r="AB72" s="385"/>
      <c r="AC72" s="385"/>
      <c r="AD72" s="385"/>
      <c r="AE72" s="385"/>
      <c r="AF72" s="385"/>
      <c r="AG72" s="385"/>
      <c r="AH72" s="385"/>
      <c r="AI72" s="385"/>
      <c r="AJ72" s="385"/>
      <c r="AK72" s="385"/>
      <c r="AL72" s="385"/>
      <c r="AM72" s="385"/>
      <c r="AN72" s="385"/>
      <c r="AO72" s="385"/>
      <c r="AP72" s="385"/>
      <c r="AQ72" s="385"/>
      <c r="AR72" s="385"/>
      <c r="AS72" s="385"/>
      <c r="AT72" s="385"/>
      <c r="AU72" s="385"/>
      <c r="AV72" s="385"/>
      <c r="AW72" s="385"/>
      <c r="AX72" s="385"/>
      <c r="AY72" s="385"/>
      <c r="AZ72" s="385"/>
      <c r="BA72" s="385"/>
      <c r="BB72" s="385"/>
      <c r="BC72" s="385"/>
      <c r="BD72" s="385"/>
      <c r="BE72" s="385"/>
      <c r="BF72" s="385"/>
      <c r="BG72" s="385"/>
      <c r="BH72" s="385"/>
      <c r="BI72" s="385"/>
      <c r="BJ72" s="385"/>
      <c r="BK72" s="385"/>
      <c r="BL72" s="385"/>
      <c r="BM72" s="385"/>
    </row>
    <row r="73" spans="1:65" x14ac:dyDescent="0.2">
      <c r="A73" s="385"/>
      <c r="B73" s="385"/>
      <c r="C73" s="423"/>
      <c r="D73" s="385"/>
      <c r="E73" s="385"/>
      <c r="F73" s="385"/>
      <c r="G73" s="385"/>
      <c r="H73" s="385"/>
      <c r="I73" s="385"/>
      <c r="J73" s="385"/>
      <c r="K73" s="385"/>
      <c r="L73" s="385"/>
      <c r="M73" s="385"/>
      <c r="N73" s="385"/>
      <c r="O73" s="385"/>
      <c r="P73" s="385"/>
      <c r="Q73" s="385"/>
      <c r="R73" s="385"/>
      <c r="S73" s="385"/>
      <c r="T73" s="385"/>
      <c r="U73" s="385"/>
      <c r="V73" s="385"/>
      <c r="W73" s="385"/>
      <c r="X73" s="385"/>
      <c r="Y73" s="385"/>
      <c r="Z73" s="385"/>
      <c r="AA73" s="385"/>
      <c r="AB73" s="385"/>
      <c r="AC73" s="385"/>
      <c r="AD73" s="385"/>
      <c r="AE73" s="385"/>
      <c r="AF73" s="385"/>
      <c r="AG73" s="385"/>
      <c r="AH73" s="385"/>
      <c r="AI73" s="385"/>
      <c r="AJ73" s="385"/>
      <c r="AK73" s="385"/>
      <c r="AL73" s="385"/>
      <c r="AM73" s="385"/>
      <c r="AN73" s="385"/>
      <c r="AO73" s="385"/>
      <c r="AP73" s="385"/>
      <c r="AQ73" s="385"/>
      <c r="AR73" s="385"/>
      <c r="AS73" s="385"/>
      <c r="AT73" s="385"/>
      <c r="AU73" s="385"/>
      <c r="AV73" s="385"/>
      <c r="AW73" s="385"/>
      <c r="AX73" s="385"/>
      <c r="AY73" s="385"/>
      <c r="AZ73" s="385"/>
      <c r="BA73" s="385"/>
      <c r="BB73" s="385"/>
      <c r="BC73" s="385"/>
      <c r="BD73" s="385"/>
      <c r="BE73" s="385"/>
      <c r="BF73" s="385"/>
      <c r="BG73" s="385"/>
      <c r="BH73" s="385"/>
      <c r="BI73" s="385"/>
      <c r="BJ73" s="385"/>
      <c r="BK73" s="385"/>
      <c r="BL73" s="385"/>
      <c r="BM73" s="385"/>
    </row>
    <row r="74" spans="1:65" x14ac:dyDescent="0.2">
      <c r="A74" s="385"/>
      <c r="B74" s="385"/>
      <c r="C74" s="423"/>
      <c r="D74" s="385"/>
      <c r="E74" s="385"/>
      <c r="F74" s="385"/>
      <c r="G74" s="385"/>
      <c r="H74" s="385"/>
      <c r="I74" s="385"/>
      <c r="J74" s="385"/>
      <c r="K74" s="385"/>
      <c r="L74" s="385"/>
      <c r="M74" s="385"/>
      <c r="N74" s="385"/>
      <c r="O74" s="385"/>
      <c r="P74" s="385"/>
      <c r="Q74" s="385"/>
      <c r="R74" s="385"/>
      <c r="S74" s="385"/>
      <c r="T74" s="385"/>
      <c r="U74" s="385"/>
      <c r="V74" s="385"/>
      <c r="W74" s="385"/>
      <c r="X74" s="385"/>
      <c r="Y74" s="385"/>
      <c r="Z74" s="385"/>
      <c r="AA74" s="385"/>
      <c r="AB74" s="385"/>
      <c r="AC74" s="385"/>
      <c r="AD74" s="385"/>
      <c r="AE74" s="385"/>
      <c r="AF74" s="385"/>
      <c r="AG74" s="385"/>
      <c r="AH74" s="385"/>
      <c r="AI74" s="385"/>
      <c r="AJ74" s="385"/>
      <c r="AK74" s="385"/>
      <c r="AL74" s="385"/>
      <c r="AM74" s="385"/>
      <c r="AN74" s="385"/>
      <c r="AO74" s="385"/>
      <c r="AP74" s="385"/>
      <c r="AQ74" s="385"/>
      <c r="AR74" s="385"/>
      <c r="AS74" s="385"/>
      <c r="AT74" s="385"/>
      <c r="AU74" s="385"/>
      <c r="AV74" s="385"/>
      <c r="AW74" s="385"/>
      <c r="AX74" s="385"/>
      <c r="AY74" s="385"/>
      <c r="AZ74" s="385"/>
      <c r="BA74" s="385"/>
      <c r="BB74" s="385"/>
      <c r="BC74" s="385"/>
      <c r="BD74" s="385"/>
      <c r="BE74" s="385"/>
      <c r="BF74" s="385"/>
      <c r="BG74" s="385"/>
      <c r="BH74" s="385"/>
      <c r="BI74" s="385"/>
      <c r="BJ74" s="385"/>
      <c r="BK74" s="385"/>
      <c r="BL74" s="385"/>
      <c r="BM74" s="385"/>
    </row>
    <row r="75" spans="1:65" x14ac:dyDescent="0.2">
      <c r="A75" s="385"/>
      <c r="B75" s="385"/>
      <c r="C75" s="423"/>
      <c r="D75" s="385"/>
      <c r="E75" s="385"/>
      <c r="F75" s="385"/>
      <c r="G75" s="385"/>
      <c r="H75" s="385"/>
      <c r="I75" s="385"/>
      <c r="J75" s="385"/>
      <c r="K75" s="385"/>
      <c r="L75" s="385"/>
      <c r="M75" s="385"/>
      <c r="N75" s="385"/>
      <c r="O75" s="385"/>
      <c r="P75" s="385"/>
      <c r="Q75" s="385"/>
      <c r="R75" s="385"/>
      <c r="S75" s="385"/>
      <c r="T75" s="385"/>
      <c r="U75" s="385"/>
      <c r="V75" s="385"/>
      <c r="W75" s="385"/>
      <c r="X75" s="385"/>
      <c r="Y75" s="385"/>
      <c r="Z75" s="385"/>
      <c r="AA75" s="385"/>
      <c r="AB75" s="385"/>
      <c r="AC75" s="385"/>
      <c r="AD75" s="385"/>
      <c r="AE75" s="385"/>
      <c r="AF75" s="385"/>
      <c r="AG75" s="385"/>
      <c r="AH75" s="385"/>
      <c r="AI75" s="385"/>
      <c r="AJ75" s="385"/>
      <c r="AK75" s="385"/>
      <c r="AL75" s="385"/>
      <c r="AM75" s="385"/>
      <c r="AN75" s="385"/>
      <c r="AO75" s="385"/>
      <c r="AP75" s="385"/>
      <c r="AQ75" s="385"/>
      <c r="AR75" s="385"/>
      <c r="AS75" s="385"/>
      <c r="AT75" s="385"/>
      <c r="AU75" s="385"/>
      <c r="AV75" s="385"/>
      <c r="AW75" s="385"/>
      <c r="AX75" s="385"/>
      <c r="AY75" s="385"/>
      <c r="AZ75" s="385"/>
      <c r="BA75" s="385"/>
      <c r="BB75" s="385"/>
      <c r="BC75" s="385"/>
      <c r="BD75" s="385"/>
      <c r="BE75" s="385"/>
      <c r="BF75" s="385"/>
      <c r="BG75" s="385"/>
      <c r="BH75" s="385"/>
      <c r="BI75" s="385"/>
      <c r="BJ75" s="385"/>
      <c r="BK75" s="385"/>
      <c r="BL75" s="385"/>
      <c r="BM75" s="385"/>
    </row>
    <row r="76" spans="1:65" x14ac:dyDescent="0.2">
      <c r="A76" s="385"/>
      <c r="B76" s="385"/>
      <c r="C76" s="423"/>
      <c r="D76" s="385"/>
      <c r="E76" s="385"/>
      <c r="F76" s="385"/>
      <c r="G76" s="385"/>
      <c r="H76" s="385"/>
      <c r="I76" s="385"/>
      <c r="J76" s="385"/>
      <c r="K76" s="385"/>
      <c r="L76" s="385"/>
      <c r="M76" s="385"/>
      <c r="N76" s="385"/>
      <c r="O76" s="385"/>
      <c r="P76" s="385"/>
      <c r="Q76" s="385"/>
      <c r="R76" s="385"/>
      <c r="S76" s="385"/>
      <c r="T76" s="385"/>
      <c r="U76" s="385"/>
      <c r="V76" s="385"/>
      <c r="W76" s="385"/>
      <c r="X76" s="385"/>
      <c r="Y76" s="385"/>
      <c r="Z76" s="385"/>
      <c r="AA76" s="385"/>
      <c r="AB76" s="385"/>
      <c r="AC76" s="385"/>
      <c r="AD76" s="385"/>
      <c r="AE76" s="385"/>
      <c r="AF76" s="385"/>
      <c r="AG76" s="385"/>
      <c r="AH76" s="385"/>
      <c r="AI76" s="385"/>
      <c r="AJ76" s="385"/>
      <c r="AK76" s="385"/>
      <c r="AL76" s="385"/>
      <c r="AM76" s="385"/>
      <c r="AN76" s="385"/>
      <c r="AO76" s="385"/>
      <c r="AP76" s="385"/>
      <c r="AQ76" s="385"/>
      <c r="AR76" s="385"/>
      <c r="AS76" s="385"/>
      <c r="AT76" s="385"/>
      <c r="AU76" s="385"/>
      <c r="AV76" s="385"/>
      <c r="AW76" s="385"/>
      <c r="AX76" s="385"/>
      <c r="AY76" s="385"/>
      <c r="AZ76" s="385"/>
      <c r="BA76" s="385"/>
      <c r="BB76" s="385"/>
      <c r="BC76" s="385"/>
      <c r="BD76" s="385"/>
      <c r="BE76" s="385"/>
      <c r="BF76" s="385"/>
      <c r="BG76" s="385"/>
      <c r="BH76" s="385"/>
      <c r="BI76" s="385"/>
      <c r="BJ76" s="385"/>
      <c r="BK76" s="385"/>
      <c r="BL76" s="385"/>
      <c r="BM76" s="385"/>
    </row>
    <row r="77" spans="1:65" x14ac:dyDescent="0.2">
      <c r="A77" s="385"/>
      <c r="B77" s="385"/>
      <c r="C77" s="423"/>
      <c r="D77" s="385"/>
      <c r="E77" s="385"/>
      <c r="F77" s="385"/>
      <c r="G77" s="385"/>
      <c r="H77" s="385"/>
      <c r="I77" s="385"/>
      <c r="J77" s="385"/>
      <c r="K77" s="385"/>
      <c r="L77" s="385"/>
      <c r="M77" s="385"/>
      <c r="N77" s="385"/>
      <c r="O77" s="385"/>
      <c r="P77" s="385"/>
      <c r="Q77" s="385"/>
      <c r="R77" s="385"/>
      <c r="S77" s="385"/>
      <c r="T77" s="385"/>
      <c r="U77" s="385"/>
      <c r="V77" s="385"/>
      <c r="W77" s="385"/>
      <c r="X77" s="385"/>
      <c r="Y77" s="385"/>
      <c r="Z77" s="385"/>
      <c r="AA77" s="385"/>
      <c r="AB77" s="385"/>
      <c r="AC77" s="385"/>
      <c r="AD77" s="385"/>
      <c r="AE77" s="385"/>
      <c r="AF77" s="385"/>
      <c r="AG77" s="385"/>
      <c r="AH77" s="385"/>
      <c r="AI77" s="385"/>
      <c r="AJ77" s="385"/>
      <c r="AK77" s="385"/>
      <c r="AL77" s="385"/>
      <c r="AM77" s="385"/>
      <c r="AN77" s="385"/>
      <c r="AO77" s="385"/>
      <c r="AP77" s="385"/>
      <c r="AQ77" s="385"/>
      <c r="AR77" s="385"/>
      <c r="AS77" s="385"/>
      <c r="AT77" s="385"/>
      <c r="AU77" s="385"/>
      <c r="AV77" s="385"/>
      <c r="AW77" s="385"/>
      <c r="AX77" s="385"/>
      <c r="AY77" s="385"/>
      <c r="AZ77" s="385"/>
      <c r="BA77" s="385"/>
      <c r="BB77" s="385"/>
      <c r="BC77" s="385"/>
      <c r="BD77" s="385"/>
      <c r="BE77" s="385"/>
      <c r="BF77" s="385"/>
      <c r="BG77" s="385"/>
      <c r="BH77" s="385"/>
      <c r="BI77" s="385"/>
      <c r="BJ77" s="385"/>
      <c r="BK77" s="385"/>
      <c r="BL77" s="385"/>
      <c r="BM77" s="385"/>
    </row>
    <row r="78" spans="1:65" x14ac:dyDescent="0.2">
      <c r="A78" s="385"/>
      <c r="B78" s="385"/>
      <c r="C78" s="423"/>
      <c r="D78" s="385"/>
      <c r="E78" s="385"/>
      <c r="F78" s="385"/>
      <c r="G78" s="385"/>
      <c r="H78" s="385"/>
      <c r="I78" s="385"/>
      <c r="J78" s="385"/>
      <c r="K78" s="385"/>
      <c r="L78" s="385"/>
      <c r="M78" s="385"/>
      <c r="N78" s="385"/>
      <c r="O78" s="385"/>
      <c r="P78" s="385"/>
      <c r="Q78" s="385"/>
      <c r="R78" s="385"/>
      <c r="S78" s="385"/>
      <c r="T78" s="385"/>
      <c r="U78" s="385"/>
      <c r="V78" s="385"/>
      <c r="W78" s="385"/>
      <c r="X78" s="385"/>
      <c r="Y78" s="385"/>
      <c r="Z78" s="385"/>
      <c r="AA78" s="385"/>
      <c r="AB78" s="385"/>
      <c r="AC78" s="385"/>
      <c r="AD78" s="385"/>
      <c r="AE78" s="385"/>
      <c r="AF78" s="385"/>
      <c r="AG78" s="385"/>
      <c r="AH78" s="385"/>
      <c r="AI78" s="385"/>
      <c r="AJ78" s="385"/>
      <c r="AK78" s="385"/>
      <c r="AL78" s="385"/>
      <c r="AM78" s="385"/>
      <c r="AN78" s="385"/>
      <c r="AO78" s="385"/>
      <c r="AP78" s="385"/>
      <c r="AQ78" s="385"/>
      <c r="AR78" s="385"/>
      <c r="AS78" s="385"/>
      <c r="AT78" s="385"/>
      <c r="AU78" s="385"/>
      <c r="AV78" s="385"/>
      <c r="AW78" s="385"/>
      <c r="AX78" s="385"/>
      <c r="AY78" s="385"/>
      <c r="AZ78" s="385"/>
      <c r="BA78" s="385"/>
      <c r="BB78" s="385"/>
      <c r="BC78" s="385"/>
      <c r="BD78" s="385"/>
      <c r="BE78" s="385"/>
      <c r="BF78" s="385"/>
      <c r="BG78" s="385"/>
      <c r="BH78" s="385"/>
      <c r="BI78" s="385"/>
      <c r="BJ78" s="385"/>
      <c r="BK78" s="385"/>
      <c r="BL78" s="385"/>
      <c r="BM78" s="385"/>
    </row>
    <row r="79" spans="1:65" x14ac:dyDescent="0.2">
      <c r="A79" s="385"/>
      <c r="B79" s="385"/>
      <c r="C79" s="423"/>
      <c r="D79" s="385"/>
      <c r="E79" s="385"/>
      <c r="F79" s="385"/>
      <c r="G79" s="385"/>
      <c r="H79" s="385"/>
      <c r="I79" s="385"/>
      <c r="J79" s="385"/>
      <c r="K79" s="385"/>
      <c r="L79" s="385"/>
      <c r="M79" s="385"/>
      <c r="N79" s="385"/>
      <c r="O79" s="385"/>
      <c r="P79" s="385"/>
      <c r="Q79" s="385"/>
      <c r="R79" s="385"/>
      <c r="S79" s="385"/>
      <c r="T79" s="385"/>
      <c r="U79" s="385"/>
      <c r="V79" s="385"/>
      <c r="W79" s="385"/>
      <c r="X79" s="385"/>
      <c r="Y79" s="385"/>
      <c r="Z79" s="385"/>
      <c r="AA79" s="385"/>
      <c r="AB79" s="385"/>
      <c r="AC79" s="385"/>
      <c r="AD79" s="385"/>
      <c r="AE79" s="385"/>
      <c r="AF79" s="385"/>
      <c r="AG79" s="385"/>
      <c r="AH79" s="385"/>
      <c r="AI79" s="385"/>
      <c r="AJ79" s="385"/>
      <c r="AK79" s="385"/>
      <c r="AL79" s="385"/>
      <c r="AM79" s="385"/>
      <c r="AN79" s="385"/>
      <c r="AO79" s="385"/>
      <c r="AP79" s="385"/>
      <c r="AQ79" s="385"/>
      <c r="AR79" s="385"/>
      <c r="AS79" s="385"/>
      <c r="AT79" s="385"/>
      <c r="AU79" s="385"/>
      <c r="AV79" s="385"/>
      <c r="AW79" s="385"/>
      <c r="AX79" s="385"/>
      <c r="AY79" s="385"/>
      <c r="AZ79" s="385"/>
      <c r="BA79" s="385"/>
      <c r="BB79" s="385"/>
      <c r="BC79" s="385"/>
      <c r="BD79" s="385"/>
      <c r="BE79" s="385"/>
      <c r="BF79" s="385"/>
      <c r="BG79" s="385"/>
      <c r="BH79" s="385"/>
      <c r="BI79" s="385"/>
      <c r="BJ79" s="385"/>
      <c r="BK79" s="385"/>
      <c r="BL79" s="385"/>
      <c r="BM79" s="385"/>
    </row>
    <row r="80" spans="1:65" x14ac:dyDescent="0.2">
      <c r="A80" s="385"/>
      <c r="B80" s="385"/>
      <c r="C80" s="423"/>
      <c r="D80" s="385"/>
      <c r="E80" s="385"/>
      <c r="F80" s="385"/>
      <c r="G80" s="385"/>
      <c r="H80" s="385"/>
      <c r="I80" s="385"/>
      <c r="J80" s="385"/>
      <c r="K80" s="385"/>
      <c r="L80" s="385"/>
      <c r="M80" s="385"/>
      <c r="N80" s="385"/>
      <c r="O80" s="385"/>
      <c r="P80" s="385"/>
      <c r="Q80" s="385"/>
      <c r="R80" s="385"/>
      <c r="S80" s="385"/>
      <c r="T80" s="385"/>
      <c r="U80" s="385"/>
      <c r="V80" s="385"/>
      <c r="W80" s="385"/>
      <c r="X80" s="385"/>
      <c r="Y80" s="385"/>
      <c r="Z80" s="385"/>
      <c r="AA80" s="385"/>
      <c r="AB80" s="385"/>
      <c r="AC80" s="385"/>
      <c r="AD80" s="385"/>
      <c r="AE80" s="385"/>
      <c r="AF80" s="385"/>
      <c r="AG80" s="385"/>
      <c r="AH80" s="385"/>
      <c r="AI80" s="385"/>
      <c r="AJ80" s="385"/>
      <c r="AK80" s="385"/>
      <c r="AL80" s="385"/>
      <c r="AM80" s="385"/>
      <c r="AN80" s="385"/>
      <c r="AO80" s="385"/>
      <c r="AP80" s="385"/>
      <c r="AQ80" s="385"/>
      <c r="AR80" s="385"/>
      <c r="AS80" s="385"/>
      <c r="AT80" s="385"/>
      <c r="AU80" s="385"/>
      <c r="AV80" s="385"/>
      <c r="AW80" s="385"/>
      <c r="AX80" s="385"/>
      <c r="AY80" s="385"/>
      <c r="AZ80" s="385"/>
      <c r="BA80" s="385"/>
      <c r="BB80" s="385"/>
      <c r="BC80" s="385"/>
      <c r="BD80" s="385"/>
      <c r="BE80" s="385"/>
      <c r="BF80" s="385"/>
      <c r="BG80" s="385"/>
      <c r="BH80" s="385"/>
      <c r="BI80" s="385"/>
      <c r="BJ80" s="385"/>
      <c r="BK80" s="385"/>
      <c r="BL80" s="385"/>
      <c r="BM80" s="385"/>
    </row>
    <row r="81" spans="1:65" x14ac:dyDescent="0.2">
      <c r="A81" s="385"/>
      <c r="B81" s="385"/>
      <c r="C81" s="423"/>
      <c r="D81" s="385"/>
      <c r="E81" s="385"/>
      <c r="F81" s="385"/>
      <c r="G81" s="385"/>
      <c r="H81" s="385"/>
      <c r="I81" s="385"/>
      <c r="J81" s="385"/>
      <c r="K81" s="385"/>
      <c r="L81" s="385"/>
      <c r="M81" s="385"/>
      <c r="N81" s="385"/>
      <c r="O81" s="385"/>
      <c r="P81" s="385"/>
      <c r="Q81" s="385"/>
      <c r="R81" s="385"/>
      <c r="S81" s="385"/>
      <c r="T81" s="385"/>
      <c r="U81" s="385"/>
      <c r="V81" s="385"/>
      <c r="W81" s="385"/>
      <c r="X81" s="385"/>
      <c r="Y81" s="385"/>
      <c r="Z81" s="385"/>
      <c r="AA81" s="385"/>
      <c r="AB81" s="385"/>
      <c r="AC81" s="385"/>
      <c r="AD81" s="385"/>
      <c r="AE81" s="385"/>
      <c r="AF81" s="385"/>
      <c r="AG81" s="385"/>
      <c r="AH81" s="385"/>
      <c r="AI81" s="385"/>
      <c r="AJ81" s="385"/>
      <c r="AK81" s="385"/>
      <c r="AL81" s="385"/>
      <c r="AM81" s="385"/>
      <c r="AN81" s="385"/>
      <c r="AO81" s="385"/>
      <c r="AP81" s="385"/>
      <c r="AQ81" s="385"/>
      <c r="AR81" s="385"/>
      <c r="AS81" s="385"/>
      <c r="AT81" s="385"/>
      <c r="AU81" s="385"/>
      <c r="AV81" s="385"/>
      <c r="AW81" s="385"/>
      <c r="AX81" s="385"/>
      <c r="AY81" s="385"/>
      <c r="AZ81" s="385"/>
      <c r="BA81" s="385"/>
      <c r="BB81" s="385"/>
      <c r="BC81" s="385"/>
      <c r="BD81" s="385"/>
      <c r="BE81" s="385"/>
      <c r="BF81" s="385"/>
      <c r="BG81" s="385"/>
      <c r="BH81" s="385"/>
      <c r="BI81" s="385"/>
      <c r="BJ81" s="385"/>
      <c r="BK81" s="385"/>
      <c r="BL81" s="385"/>
      <c r="BM81" s="385"/>
    </row>
    <row r="82" spans="1:65" x14ac:dyDescent="0.2">
      <c r="A82" s="385"/>
      <c r="B82" s="385"/>
      <c r="C82" s="423"/>
      <c r="D82" s="385"/>
      <c r="E82" s="385"/>
      <c r="F82" s="385"/>
      <c r="G82" s="385"/>
      <c r="H82" s="385"/>
      <c r="I82" s="385"/>
      <c r="J82" s="385"/>
      <c r="K82" s="385"/>
      <c r="L82" s="385"/>
      <c r="M82" s="385"/>
      <c r="N82" s="385"/>
      <c r="O82" s="385"/>
      <c r="P82" s="385"/>
      <c r="Q82" s="385"/>
      <c r="R82" s="385"/>
      <c r="S82" s="385"/>
      <c r="T82" s="385"/>
      <c r="U82" s="385"/>
      <c r="V82" s="385"/>
      <c r="W82" s="385"/>
      <c r="X82" s="385"/>
      <c r="Y82" s="385"/>
      <c r="Z82" s="385"/>
      <c r="AA82" s="385"/>
      <c r="AB82" s="385"/>
      <c r="AC82" s="385"/>
      <c r="AD82" s="385"/>
      <c r="AE82" s="385"/>
      <c r="AF82" s="385"/>
      <c r="AG82" s="385"/>
      <c r="AH82" s="385"/>
      <c r="AI82" s="385"/>
      <c r="AJ82" s="385"/>
      <c r="AK82" s="385"/>
      <c r="AL82" s="385"/>
      <c r="AM82" s="385"/>
      <c r="AN82" s="385"/>
      <c r="AO82" s="385"/>
      <c r="AP82" s="385"/>
      <c r="AQ82" s="385"/>
      <c r="AR82" s="385"/>
      <c r="AS82" s="385"/>
      <c r="AT82" s="385"/>
      <c r="AU82" s="385"/>
      <c r="AV82" s="385"/>
      <c r="AW82" s="385"/>
      <c r="AX82" s="385"/>
      <c r="AY82" s="385"/>
      <c r="AZ82" s="385"/>
      <c r="BA82" s="385"/>
      <c r="BB82" s="385"/>
      <c r="BC82" s="385"/>
      <c r="BD82" s="385"/>
      <c r="BE82" s="385"/>
      <c r="BF82" s="385"/>
      <c r="BG82" s="385"/>
      <c r="BH82" s="385"/>
      <c r="BI82" s="385"/>
      <c r="BJ82" s="385"/>
      <c r="BK82" s="385"/>
      <c r="BL82" s="385"/>
      <c r="BM82" s="385"/>
    </row>
    <row r="83" spans="1:65" x14ac:dyDescent="0.2">
      <c r="A83" s="385"/>
      <c r="B83" s="385"/>
      <c r="C83" s="423"/>
      <c r="D83" s="385"/>
      <c r="E83" s="385"/>
      <c r="F83" s="385"/>
      <c r="G83" s="385"/>
      <c r="H83" s="385"/>
      <c r="I83" s="385"/>
      <c r="J83" s="385"/>
      <c r="K83" s="385"/>
      <c r="L83" s="385"/>
      <c r="M83" s="385"/>
      <c r="N83" s="385"/>
      <c r="O83" s="385"/>
      <c r="P83" s="385"/>
      <c r="Q83" s="385"/>
      <c r="R83" s="385"/>
      <c r="S83" s="385"/>
      <c r="T83" s="385"/>
      <c r="U83" s="385"/>
      <c r="V83" s="385"/>
      <c r="W83" s="385"/>
      <c r="X83" s="385"/>
      <c r="Y83" s="385"/>
      <c r="Z83" s="385"/>
      <c r="AA83" s="385"/>
      <c r="AB83" s="385"/>
      <c r="AC83" s="385"/>
      <c r="AD83" s="385"/>
      <c r="AE83" s="385"/>
      <c r="AF83" s="385"/>
      <c r="AG83" s="385"/>
      <c r="AH83" s="385"/>
      <c r="AI83" s="385"/>
      <c r="AJ83" s="385"/>
      <c r="AK83" s="385"/>
      <c r="AL83" s="385"/>
      <c r="AM83" s="385"/>
      <c r="AN83" s="385"/>
      <c r="AO83" s="385"/>
      <c r="AP83" s="385"/>
      <c r="AQ83" s="385"/>
      <c r="AR83" s="385"/>
      <c r="AS83" s="385"/>
      <c r="AT83" s="385"/>
      <c r="AU83" s="385"/>
      <c r="AV83" s="385"/>
      <c r="AW83" s="385"/>
      <c r="AX83" s="385"/>
      <c r="AY83" s="385"/>
      <c r="AZ83" s="385"/>
      <c r="BA83" s="385"/>
      <c r="BB83" s="385"/>
      <c r="BC83" s="385"/>
      <c r="BD83" s="385"/>
      <c r="BE83" s="385"/>
      <c r="BF83" s="385"/>
      <c r="BG83" s="385"/>
      <c r="BH83" s="385"/>
      <c r="BI83" s="385"/>
      <c r="BJ83" s="385"/>
      <c r="BK83" s="385"/>
      <c r="BL83" s="385"/>
      <c r="BM83" s="385"/>
    </row>
    <row r="84" spans="1:65" x14ac:dyDescent="0.2">
      <c r="A84" s="385"/>
      <c r="B84" s="385"/>
      <c r="C84" s="423"/>
      <c r="D84" s="385"/>
      <c r="E84" s="385"/>
      <c r="F84" s="385"/>
      <c r="G84" s="385"/>
      <c r="H84" s="385"/>
      <c r="I84" s="385"/>
      <c r="J84" s="385"/>
      <c r="K84" s="385"/>
      <c r="L84" s="385"/>
      <c r="M84" s="385"/>
      <c r="N84" s="385"/>
      <c r="O84" s="385"/>
      <c r="P84" s="385"/>
      <c r="Q84" s="385"/>
      <c r="R84" s="385"/>
      <c r="S84" s="385"/>
      <c r="T84" s="385"/>
      <c r="U84" s="385"/>
      <c r="V84" s="385"/>
      <c r="W84" s="385"/>
      <c r="X84" s="385"/>
      <c r="Y84" s="385"/>
      <c r="Z84" s="385"/>
      <c r="AA84" s="385"/>
      <c r="AB84" s="385"/>
      <c r="AC84" s="385"/>
      <c r="AD84" s="385"/>
      <c r="AE84" s="385"/>
      <c r="AF84" s="385"/>
      <c r="AG84" s="385"/>
      <c r="AH84" s="385"/>
      <c r="AI84" s="385"/>
      <c r="AJ84" s="385"/>
      <c r="AK84" s="385"/>
      <c r="AL84" s="385"/>
      <c r="AM84" s="385"/>
      <c r="AN84" s="385"/>
      <c r="AO84" s="385"/>
      <c r="AP84" s="385"/>
      <c r="AQ84" s="385"/>
      <c r="AR84" s="385"/>
      <c r="AS84" s="385"/>
      <c r="AT84" s="385"/>
      <c r="AU84" s="385"/>
      <c r="AV84" s="385"/>
      <c r="AW84" s="385"/>
      <c r="AX84" s="385"/>
      <c r="AY84" s="385"/>
      <c r="AZ84" s="385"/>
      <c r="BA84" s="385"/>
      <c r="BB84" s="385"/>
      <c r="BC84" s="385"/>
      <c r="BD84" s="385"/>
      <c r="BE84" s="385"/>
      <c r="BF84" s="385"/>
      <c r="BG84" s="385"/>
      <c r="BH84" s="385"/>
      <c r="BI84" s="385"/>
      <c r="BJ84" s="385"/>
      <c r="BK84" s="385"/>
      <c r="BL84" s="385"/>
      <c r="BM84" s="385"/>
    </row>
    <row r="85" spans="1:65" x14ac:dyDescent="0.2">
      <c r="A85" s="385"/>
      <c r="B85" s="385"/>
      <c r="C85" s="423"/>
      <c r="D85" s="385"/>
      <c r="E85" s="385"/>
      <c r="F85" s="385"/>
      <c r="G85" s="385"/>
      <c r="H85" s="385"/>
      <c r="I85" s="385"/>
      <c r="J85" s="385"/>
      <c r="K85" s="385"/>
      <c r="L85" s="385"/>
      <c r="M85" s="385"/>
      <c r="N85" s="385"/>
      <c r="O85" s="385"/>
      <c r="P85" s="385"/>
      <c r="Q85" s="385"/>
      <c r="R85" s="385"/>
      <c r="S85" s="385"/>
      <c r="T85" s="385"/>
      <c r="U85" s="385"/>
      <c r="V85" s="385"/>
      <c r="W85" s="385"/>
      <c r="X85" s="385"/>
      <c r="Y85" s="385"/>
      <c r="Z85" s="385"/>
      <c r="AA85" s="385"/>
      <c r="AB85" s="385"/>
      <c r="AC85" s="385"/>
      <c r="AD85" s="385"/>
      <c r="AE85" s="385"/>
      <c r="AF85" s="385"/>
      <c r="AG85" s="385"/>
      <c r="AH85" s="385"/>
      <c r="AI85" s="385"/>
      <c r="AJ85" s="385"/>
      <c r="AK85" s="385"/>
      <c r="AL85" s="385"/>
      <c r="AM85" s="385"/>
      <c r="AN85" s="385"/>
      <c r="AO85" s="385"/>
      <c r="AP85" s="385"/>
      <c r="AQ85" s="385"/>
      <c r="AR85" s="385"/>
      <c r="AS85" s="385"/>
      <c r="AT85" s="385"/>
      <c r="AU85" s="385"/>
      <c r="AV85" s="385"/>
      <c r="AW85" s="385"/>
      <c r="AX85" s="385"/>
      <c r="AY85" s="385"/>
      <c r="AZ85" s="385"/>
      <c r="BA85" s="385"/>
      <c r="BB85" s="385"/>
      <c r="BC85" s="385"/>
      <c r="BD85" s="385"/>
      <c r="BE85" s="385"/>
      <c r="BF85" s="385"/>
      <c r="BG85" s="385"/>
      <c r="BH85" s="385"/>
      <c r="BI85" s="385"/>
      <c r="BJ85" s="385"/>
      <c r="BK85" s="385"/>
      <c r="BL85" s="385"/>
      <c r="BM85" s="385"/>
    </row>
    <row r="86" spans="1:65" x14ac:dyDescent="0.2">
      <c r="A86" s="385"/>
      <c r="B86" s="385"/>
      <c r="C86" s="423"/>
      <c r="D86" s="385"/>
      <c r="E86" s="385"/>
      <c r="F86" s="385"/>
      <c r="G86" s="385"/>
      <c r="H86" s="385"/>
      <c r="I86" s="385"/>
      <c r="J86" s="385"/>
      <c r="K86" s="385"/>
      <c r="L86" s="385"/>
      <c r="M86" s="385"/>
      <c r="N86" s="385"/>
      <c r="O86" s="385"/>
      <c r="P86" s="385"/>
      <c r="Q86" s="385"/>
      <c r="R86" s="385"/>
      <c r="S86" s="385"/>
      <c r="T86" s="385"/>
      <c r="U86" s="385"/>
      <c r="V86" s="385"/>
      <c r="W86" s="385"/>
      <c r="X86" s="385"/>
      <c r="Y86" s="385"/>
      <c r="Z86" s="385"/>
      <c r="AA86" s="385"/>
      <c r="AB86" s="385"/>
      <c r="AC86" s="385"/>
      <c r="AD86" s="385"/>
      <c r="AE86" s="385"/>
      <c r="AF86" s="385"/>
      <c r="AG86" s="385"/>
      <c r="AH86" s="385"/>
      <c r="AI86" s="385"/>
      <c r="AJ86" s="385"/>
      <c r="AK86" s="385"/>
      <c r="AL86" s="385"/>
      <c r="AM86" s="385"/>
      <c r="AN86" s="385"/>
      <c r="AO86" s="385"/>
      <c r="AP86" s="385"/>
      <c r="AQ86" s="385"/>
      <c r="AR86" s="385"/>
      <c r="AS86" s="385"/>
      <c r="AT86" s="385"/>
      <c r="AU86" s="385"/>
      <c r="AV86" s="385"/>
      <c r="AW86" s="385"/>
      <c r="AX86" s="385"/>
      <c r="AY86" s="385"/>
      <c r="AZ86" s="385"/>
      <c r="BA86" s="385"/>
      <c r="BB86" s="385"/>
      <c r="BC86" s="385"/>
      <c r="BD86" s="385"/>
      <c r="BE86" s="385"/>
      <c r="BF86" s="385"/>
      <c r="BG86" s="385"/>
      <c r="BH86" s="385"/>
      <c r="BI86" s="385"/>
      <c r="BJ86" s="385"/>
      <c r="BK86" s="385"/>
      <c r="BL86" s="385"/>
      <c r="BM86" s="385"/>
    </row>
  </sheetData>
  <mergeCells count="27">
    <mergeCell ref="B39:M39"/>
    <mergeCell ref="B40:M40"/>
    <mergeCell ref="B34:M34"/>
    <mergeCell ref="B35:M35"/>
    <mergeCell ref="B36:M36"/>
    <mergeCell ref="B37:M37"/>
    <mergeCell ref="B38:M38"/>
    <mergeCell ref="B29:M29"/>
    <mergeCell ref="B30:M30"/>
    <mergeCell ref="B31:M31"/>
    <mergeCell ref="B32:M32"/>
    <mergeCell ref="B33:M33"/>
    <mergeCell ref="B24:M24"/>
    <mergeCell ref="B25:M25"/>
    <mergeCell ref="B26:M26"/>
    <mergeCell ref="B27:M27"/>
    <mergeCell ref="B28:M28"/>
    <mergeCell ref="B19:M19"/>
    <mergeCell ref="B20:M20"/>
    <mergeCell ref="B21:M21"/>
    <mergeCell ref="B22:M22"/>
    <mergeCell ref="B23:M23"/>
    <mergeCell ref="E8:E16"/>
    <mergeCell ref="K8:K16"/>
    <mergeCell ref="B5:B6"/>
    <mergeCell ref="C5:E5"/>
    <mergeCell ref="B18:M18"/>
  </mergeCells>
  <conditionalFormatting sqref="E8">
    <cfRule type="cellIs" dxfId="320" priority="261" operator="between">
      <formula>0.80001</formula>
      <formula>1</formula>
    </cfRule>
    <cfRule type="cellIs" dxfId="319" priority="262" operator="between">
      <formula>0.60001</formula>
      <formula>0.8</formula>
    </cfRule>
    <cfRule type="cellIs" dxfId="318" priority="263" operator="between">
      <formula>0.400001</formula>
      <formula>0.6</formula>
    </cfRule>
    <cfRule type="cellIs" dxfId="317" priority="264" operator="between">
      <formula>0.200001</formula>
      <formula>0.4</formula>
    </cfRule>
    <cfRule type="cellIs" dxfId="316" priority="265" operator="between">
      <formula>0</formula>
      <formula>0.2</formula>
    </cfRule>
  </conditionalFormatting>
  <conditionalFormatting sqref="C8:C16">
    <cfRule type="cellIs" dxfId="315" priority="251" operator="between">
      <formula>80.001</formula>
      <formula>100</formula>
    </cfRule>
    <cfRule type="cellIs" dxfId="314" priority="252" operator="between">
      <formula>60.001</formula>
      <formula>80</formula>
    </cfRule>
    <cfRule type="cellIs" dxfId="313" priority="253" operator="between">
      <formula>40.0001</formula>
      <formula>60</formula>
    </cfRule>
    <cfRule type="cellIs" dxfId="312" priority="254" operator="between">
      <formula>20.001</formula>
      <formula>40</formula>
    </cfRule>
    <cfRule type="cellIs" dxfId="311" priority="255" operator="between">
      <formula>0</formula>
      <formula>20</formula>
    </cfRule>
  </conditionalFormatting>
  <conditionalFormatting sqref="D8:D16">
    <cfRule type="dataBar" priority="269">
      <dataBar>
        <cfvo type="min"/>
        <cfvo type="max"/>
        <color rgb="FFC00000"/>
      </dataBar>
    </cfRule>
    <cfRule type="dataBar" priority="270">
      <dataBar>
        <cfvo type="min"/>
        <cfvo type="max"/>
        <color rgb="FF638EC6"/>
      </dataBar>
    </cfRule>
  </conditionalFormatting>
  <conditionalFormatting sqref="C8:C16">
    <cfRule type="cellIs" dxfId="310" priority="221" operator="between">
      <formula>80.001</formula>
      <formula>100</formula>
    </cfRule>
    <cfRule type="cellIs" dxfId="309" priority="222" operator="between">
      <formula>60.001</formula>
      <formula>80</formula>
    </cfRule>
    <cfRule type="cellIs" dxfId="308" priority="223" operator="between">
      <formula>40.0001</formula>
      <formula>60</formula>
    </cfRule>
    <cfRule type="cellIs" dxfId="307" priority="224" operator="between">
      <formula>20.001</formula>
      <formula>40</formula>
    </cfRule>
    <cfRule type="cellIs" dxfId="306" priority="225" operator="between">
      <formula>0</formula>
      <formula>20</formula>
    </cfRule>
  </conditionalFormatting>
  <conditionalFormatting sqref="C8:C16">
    <cfRule type="cellIs" dxfId="305" priority="216" operator="between">
      <formula>80.001</formula>
      <formula>100</formula>
    </cfRule>
    <cfRule type="cellIs" dxfId="304" priority="217" operator="between">
      <formula>60.001</formula>
      <formula>80</formula>
    </cfRule>
    <cfRule type="cellIs" dxfId="303" priority="218" operator="between">
      <formula>40.0001</formula>
      <formula>60</formula>
    </cfRule>
    <cfRule type="cellIs" dxfId="302" priority="219" operator="between">
      <formula>20.001</formula>
      <formula>40</formula>
    </cfRule>
    <cfRule type="cellIs" dxfId="301" priority="220" operator="between">
      <formula>0</formula>
      <formula>20</formula>
    </cfRule>
  </conditionalFormatting>
  <conditionalFormatting sqref="C8:C16">
    <cfRule type="cellIs" dxfId="300" priority="211" operator="between">
      <formula>80.001</formula>
      <formula>100</formula>
    </cfRule>
    <cfRule type="cellIs" dxfId="299" priority="212" operator="between">
      <formula>60.001</formula>
      <formula>80</formula>
    </cfRule>
    <cfRule type="cellIs" dxfId="298" priority="213" operator="between">
      <formula>40.0001</formula>
      <formula>60</formula>
    </cfRule>
    <cfRule type="cellIs" dxfId="297" priority="214" operator="between">
      <formula>20.001</formula>
      <formula>40</formula>
    </cfRule>
    <cfRule type="cellIs" dxfId="296" priority="215" operator="between">
      <formula>0</formula>
      <formula>20</formula>
    </cfRule>
  </conditionalFormatting>
  <conditionalFormatting sqref="C8:C16">
    <cfRule type="cellIs" dxfId="295" priority="206" operator="between">
      <formula>80.001</formula>
      <formula>100</formula>
    </cfRule>
    <cfRule type="cellIs" dxfId="294" priority="207" operator="between">
      <formula>60.001</formula>
      <formula>80</formula>
    </cfRule>
    <cfRule type="cellIs" dxfId="293" priority="208" operator="between">
      <formula>40.0001</formula>
      <formula>60</formula>
    </cfRule>
    <cfRule type="cellIs" dxfId="292" priority="209" operator="between">
      <formula>20.001</formula>
      <formula>40</formula>
    </cfRule>
    <cfRule type="cellIs" dxfId="291" priority="210" operator="between">
      <formula>0</formula>
      <formula>20</formula>
    </cfRule>
  </conditionalFormatting>
  <conditionalFormatting sqref="C8:C16">
    <cfRule type="cellIs" dxfId="290" priority="201" operator="between">
      <formula>80.001</formula>
      <formula>100</formula>
    </cfRule>
    <cfRule type="cellIs" dxfId="289" priority="202" operator="between">
      <formula>60.001</formula>
      <formula>80</formula>
    </cfRule>
    <cfRule type="cellIs" dxfId="288" priority="203" operator="between">
      <formula>40.0001</formula>
      <formula>60</formula>
    </cfRule>
    <cfRule type="cellIs" dxfId="287" priority="204" operator="between">
      <formula>20.001</formula>
      <formula>40</formula>
    </cfRule>
    <cfRule type="cellIs" dxfId="286" priority="205" operator="between">
      <formula>0</formula>
      <formula>20</formula>
    </cfRule>
  </conditionalFormatting>
  <conditionalFormatting sqref="C8:C16">
    <cfRule type="cellIs" dxfId="285" priority="196" operator="between">
      <formula>80.001</formula>
      <formula>100</formula>
    </cfRule>
    <cfRule type="cellIs" dxfId="284" priority="197" operator="between">
      <formula>60.001</formula>
      <formula>80</formula>
    </cfRule>
    <cfRule type="cellIs" dxfId="283" priority="198" operator="between">
      <formula>40.0001</formula>
      <formula>60</formula>
    </cfRule>
    <cfRule type="cellIs" dxfId="282" priority="199" operator="between">
      <formula>20.001</formula>
      <formula>40</formula>
    </cfRule>
    <cfRule type="cellIs" dxfId="281" priority="200" operator="between">
      <formula>0</formula>
      <formula>20</formula>
    </cfRule>
  </conditionalFormatting>
  <conditionalFormatting sqref="C8:C16">
    <cfRule type="cellIs" dxfId="280" priority="191" operator="between">
      <formula>80.001</formula>
      <formula>100</formula>
    </cfRule>
    <cfRule type="cellIs" dxfId="279" priority="192" operator="between">
      <formula>60.001</formula>
      <formula>80</formula>
    </cfRule>
    <cfRule type="cellIs" dxfId="278" priority="193" operator="between">
      <formula>40.0001</formula>
      <formula>60</formula>
    </cfRule>
    <cfRule type="cellIs" dxfId="277" priority="194" operator="between">
      <formula>20.001</formula>
      <formula>40</formula>
    </cfRule>
    <cfRule type="cellIs" dxfId="276" priority="195" operator="between">
      <formula>0</formula>
      <formula>20</formula>
    </cfRule>
  </conditionalFormatting>
  <conditionalFormatting sqref="C8:C16">
    <cfRule type="cellIs" dxfId="275" priority="186" operator="between">
      <formula>80.001</formula>
      <formula>100</formula>
    </cfRule>
    <cfRule type="cellIs" dxfId="274" priority="187" operator="between">
      <formula>60.001</formula>
      <formula>80</formula>
    </cfRule>
    <cfRule type="cellIs" dxfId="273" priority="188" operator="between">
      <formula>40.0001</formula>
      <formula>60</formula>
    </cfRule>
    <cfRule type="cellIs" dxfId="272" priority="189" operator="between">
      <formula>20.001</formula>
      <formula>40</formula>
    </cfRule>
    <cfRule type="cellIs" dxfId="271" priority="190" operator="between">
      <formula>0</formula>
      <formula>20</formula>
    </cfRule>
  </conditionalFormatting>
  <conditionalFormatting sqref="C8:C16">
    <cfRule type="cellIs" dxfId="270" priority="181" operator="between">
      <formula>80.001</formula>
      <formula>100</formula>
    </cfRule>
    <cfRule type="cellIs" dxfId="269" priority="182" operator="between">
      <formula>60.001</formula>
      <formula>80</formula>
    </cfRule>
    <cfRule type="cellIs" dxfId="268" priority="183" operator="between">
      <formula>40.0001</formula>
      <formula>60</formula>
    </cfRule>
    <cfRule type="cellIs" dxfId="267" priority="184" operator="between">
      <formula>20.001</formula>
      <formula>40</formula>
    </cfRule>
    <cfRule type="cellIs" dxfId="266" priority="185" operator="between">
      <formula>0</formula>
      <formula>20</formula>
    </cfRule>
  </conditionalFormatting>
  <conditionalFormatting sqref="C8:C16">
    <cfRule type="cellIs" dxfId="265" priority="176" operator="between">
      <formula>80.001</formula>
      <formula>100</formula>
    </cfRule>
    <cfRule type="cellIs" dxfId="264" priority="177" operator="between">
      <formula>60.001</formula>
      <formula>80</formula>
    </cfRule>
    <cfRule type="cellIs" dxfId="263" priority="178" operator="between">
      <formula>40.0001</formula>
      <formula>60</formula>
    </cfRule>
    <cfRule type="cellIs" dxfId="262" priority="179" operator="between">
      <formula>20.001</formula>
      <formula>40</formula>
    </cfRule>
    <cfRule type="cellIs" dxfId="261" priority="180" operator="between">
      <formula>0</formula>
      <formula>20</formula>
    </cfRule>
  </conditionalFormatting>
  <conditionalFormatting sqref="C8:C16">
    <cfRule type="cellIs" dxfId="260" priority="171" operator="between">
      <formula>80.001</formula>
      <formula>100</formula>
    </cfRule>
    <cfRule type="cellIs" dxfId="259" priority="172" operator="between">
      <formula>60.001</formula>
      <formula>80</formula>
    </cfRule>
    <cfRule type="cellIs" dxfId="258" priority="173" operator="between">
      <formula>40.0001</formula>
      <formula>60</formula>
    </cfRule>
    <cfRule type="cellIs" dxfId="257" priority="174" operator="between">
      <formula>20.001</formula>
      <formula>40</formula>
    </cfRule>
    <cfRule type="cellIs" dxfId="256" priority="175" operator="between">
      <formula>0</formula>
      <formula>20</formula>
    </cfRule>
  </conditionalFormatting>
  <conditionalFormatting sqref="C8:C16">
    <cfRule type="cellIs" dxfId="255" priority="166" operator="between">
      <formula>80.001</formula>
      <formula>100</formula>
    </cfRule>
    <cfRule type="cellIs" dxfId="254" priority="167" operator="between">
      <formula>60.001</formula>
      <formula>80</formula>
    </cfRule>
    <cfRule type="cellIs" dxfId="253" priority="168" operator="between">
      <formula>40.0001</formula>
      <formula>60</formula>
    </cfRule>
    <cfRule type="cellIs" dxfId="252" priority="169" operator="between">
      <formula>20.001</formula>
      <formula>40</formula>
    </cfRule>
    <cfRule type="cellIs" dxfId="251" priority="170" operator="between">
      <formula>0</formula>
      <formula>20</formula>
    </cfRule>
  </conditionalFormatting>
  <conditionalFormatting sqref="C8:C16">
    <cfRule type="cellIs" dxfId="250" priority="161" operator="between">
      <formula>80.001</formula>
      <formula>100</formula>
    </cfRule>
    <cfRule type="cellIs" dxfId="249" priority="162" operator="between">
      <formula>60.001</formula>
      <formula>80</formula>
    </cfRule>
    <cfRule type="cellIs" dxfId="248" priority="163" operator="between">
      <formula>40.0001</formula>
      <formula>60</formula>
    </cfRule>
    <cfRule type="cellIs" dxfId="247" priority="164" operator="between">
      <formula>20.001</formula>
      <formula>40</formula>
    </cfRule>
    <cfRule type="cellIs" dxfId="246" priority="165" operator="between">
      <formula>0</formula>
      <formula>20</formula>
    </cfRule>
  </conditionalFormatting>
  <conditionalFormatting sqref="C8:C16">
    <cfRule type="cellIs" dxfId="245" priority="156" operator="between">
      <formula>80.001</formula>
      <formula>100</formula>
    </cfRule>
    <cfRule type="cellIs" dxfId="244" priority="157" operator="between">
      <formula>60.001</formula>
      <formula>80</formula>
    </cfRule>
    <cfRule type="cellIs" dxfId="243" priority="158" operator="between">
      <formula>40.0001</formula>
      <formula>60</formula>
    </cfRule>
    <cfRule type="cellIs" dxfId="242" priority="159" operator="between">
      <formula>20.001</formula>
      <formula>40</formula>
    </cfRule>
    <cfRule type="cellIs" dxfId="241" priority="160" operator="between">
      <formula>0</formula>
      <formula>20</formula>
    </cfRule>
  </conditionalFormatting>
  <conditionalFormatting sqref="C8:C16">
    <cfRule type="cellIs" dxfId="240" priority="151" operator="between">
      <formula>80.001</formula>
      <formula>100</formula>
    </cfRule>
    <cfRule type="cellIs" dxfId="239" priority="152" operator="between">
      <formula>60.001</formula>
      <formula>80</formula>
    </cfRule>
    <cfRule type="cellIs" dxfId="238" priority="153" operator="between">
      <formula>40.0001</formula>
      <formula>60</formula>
    </cfRule>
    <cfRule type="cellIs" dxfId="237" priority="154" operator="between">
      <formula>20.001</formula>
      <formula>40</formula>
    </cfRule>
    <cfRule type="cellIs" dxfId="236" priority="155" operator="between">
      <formula>0</formula>
      <formula>20</formula>
    </cfRule>
  </conditionalFormatting>
  <conditionalFormatting sqref="C8:C16">
    <cfRule type="cellIs" dxfId="235" priority="146" operator="between">
      <formula>80.001</formula>
      <formula>100</formula>
    </cfRule>
    <cfRule type="cellIs" dxfId="234" priority="147" operator="between">
      <formula>60.001</formula>
      <formula>80</formula>
    </cfRule>
    <cfRule type="cellIs" dxfId="233" priority="148" operator="between">
      <formula>40.0001</formula>
      <formula>60</formula>
    </cfRule>
    <cfRule type="cellIs" dxfId="232" priority="149" operator="between">
      <formula>20.001</formula>
      <formula>40</formula>
    </cfRule>
    <cfRule type="cellIs" dxfId="231" priority="150" operator="between">
      <formula>0</formula>
      <formula>20</formula>
    </cfRule>
  </conditionalFormatting>
  <conditionalFormatting sqref="C8:C16">
    <cfRule type="cellIs" dxfId="230" priority="141" operator="between">
      <formula>80.001</formula>
      <formula>100</formula>
    </cfRule>
    <cfRule type="cellIs" dxfId="229" priority="142" operator="between">
      <formula>60.001</formula>
      <formula>80</formula>
    </cfRule>
    <cfRule type="cellIs" dxfId="228" priority="143" operator="between">
      <formula>40.0001</formula>
      <formula>60</formula>
    </cfRule>
    <cfRule type="cellIs" dxfId="227" priority="144" operator="between">
      <formula>20.001</formula>
      <formula>40</formula>
    </cfRule>
    <cfRule type="cellIs" dxfId="226" priority="145" operator="between">
      <formula>0</formula>
      <formula>20</formula>
    </cfRule>
  </conditionalFormatting>
  <conditionalFormatting sqref="C8:C16">
    <cfRule type="cellIs" dxfId="225" priority="136" operator="between">
      <formula>80.001</formula>
      <formula>100</formula>
    </cfRule>
    <cfRule type="cellIs" dxfId="224" priority="137" operator="between">
      <formula>60.001</formula>
      <formula>80</formula>
    </cfRule>
    <cfRule type="cellIs" dxfId="223" priority="138" operator="between">
      <formula>40.0001</formula>
      <formula>60</formula>
    </cfRule>
    <cfRule type="cellIs" dxfId="222" priority="139" operator="between">
      <formula>20.001</formula>
      <formula>40</formula>
    </cfRule>
    <cfRule type="cellIs" dxfId="221" priority="140" operator="between">
      <formula>0</formula>
      <formula>20</formula>
    </cfRule>
  </conditionalFormatting>
  <conditionalFormatting sqref="C8:C16">
    <cfRule type="cellIs" dxfId="220" priority="131" operator="between">
      <formula>80.001</formula>
      <formula>100</formula>
    </cfRule>
    <cfRule type="cellIs" dxfId="219" priority="132" operator="between">
      <formula>60.001</formula>
      <formula>80</formula>
    </cfRule>
    <cfRule type="cellIs" dxfId="218" priority="133" operator="between">
      <formula>40.0001</formula>
      <formula>60</formula>
    </cfRule>
    <cfRule type="cellIs" dxfId="217" priority="134" operator="between">
      <formula>20.001</formula>
      <formula>40</formula>
    </cfRule>
    <cfRule type="cellIs" dxfId="216" priority="135" operator="between">
      <formula>0</formula>
      <formula>20</formula>
    </cfRule>
  </conditionalFormatting>
  <conditionalFormatting sqref="C8:C16">
    <cfRule type="cellIs" dxfId="215" priority="126" operator="between">
      <formula>80.001</formula>
      <formula>100</formula>
    </cfRule>
    <cfRule type="cellIs" dxfId="214" priority="127" operator="between">
      <formula>60.001</formula>
      <formula>80</formula>
    </cfRule>
    <cfRule type="cellIs" dxfId="213" priority="128" operator="between">
      <formula>40.0001</formula>
      <formula>60</formula>
    </cfRule>
    <cfRule type="cellIs" dxfId="212" priority="129" operator="between">
      <formula>20.001</formula>
      <formula>40</formula>
    </cfRule>
    <cfRule type="cellIs" dxfId="211" priority="130" operator="between">
      <formula>0</formula>
      <formula>20</formula>
    </cfRule>
  </conditionalFormatting>
  <conditionalFormatting sqref="C8:C16">
    <cfRule type="cellIs" dxfId="210" priority="121" operator="between">
      <formula>80.001</formula>
      <formula>100</formula>
    </cfRule>
    <cfRule type="cellIs" dxfId="209" priority="122" operator="between">
      <formula>60.001</formula>
      <formula>80</formula>
    </cfRule>
    <cfRule type="cellIs" dxfId="208" priority="123" operator="between">
      <formula>40.0001</formula>
      <formula>60</formula>
    </cfRule>
    <cfRule type="cellIs" dxfId="207" priority="124" operator="between">
      <formula>20.001</formula>
      <formula>40</formula>
    </cfRule>
    <cfRule type="cellIs" dxfId="206" priority="125" operator="between">
      <formula>0</formula>
      <formula>20</formula>
    </cfRule>
  </conditionalFormatting>
  <conditionalFormatting sqref="C8:C16">
    <cfRule type="cellIs" dxfId="205" priority="116" operator="between">
      <formula>80.001</formula>
      <formula>100</formula>
    </cfRule>
    <cfRule type="cellIs" dxfId="204" priority="117" operator="between">
      <formula>60.001</formula>
      <formula>80</formula>
    </cfRule>
    <cfRule type="cellIs" dxfId="203" priority="118" operator="between">
      <formula>40.0001</formula>
      <formula>60</formula>
    </cfRule>
    <cfRule type="cellIs" dxfId="202" priority="119" operator="between">
      <formula>20.001</formula>
      <formula>40</formula>
    </cfRule>
    <cfRule type="cellIs" dxfId="201" priority="120" operator="between">
      <formula>0</formula>
      <formula>20</formula>
    </cfRule>
  </conditionalFormatting>
  <conditionalFormatting sqref="C8:C16">
    <cfRule type="cellIs" dxfId="200" priority="111" operator="between">
      <formula>80.001</formula>
      <formula>100</formula>
    </cfRule>
    <cfRule type="cellIs" dxfId="199" priority="112" operator="between">
      <formula>60.001</formula>
      <formula>80</formula>
    </cfRule>
    <cfRule type="cellIs" dxfId="198" priority="113" operator="between">
      <formula>40.0001</formula>
      <formula>60</formula>
    </cfRule>
    <cfRule type="cellIs" dxfId="197" priority="114" operator="between">
      <formula>20.001</formula>
      <formula>40</formula>
    </cfRule>
    <cfRule type="cellIs" dxfId="196" priority="115" operator="between">
      <formula>0</formula>
      <formula>20</formula>
    </cfRule>
  </conditionalFormatting>
  <conditionalFormatting sqref="C8:C16">
    <cfRule type="cellIs" dxfId="195" priority="106" operator="between">
      <formula>80.001</formula>
      <formula>100</formula>
    </cfRule>
    <cfRule type="cellIs" dxfId="194" priority="107" operator="between">
      <formula>60.001</formula>
      <formula>80</formula>
    </cfRule>
    <cfRule type="cellIs" dxfId="193" priority="108" operator="between">
      <formula>40.0001</formula>
      <formula>60</formula>
    </cfRule>
    <cfRule type="cellIs" dxfId="192" priority="109" operator="between">
      <formula>20.001</formula>
      <formula>40</formula>
    </cfRule>
    <cfRule type="cellIs" dxfId="191" priority="110" operator="between">
      <formula>0</formula>
      <formula>20</formula>
    </cfRule>
  </conditionalFormatting>
  <conditionalFormatting sqref="C8:C16">
    <cfRule type="cellIs" dxfId="190" priority="101" operator="between">
      <formula>80.001</formula>
      <formula>100</formula>
    </cfRule>
    <cfRule type="cellIs" dxfId="189" priority="102" operator="between">
      <formula>60.001</formula>
      <formula>80</formula>
    </cfRule>
    <cfRule type="cellIs" dxfId="188" priority="103" operator="between">
      <formula>40.0001</formula>
      <formula>60</formula>
    </cfRule>
    <cfRule type="cellIs" dxfId="187" priority="104" operator="between">
      <formula>20.001</formula>
      <formula>40</formula>
    </cfRule>
    <cfRule type="cellIs" dxfId="186" priority="105" operator="between">
      <formula>0</formula>
      <formula>20</formula>
    </cfRule>
  </conditionalFormatting>
  <conditionalFormatting sqref="C8:C16">
    <cfRule type="cellIs" dxfId="185" priority="96" operator="between">
      <formula>80.001</formula>
      <formula>100</formula>
    </cfRule>
    <cfRule type="cellIs" dxfId="184" priority="97" operator="between">
      <formula>60.001</formula>
      <formula>80</formula>
    </cfRule>
    <cfRule type="cellIs" dxfId="183" priority="98" operator="between">
      <formula>40.0001</formula>
      <formula>60</formula>
    </cfRule>
    <cfRule type="cellIs" dxfId="182" priority="99" operator="between">
      <formula>20.001</formula>
      <formula>40</formula>
    </cfRule>
    <cfRule type="cellIs" dxfId="181" priority="100" operator="between">
      <formula>0</formula>
      <formula>20</formula>
    </cfRule>
  </conditionalFormatting>
  <conditionalFormatting sqref="C8:C16">
    <cfRule type="cellIs" dxfId="180" priority="91" operator="between">
      <formula>80.001</formula>
      <formula>100</formula>
    </cfRule>
    <cfRule type="cellIs" dxfId="179" priority="92" operator="between">
      <formula>60.001</formula>
      <formula>80</formula>
    </cfRule>
    <cfRule type="cellIs" dxfId="178" priority="93" operator="between">
      <formula>40.0001</formula>
      <formula>60</formula>
    </cfRule>
    <cfRule type="cellIs" dxfId="177" priority="94" operator="between">
      <formula>20.001</formula>
      <formula>40</formula>
    </cfRule>
    <cfRule type="cellIs" dxfId="176" priority="95" operator="between">
      <formula>0</formula>
      <formula>20</formula>
    </cfRule>
  </conditionalFormatting>
  <conditionalFormatting sqref="C8:C16">
    <cfRule type="cellIs" dxfId="175" priority="86" operator="between">
      <formula>80.001</formula>
      <formula>100</formula>
    </cfRule>
    <cfRule type="cellIs" dxfId="174" priority="87" operator="between">
      <formula>60.001</formula>
      <formula>80</formula>
    </cfRule>
    <cfRule type="cellIs" dxfId="173" priority="88" operator="between">
      <formula>40.0001</formula>
      <formula>60</formula>
    </cfRule>
    <cfRule type="cellIs" dxfId="172" priority="89" operator="between">
      <formula>20.001</formula>
      <formula>40</formula>
    </cfRule>
    <cfRule type="cellIs" dxfId="171" priority="90" operator="between">
      <formula>0</formula>
      <formula>20</formula>
    </cfRule>
  </conditionalFormatting>
  <conditionalFormatting sqref="C8:C16">
    <cfRule type="cellIs" dxfId="170" priority="81" operator="between">
      <formula>80.001</formula>
      <formula>100</formula>
    </cfRule>
    <cfRule type="cellIs" dxfId="169" priority="82" operator="between">
      <formula>60.001</formula>
      <formula>80</formula>
    </cfRule>
    <cfRule type="cellIs" dxfId="168" priority="83" operator="between">
      <formula>40.0001</formula>
      <formula>60</formula>
    </cfRule>
    <cfRule type="cellIs" dxfId="167" priority="84" operator="between">
      <formula>20.001</formula>
      <formula>40</formula>
    </cfRule>
    <cfRule type="cellIs" dxfId="166" priority="85" operator="between">
      <formula>0</formula>
      <formula>20</formula>
    </cfRule>
  </conditionalFormatting>
  <conditionalFormatting sqref="C8:C16">
    <cfRule type="cellIs" dxfId="165" priority="76" operator="between">
      <formula>80.001</formula>
      <formula>100</formula>
    </cfRule>
    <cfRule type="cellIs" dxfId="164" priority="77" operator="between">
      <formula>60.001</formula>
      <formula>80</formula>
    </cfRule>
    <cfRule type="cellIs" dxfId="163" priority="78" operator="between">
      <formula>40.0001</formula>
      <formula>60</formula>
    </cfRule>
    <cfRule type="cellIs" dxfId="162" priority="79" operator="between">
      <formula>20.001</formula>
      <formula>40</formula>
    </cfRule>
    <cfRule type="cellIs" dxfId="161" priority="80" operator="between">
      <formula>0</formula>
      <formula>20</formula>
    </cfRule>
  </conditionalFormatting>
  <conditionalFormatting sqref="C8:C16">
    <cfRule type="cellIs" dxfId="160" priority="71" operator="between">
      <formula>80.001</formula>
      <formula>100</formula>
    </cfRule>
    <cfRule type="cellIs" dxfId="159" priority="72" operator="between">
      <formula>60.001</formula>
      <formula>80</formula>
    </cfRule>
    <cfRule type="cellIs" dxfId="158" priority="73" operator="between">
      <formula>40.0001</formula>
      <formula>60</formula>
    </cfRule>
    <cfRule type="cellIs" dxfId="157" priority="74" operator="between">
      <formula>20.001</formula>
      <formula>40</formula>
    </cfRule>
    <cfRule type="cellIs" dxfId="156" priority="75" operator="between">
      <formula>0</formula>
      <formula>20</formula>
    </cfRule>
  </conditionalFormatting>
  <conditionalFormatting sqref="C8:C16">
    <cfRule type="cellIs" dxfId="155" priority="66" operator="between">
      <formula>80.001</formula>
      <formula>100</formula>
    </cfRule>
    <cfRule type="cellIs" dxfId="154" priority="67" operator="between">
      <formula>60.001</formula>
      <formula>80</formula>
    </cfRule>
    <cfRule type="cellIs" dxfId="153" priority="68" operator="between">
      <formula>40.0001</formula>
      <formula>60</formula>
    </cfRule>
    <cfRule type="cellIs" dxfId="152" priority="69" operator="between">
      <formula>20.001</formula>
      <formula>40</formula>
    </cfRule>
    <cfRule type="cellIs" dxfId="151" priority="70" operator="between">
      <formula>0</formula>
      <formula>20</formula>
    </cfRule>
  </conditionalFormatting>
  <conditionalFormatting sqref="C8:C16">
    <cfRule type="cellIs" dxfId="150" priority="61" operator="between">
      <formula>80.001</formula>
      <formula>100</formula>
    </cfRule>
    <cfRule type="cellIs" dxfId="149" priority="62" operator="between">
      <formula>60.001</formula>
      <formula>80</formula>
    </cfRule>
    <cfRule type="cellIs" dxfId="148" priority="63" operator="between">
      <formula>40.0001</formula>
      <formula>60</formula>
    </cfRule>
    <cfRule type="cellIs" dxfId="147" priority="64" operator="between">
      <formula>20.001</formula>
      <formula>40</formula>
    </cfRule>
    <cfRule type="cellIs" dxfId="146" priority="65" operator="between">
      <formula>0</formula>
      <formula>20</formula>
    </cfRule>
  </conditionalFormatting>
  <conditionalFormatting sqref="C8:C16">
    <cfRule type="cellIs" dxfId="145" priority="56" operator="between">
      <formula>80.001</formula>
      <formula>100</formula>
    </cfRule>
    <cfRule type="cellIs" dxfId="144" priority="57" operator="between">
      <formula>60.001</formula>
      <formula>80</formula>
    </cfRule>
    <cfRule type="cellIs" dxfId="143" priority="58" operator="between">
      <formula>40.0001</formula>
      <formula>60</formula>
    </cfRule>
    <cfRule type="cellIs" dxfId="142" priority="59" operator="between">
      <formula>20.001</formula>
      <formula>40</formula>
    </cfRule>
    <cfRule type="cellIs" dxfId="141" priority="60" operator="between">
      <formula>0</formula>
      <formula>20</formula>
    </cfRule>
  </conditionalFormatting>
  <conditionalFormatting sqref="C8:C16">
    <cfRule type="cellIs" dxfId="140" priority="51" operator="between">
      <formula>80.001</formula>
      <formula>100</formula>
    </cfRule>
    <cfRule type="cellIs" dxfId="139" priority="52" operator="between">
      <formula>60.001</formula>
      <formula>80</formula>
    </cfRule>
    <cfRule type="cellIs" dxfId="138" priority="53" operator="between">
      <formula>40.0001</formula>
      <formula>60</formula>
    </cfRule>
    <cfRule type="cellIs" dxfId="137" priority="54" operator="between">
      <formula>20.001</formula>
      <formula>40</formula>
    </cfRule>
    <cfRule type="cellIs" dxfId="136" priority="55" operator="between">
      <formula>0</formula>
      <formula>20</formula>
    </cfRule>
  </conditionalFormatting>
  <conditionalFormatting sqref="C8:C16">
    <cfRule type="cellIs" dxfId="135" priority="46" operator="between">
      <formula>80.001</formula>
      <formula>100</formula>
    </cfRule>
    <cfRule type="cellIs" dxfId="134" priority="47" operator="between">
      <formula>60.001</formula>
      <formula>80</formula>
    </cfRule>
    <cfRule type="cellIs" dxfId="133" priority="48" operator="between">
      <formula>40.0001</formula>
      <formula>60</formula>
    </cfRule>
    <cfRule type="cellIs" dxfId="132" priority="49" operator="between">
      <formula>20.001</formula>
      <formula>40</formula>
    </cfRule>
    <cfRule type="cellIs" dxfId="131" priority="50" operator="between">
      <formula>0</formula>
      <formula>20</formula>
    </cfRule>
  </conditionalFormatting>
  <conditionalFormatting sqref="C8:C16">
    <cfRule type="cellIs" dxfId="130" priority="41" operator="between">
      <formula>80.001</formula>
      <formula>100</formula>
    </cfRule>
    <cfRule type="cellIs" dxfId="129" priority="42" operator="between">
      <formula>60.001</formula>
      <formula>80</formula>
    </cfRule>
    <cfRule type="cellIs" dxfId="128" priority="43" operator="between">
      <formula>40.0001</formula>
      <formula>60</formula>
    </cfRule>
    <cfRule type="cellIs" dxfId="127" priority="44" operator="between">
      <formula>20.001</formula>
      <formula>40</formula>
    </cfRule>
    <cfRule type="cellIs" dxfId="126" priority="45" operator="between">
      <formula>0</formula>
      <formula>20</formula>
    </cfRule>
  </conditionalFormatting>
  <conditionalFormatting sqref="C8:C16">
    <cfRule type="cellIs" dxfId="125" priority="36" operator="between">
      <formula>80.001</formula>
      <formula>100</formula>
    </cfRule>
    <cfRule type="cellIs" dxfId="124" priority="37" operator="between">
      <formula>60.001</formula>
      <formula>80</formula>
    </cfRule>
    <cfRule type="cellIs" dxfId="123" priority="38" operator="between">
      <formula>40.0001</formula>
      <formula>60</formula>
    </cfRule>
    <cfRule type="cellIs" dxfId="122" priority="39" operator="between">
      <formula>20.001</formula>
      <formula>40</formula>
    </cfRule>
    <cfRule type="cellIs" dxfId="121" priority="40" operator="between">
      <formula>0</formula>
      <formula>20</formula>
    </cfRule>
  </conditionalFormatting>
  <conditionalFormatting sqref="C8:C16">
    <cfRule type="cellIs" dxfId="120" priority="31" operator="between">
      <formula>80.001</formula>
      <formula>100</formula>
    </cfRule>
    <cfRule type="cellIs" dxfId="119" priority="32" operator="between">
      <formula>60.001</formula>
      <formula>80</formula>
    </cfRule>
    <cfRule type="cellIs" dxfId="118" priority="33" operator="between">
      <formula>40.0001</formula>
      <formula>60</formula>
    </cfRule>
    <cfRule type="cellIs" dxfId="117" priority="34" operator="between">
      <formula>20.001</formula>
      <formula>40</formula>
    </cfRule>
    <cfRule type="cellIs" dxfId="116" priority="35" operator="between">
      <formula>0</formula>
      <formula>20</formula>
    </cfRule>
  </conditionalFormatting>
  <conditionalFormatting sqref="C8:C16">
    <cfRule type="cellIs" dxfId="115" priority="26" operator="between">
      <formula>80.001</formula>
      <formula>100</formula>
    </cfRule>
    <cfRule type="cellIs" dxfId="114" priority="27" operator="between">
      <formula>60.001</formula>
      <formula>80</formula>
    </cfRule>
    <cfRule type="cellIs" dxfId="113" priority="28" operator="between">
      <formula>40.0001</formula>
      <formula>60</formula>
    </cfRule>
    <cfRule type="cellIs" dxfId="112" priority="29" operator="between">
      <formula>20.001</formula>
      <formula>40</formula>
    </cfRule>
    <cfRule type="cellIs" dxfId="111" priority="30" operator="between">
      <formula>0</formula>
      <formula>20</formula>
    </cfRule>
  </conditionalFormatting>
  <conditionalFormatting sqref="C8:C16">
    <cfRule type="cellIs" dxfId="110" priority="21" operator="between">
      <formula>80.001</formula>
      <formula>100</formula>
    </cfRule>
    <cfRule type="cellIs" dxfId="109" priority="22" operator="between">
      <formula>60.001</formula>
      <formula>80</formula>
    </cfRule>
    <cfRule type="cellIs" dxfId="108" priority="23" operator="between">
      <formula>40.0001</formula>
      <formula>60</formula>
    </cfRule>
    <cfRule type="cellIs" dxfId="107" priority="24" operator="between">
      <formula>20.001</formula>
      <formula>40</formula>
    </cfRule>
    <cfRule type="cellIs" dxfId="106" priority="25" operator="between">
      <formula>0</formula>
      <formula>20</formula>
    </cfRule>
  </conditionalFormatting>
  <conditionalFormatting sqref="C8:C16">
    <cfRule type="cellIs" dxfId="105" priority="16" operator="between">
      <formula>80.001</formula>
      <formula>100</formula>
    </cfRule>
    <cfRule type="cellIs" dxfId="104" priority="17" operator="between">
      <formula>60.001</formula>
      <formula>80</formula>
    </cfRule>
    <cfRule type="cellIs" dxfId="103" priority="18" operator="between">
      <formula>40.0001</formula>
      <formula>60</formula>
    </cfRule>
    <cfRule type="cellIs" dxfId="102" priority="19" operator="between">
      <formula>20.001</formula>
      <formula>40</formula>
    </cfRule>
    <cfRule type="cellIs" dxfId="101" priority="20" operator="between">
      <formula>0</formula>
      <formula>20</formula>
    </cfRule>
  </conditionalFormatting>
  <conditionalFormatting sqref="C8:C16">
    <cfRule type="cellIs" dxfId="100" priority="11" operator="between">
      <formula>80.001</formula>
      <formula>100</formula>
    </cfRule>
    <cfRule type="cellIs" dxfId="99" priority="12" operator="between">
      <formula>60.001</formula>
      <formula>80</formula>
    </cfRule>
    <cfRule type="cellIs" dxfId="98" priority="13" operator="between">
      <formula>40.0001</formula>
      <formula>60</formula>
    </cfRule>
    <cfRule type="cellIs" dxfId="97" priority="14" operator="between">
      <formula>20.001</formula>
      <formula>40</formula>
    </cfRule>
    <cfRule type="cellIs" dxfId="96" priority="15" operator="between">
      <formula>0</formula>
      <formula>20</formula>
    </cfRule>
  </conditionalFormatting>
  <conditionalFormatting sqref="C8:C16">
    <cfRule type="cellIs" dxfId="95" priority="6" operator="between">
      <formula>80.001</formula>
      <formula>100</formula>
    </cfRule>
    <cfRule type="cellIs" dxfId="94" priority="7" operator="between">
      <formula>60.001</formula>
      <formula>80</formula>
    </cfRule>
    <cfRule type="cellIs" dxfId="93" priority="8" operator="between">
      <formula>40.0001</formula>
      <formula>60</formula>
    </cfRule>
    <cfRule type="cellIs" dxfId="92" priority="9" operator="between">
      <formula>20.001</formula>
      <formula>40</formula>
    </cfRule>
    <cfRule type="cellIs" dxfId="91" priority="10" operator="between">
      <formula>0</formula>
      <formula>20</formula>
    </cfRule>
  </conditionalFormatting>
  <conditionalFormatting sqref="C8:C16">
    <cfRule type="cellIs" dxfId="90" priority="1" operator="between">
      <formula>80.001</formula>
      <formula>100</formula>
    </cfRule>
    <cfRule type="cellIs" dxfId="89" priority="2" operator="between">
      <formula>60.001</formula>
      <formula>80</formula>
    </cfRule>
    <cfRule type="cellIs" dxfId="88" priority="3" operator="between">
      <formula>40.0001</formula>
      <formula>60</formula>
    </cfRule>
    <cfRule type="cellIs" dxfId="87" priority="4" operator="between">
      <formula>20.001</formula>
      <formula>40</formula>
    </cfRule>
    <cfRule type="cellIs" dxfId="86" priority="5" operator="between">
      <formula>0</formula>
      <formula>20</formula>
    </cfRule>
  </conditionalFormatting>
  <pageMargins left="0.7" right="0.7" top="0.75" bottom="0.75" header="0.3" footer="0.3"/>
  <pageSetup paperSize="9" orientation="portrait" r:id="rId1"/>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tabColor theme="5" tint="-0.499984740745262"/>
  </sheetPr>
  <dimension ref="A1:BX108"/>
  <sheetViews>
    <sheetView showGridLines="0" showRowColHeaders="0" zoomScale="60" zoomScaleNormal="60" workbookViewId="0">
      <selection activeCell="R12" sqref="R12"/>
    </sheetView>
  </sheetViews>
  <sheetFormatPr baseColWidth="10" defaultRowHeight="12.75" x14ac:dyDescent="0.2"/>
  <cols>
    <col min="1" max="1" width="9.7109375" customWidth="1"/>
    <col min="2" max="2" width="2.7109375" customWidth="1"/>
    <col min="3" max="3" width="10.42578125" customWidth="1"/>
    <col min="4" max="4" width="60.42578125" customWidth="1"/>
    <col min="5" max="5" width="17" customWidth="1"/>
    <col min="6" max="6" width="27.42578125" customWidth="1"/>
    <col min="8" max="8" width="16.28515625" customWidth="1"/>
    <col min="15" max="15" width="2.85546875" customWidth="1"/>
  </cols>
  <sheetData>
    <row r="1" spans="1:76" x14ac:dyDescent="0.2">
      <c r="A1" s="449"/>
      <c r="B1" s="449"/>
      <c r="C1" s="449"/>
      <c r="D1" s="449"/>
      <c r="E1" s="449"/>
      <c r="F1" s="449"/>
      <c r="G1" s="449"/>
      <c r="H1" s="449"/>
      <c r="I1" s="449"/>
      <c r="J1" s="449"/>
      <c r="K1" s="449"/>
      <c r="L1" s="449"/>
      <c r="M1" s="449"/>
      <c r="N1" s="449"/>
      <c r="O1" s="449"/>
      <c r="P1" s="449"/>
      <c r="Q1" s="449"/>
      <c r="R1" s="449"/>
      <c r="S1" s="449"/>
      <c r="T1" s="449"/>
      <c r="U1" s="449"/>
      <c r="V1" s="449"/>
      <c r="W1" s="449"/>
      <c r="X1" s="449"/>
      <c r="Y1" s="449"/>
      <c r="Z1" s="449"/>
      <c r="AA1" s="449"/>
      <c r="AB1" s="449"/>
      <c r="AC1" s="449"/>
      <c r="AD1" s="449"/>
      <c r="AE1" s="449"/>
      <c r="AF1" s="449"/>
      <c r="AG1" s="449"/>
      <c r="AH1" s="449"/>
      <c r="AI1" s="449"/>
      <c r="AJ1" s="449"/>
      <c r="AK1" s="449"/>
      <c r="AL1" s="449"/>
      <c r="AM1" s="449"/>
      <c r="AN1" s="449"/>
      <c r="AO1" s="449"/>
      <c r="AP1" s="449"/>
      <c r="AQ1" s="449"/>
      <c r="AR1" s="449"/>
      <c r="AS1" s="449"/>
      <c r="AT1" s="449"/>
      <c r="AU1" s="449"/>
      <c r="AV1" s="449"/>
      <c r="AW1" s="449"/>
      <c r="AX1" s="449"/>
      <c r="AY1" s="449"/>
      <c r="AZ1" s="449"/>
      <c r="BA1" s="449"/>
      <c r="BB1" s="449"/>
      <c r="BC1" s="449"/>
      <c r="BD1" s="449"/>
      <c r="BE1" s="449"/>
      <c r="BF1" s="449"/>
      <c r="BG1" s="449"/>
      <c r="BH1" s="449"/>
      <c r="BI1" s="449"/>
      <c r="BJ1" s="449"/>
      <c r="BK1" s="449"/>
      <c r="BL1" s="449"/>
      <c r="BM1" s="449"/>
      <c r="BN1" s="449"/>
      <c r="BO1" s="449"/>
      <c r="BP1" s="449"/>
      <c r="BQ1" s="449"/>
      <c r="BR1" s="449"/>
      <c r="BS1" s="449"/>
      <c r="BT1" s="449"/>
      <c r="BU1" s="449"/>
      <c r="BV1" s="449"/>
      <c r="BW1" s="449"/>
      <c r="BX1" s="449"/>
    </row>
    <row r="2" spans="1:76" x14ac:dyDescent="0.2">
      <c r="A2" s="449"/>
      <c r="B2" s="449"/>
      <c r="C2" s="449"/>
      <c r="D2" s="449"/>
      <c r="E2" s="449"/>
      <c r="F2" s="449"/>
      <c r="G2" s="449"/>
      <c r="H2" s="449"/>
      <c r="I2" s="449"/>
      <c r="J2" s="449"/>
      <c r="K2" s="449"/>
      <c r="L2" s="449"/>
      <c r="M2" s="449"/>
      <c r="N2" s="449"/>
      <c r="O2" s="449"/>
      <c r="P2" s="449"/>
      <c r="Q2" s="449"/>
      <c r="R2" s="449"/>
      <c r="S2" s="449"/>
      <c r="T2" s="449"/>
      <c r="U2" s="449"/>
      <c r="V2" s="449"/>
      <c r="W2" s="449"/>
      <c r="X2" s="449"/>
      <c r="Y2" s="449"/>
      <c r="Z2" s="449"/>
      <c r="AA2" s="449"/>
      <c r="AB2" s="449"/>
      <c r="AC2" s="449"/>
      <c r="AD2" s="449"/>
      <c r="AE2" s="449"/>
      <c r="AF2" s="449"/>
      <c r="AG2" s="449"/>
      <c r="AH2" s="449"/>
      <c r="AI2" s="449"/>
      <c r="AJ2" s="449"/>
      <c r="AK2" s="449"/>
      <c r="AL2" s="449"/>
      <c r="AM2" s="449"/>
      <c r="AN2" s="449"/>
      <c r="AO2" s="449"/>
      <c r="AP2" s="449"/>
      <c r="AQ2" s="449"/>
      <c r="AR2" s="449"/>
      <c r="AS2" s="449"/>
      <c r="AT2" s="449"/>
      <c r="AU2" s="449"/>
      <c r="AV2" s="449"/>
      <c r="AW2" s="449"/>
      <c r="AX2" s="449"/>
      <c r="AY2" s="449"/>
      <c r="AZ2" s="449"/>
      <c r="BA2" s="449"/>
      <c r="BB2" s="449"/>
      <c r="BC2" s="449"/>
      <c r="BD2" s="449"/>
      <c r="BE2" s="449"/>
      <c r="BF2" s="449"/>
      <c r="BG2" s="449"/>
      <c r="BH2" s="449"/>
      <c r="BI2" s="449"/>
      <c r="BJ2" s="449"/>
      <c r="BK2" s="449"/>
      <c r="BL2" s="449"/>
      <c r="BM2" s="449"/>
      <c r="BN2" s="449"/>
      <c r="BO2" s="449"/>
      <c r="BP2" s="449"/>
      <c r="BQ2" s="449"/>
      <c r="BR2" s="449"/>
      <c r="BS2" s="449"/>
      <c r="BT2" s="449"/>
      <c r="BU2" s="449"/>
      <c r="BV2" s="449"/>
      <c r="BW2" s="449"/>
      <c r="BX2" s="449"/>
    </row>
    <row r="3" spans="1:76" ht="30" customHeight="1" x14ac:dyDescent="0.2">
      <c r="A3" s="449"/>
      <c r="B3" s="449"/>
      <c r="C3" s="449"/>
      <c r="D3" s="449"/>
      <c r="E3" s="449"/>
      <c r="F3" s="449"/>
      <c r="G3" s="449"/>
      <c r="H3" s="449"/>
      <c r="I3" s="449"/>
      <c r="J3" s="449"/>
      <c r="K3" s="449"/>
      <c r="L3" s="449"/>
      <c r="M3" s="449"/>
      <c r="N3" s="449"/>
      <c r="O3" s="449"/>
      <c r="P3" s="449"/>
      <c r="Q3" s="449"/>
      <c r="R3" s="449"/>
      <c r="S3" s="449"/>
      <c r="T3" s="449"/>
      <c r="U3" s="449"/>
      <c r="V3" s="449"/>
      <c r="W3" s="449"/>
      <c r="X3" s="449"/>
      <c r="Y3" s="449"/>
      <c r="Z3" s="449"/>
      <c r="AA3" s="449"/>
      <c r="AB3" s="449"/>
      <c r="AC3" s="449"/>
      <c r="AD3" s="449"/>
      <c r="AE3" s="449"/>
      <c r="AF3" s="449"/>
      <c r="AG3" s="449"/>
      <c r="AH3" s="449"/>
      <c r="AI3" s="449"/>
      <c r="AJ3" s="449"/>
      <c r="AK3" s="449"/>
      <c r="AL3" s="449"/>
      <c r="AM3" s="449"/>
      <c r="AN3" s="449"/>
      <c r="AO3" s="449"/>
      <c r="AP3" s="449"/>
      <c r="AQ3" s="449"/>
      <c r="AR3" s="449"/>
      <c r="AS3" s="449"/>
      <c r="AT3" s="449"/>
      <c r="AU3" s="449"/>
      <c r="AV3" s="449"/>
      <c r="AW3" s="449"/>
      <c r="AX3" s="449"/>
      <c r="AY3" s="449"/>
      <c r="AZ3" s="449"/>
      <c r="BA3" s="449"/>
      <c r="BB3" s="449"/>
      <c r="BC3" s="449"/>
      <c r="BD3" s="449"/>
      <c r="BE3" s="449"/>
      <c r="BF3" s="449"/>
      <c r="BG3" s="449"/>
      <c r="BH3" s="449"/>
      <c r="BI3" s="449"/>
      <c r="BJ3" s="449"/>
      <c r="BK3" s="449"/>
      <c r="BL3" s="449"/>
      <c r="BM3" s="449"/>
      <c r="BN3" s="449"/>
      <c r="BO3" s="449"/>
      <c r="BP3" s="449"/>
      <c r="BQ3" s="449"/>
      <c r="BR3" s="449"/>
      <c r="BS3" s="449"/>
      <c r="BT3" s="449"/>
      <c r="BU3" s="449"/>
      <c r="BV3" s="449"/>
      <c r="BW3" s="449"/>
      <c r="BX3" s="449"/>
    </row>
    <row r="4" spans="1:76" ht="9.75" customHeight="1" x14ac:dyDescent="0.2">
      <c r="A4" s="449"/>
      <c r="B4" s="449"/>
      <c r="C4" s="450"/>
      <c r="D4" s="450"/>
      <c r="E4" s="450"/>
      <c r="F4" s="450"/>
      <c r="G4" s="450"/>
      <c r="H4" s="450"/>
      <c r="I4" s="450"/>
      <c r="J4" s="450"/>
      <c r="K4" s="450"/>
      <c r="L4" s="450"/>
      <c r="M4" s="450"/>
      <c r="N4" s="450"/>
      <c r="O4" s="449"/>
      <c r="P4" s="449"/>
      <c r="Q4" s="449"/>
      <c r="R4" s="449"/>
      <c r="S4" s="449"/>
      <c r="T4" s="449"/>
      <c r="U4" s="449"/>
      <c r="V4" s="449"/>
      <c r="W4" s="449"/>
      <c r="X4" s="449"/>
      <c r="Y4" s="449"/>
      <c r="Z4" s="449"/>
      <c r="AA4" s="449"/>
      <c r="AB4" s="449"/>
      <c r="AC4" s="449"/>
      <c r="AD4" s="449"/>
      <c r="AE4" s="449"/>
      <c r="AF4" s="449"/>
      <c r="AG4" s="449"/>
      <c r="AH4" s="449"/>
      <c r="AI4" s="449"/>
      <c r="AJ4" s="449"/>
      <c r="AK4" s="449"/>
      <c r="AL4" s="449"/>
      <c r="AM4" s="449"/>
      <c r="AN4" s="449"/>
      <c r="AO4" s="449"/>
      <c r="AP4" s="449"/>
      <c r="AQ4" s="449"/>
      <c r="AR4" s="449"/>
      <c r="AS4" s="449"/>
      <c r="AT4" s="449"/>
      <c r="AU4" s="449"/>
      <c r="AV4" s="449"/>
      <c r="AW4" s="449"/>
      <c r="AX4" s="449"/>
      <c r="AY4" s="449"/>
      <c r="AZ4" s="449"/>
      <c r="BA4" s="449"/>
      <c r="BB4" s="449"/>
      <c r="BC4" s="449"/>
      <c r="BD4" s="449"/>
      <c r="BE4" s="449"/>
      <c r="BF4" s="449"/>
      <c r="BG4" s="449"/>
      <c r="BH4" s="449"/>
      <c r="BI4" s="449"/>
      <c r="BJ4" s="449"/>
      <c r="BK4" s="449"/>
      <c r="BL4" s="449"/>
      <c r="BM4" s="449"/>
      <c r="BN4" s="449"/>
      <c r="BO4" s="449"/>
      <c r="BP4" s="449"/>
      <c r="BQ4" s="449"/>
      <c r="BR4" s="449"/>
      <c r="BS4" s="449"/>
      <c r="BT4" s="449"/>
      <c r="BU4" s="449"/>
      <c r="BV4" s="449"/>
      <c r="BW4" s="449"/>
      <c r="BX4" s="449"/>
    </row>
    <row r="5" spans="1:76" ht="16.5" customHeight="1" x14ac:dyDescent="0.2">
      <c r="A5" s="449"/>
      <c r="B5" s="449"/>
      <c r="C5" s="451"/>
      <c r="D5" s="451"/>
      <c r="E5" s="451"/>
      <c r="F5" s="451"/>
      <c r="G5" s="451"/>
      <c r="H5" s="451"/>
      <c r="I5" s="451"/>
      <c r="J5" s="451"/>
      <c r="K5" s="451"/>
      <c r="L5" s="451"/>
      <c r="M5" s="451"/>
      <c r="N5" s="449"/>
      <c r="O5" s="449"/>
      <c r="P5" s="449"/>
      <c r="Q5" s="449"/>
      <c r="R5" s="449"/>
      <c r="S5" s="449"/>
      <c r="T5" s="449"/>
      <c r="U5" s="449"/>
      <c r="V5" s="449"/>
      <c r="W5" s="449"/>
      <c r="X5" s="449"/>
      <c r="Y5" s="449"/>
      <c r="Z5" s="449"/>
      <c r="AA5" s="449"/>
      <c r="AB5" s="449"/>
      <c r="AC5" s="449"/>
      <c r="AD5" s="449"/>
      <c r="AE5" s="449"/>
      <c r="AF5" s="449"/>
      <c r="AG5" s="449"/>
      <c r="AH5" s="449"/>
      <c r="AI5" s="449"/>
      <c r="AJ5" s="449"/>
      <c r="AK5" s="449"/>
      <c r="AL5" s="449"/>
      <c r="AM5" s="449"/>
      <c r="AN5" s="449"/>
      <c r="AO5" s="449"/>
      <c r="AP5" s="449"/>
      <c r="AQ5" s="449"/>
      <c r="AR5" s="449"/>
      <c r="AS5" s="449"/>
      <c r="AT5" s="449"/>
      <c r="AU5" s="449"/>
      <c r="AV5" s="449"/>
      <c r="AW5" s="449"/>
      <c r="AX5" s="449"/>
      <c r="AY5" s="449"/>
      <c r="AZ5" s="449"/>
      <c r="BA5" s="449"/>
      <c r="BB5" s="449"/>
      <c r="BC5" s="449"/>
      <c r="BD5" s="449"/>
      <c r="BE5" s="449"/>
      <c r="BF5" s="449"/>
      <c r="BG5" s="449"/>
      <c r="BH5" s="449"/>
      <c r="BI5" s="449"/>
      <c r="BJ5" s="449"/>
      <c r="BK5" s="449"/>
      <c r="BL5" s="449"/>
      <c r="BM5" s="449"/>
      <c r="BN5" s="449"/>
      <c r="BO5" s="449"/>
      <c r="BP5" s="449"/>
      <c r="BQ5" s="449"/>
      <c r="BR5" s="449"/>
      <c r="BS5" s="449"/>
      <c r="BT5" s="449"/>
      <c r="BU5" s="449"/>
      <c r="BV5" s="449"/>
      <c r="BW5" s="449"/>
      <c r="BX5" s="449"/>
    </row>
    <row r="6" spans="1:76" ht="15.75" customHeight="1" x14ac:dyDescent="0.2">
      <c r="A6" s="449"/>
      <c r="B6" s="449"/>
      <c r="C6" s="449"/>
      <c r="D6" s="449"/>
      <c r="E6" s="449"/>
      <c r="F6" s="449"/>
      <c r="G6" s="449"/>
      <c r="H6" s="449"/>
      <c r="I6" s="449"/>
      <c r="J6" s="449"/>
      <c r="K6" s="449"/>
      <c r="L6" s="449"/>
      <c r="M6" s="449"/>
      <c r="N6" s="449"/>
      <c r="O6" s="449"/>
      <c r="P6" s="449"/>
      <c r="Q6" s="449"/>
      <c r="R6" s="449"/>
      <c r="S6" s="449"/>
      <c r="T6" s="449"/>
      <c r="U6" s="449"/>
      <c r="V6" s="449"/>
      <c r="W6" s="449"/>
      <c r="X6" s="449"/>
      <c r="Y6" s="449"/>
      <c r="Z6" s="449"/>
      <c r="AA6" s="449"/>
      <c r="AB6" s="449"/>
      <c r="AC6" s="449"/>
      <c r="AD6" s="449"/>
      <c r="AE6" s="449"/>
      <c r="AF6" s="449"/>
      <c r="AG6" s="449"/>
      <c r="AH6" s="449"/>
      <c r="AI6" s="449"/>
      <c r="AJ6" s="449"/>
      <c r="AK6" s="449"/>
      <c r="AL6" s="449"/>
      <c r="AM6" s="449"/>
      <c r="AN6" s="449"/>
      <c r="AO6" s="449"/>
      <c r="AP6" s="449"/>
      <c r="AQ6" s="449"/>
      <c r="AR6" s="449"/>
      <c r="AS6" s="449"/>
      <c r="AT6" s="449"/>
      <c r="AU6" s="449"/>
      <c r="AV6" s="449"/>
      <c r="AW6" s="449"/>
      <c r="AX6" s="449"/>
      <c r="AY6" s="449"/>
      <c r="AZ6" s="449"/>
      <c r="BA6" s="449"/>
      <c r="BB6" s="449"/>
      <c r="BC6" s="449"/>
      <c r="BD6" s="449"/>
      <c r="BE6" s="449"/>
      <c r="BF6" s="449"/>
      <c r="BG6" s="449"/>
      <c r="BH6" s="449"/>
      <c r="BI6" s="449"/>
      <c r="BJ6" s="449"/>
      <c r="BK6" s="449"/>
      <c r="BL6" s="449"/>
      <c r="BM6" s="449"/>
      <c r="BN6" s="449"/>
      <c r="BO6" s="449"/>
      <c r="BP6" s="449"/>
      <c r="BQ6" s="449"/>
      <c r="BR6" s="449"/>
      <c r="BS6" s="449"/>
      <c r="BT6" s="449"/>
      <c r="BU6" s="449"/>
      <c r="BV6" s="449"/>
      <c r="BW6" s="449"/>
      <c r="BX6" s="449"/>
    </row>
    <row r="7" spans="1:76" ht="13.5" thickBot="1" x14ac:dyDescent="0.25">
      <c r="A7" s="449"/>
      <c r="B7" s="449"/>
      <c r="C7" s="449"/>
      <c r="D7" s="449"/>
      <c r="E7" s="452"/>
      <c r="F7" s="453"/>
      <c r="G7" s="449"/>
      <c r="H7" s="449"/>
      <c r="I7" s="449"/>
      <c r="J7" s="449"/>
      <c r="K7" s="449"/>
      <c r="L7" s="449"/>
      <c r="M7" s="449"/>
      <c r="N7" s="449"/>
      <c r="O7" s="449"/>
      <c r="P7" s="449"/>
      <c r="Q7" s="449"/>
      <c r="R7" s="449"/>
      <c r="S7" s="449"/>
      <c r="T7" s="449"/>
      <c r="U7" s="449"/>
      <c r="V7" s="449"/>
      <c r="W7" s="449"/>
      <c r="X7" s="449"/>
      <c r="Y7" s="449"/>
      <c r="Z7" s="449"/>
      <c r="AA7" s="449"/>
      <c r="AB7" s="449"/>
      <c r="AC7" s="449"/>
      <c r="AD7" s="449"/>
      <c r="AE7" s="449"/>
      <c r="AF7" s="449"/>
      <c r="AG7" s="449"/>
      <c r="AH7" s="449"/>
      <c r="AI7" s="449"/>
      <c r="AJ7" s="449"/>
      <c r="AK7" s="449"/>
      <c r="AL7" s="449"/>
      <c r="AM7" s="449"/>
      <c r="AN7" s="449"/>
      <c r="AO7" s="449"/>
      <c r="AP7" s="449"/>
      <c r="AQ7" s="449"/>
      <c r="AR7" s="449"/>
      <c r="AS7" s="449"/>
      <c r="AT7" s="449"/>
      <c r="AU7" s="449"/>
      <c r="AV7" s="449"/>
      <c r="AW7" s="449"/>
      <c r="AX7" s="449"/>
      <c r="AY7" s="449"/>
      <c r="AZ7" s="449"/>
      <c r="BA7" s="449"/>
      <c r="BB7" s="449"/>
      <c r="BC7" s="449"/>
      <c r="BD7" s="449"/>
      <c r="BE7" s="449"/>
      <c r="BF7" s="449"/>
      <c r="BG7" s="449"/>
      <c r="BH7" s="449"/>
      <c r="BI7" s="449"/>
      <c r="BJ7" s="449"/>
      <c r="BK7" s="449"/>
      <c r="BL7" s="449"/>
      <c r="BM7" s="449"/>
      <c r="BN7" s="449"/>
      <c r="BO7" s="449"/>
      <c r="BP7" s="449"/>
      <c r="BQ7" s="449"/>
      <c r="BR7" s="449"/>
      <c r="BS7" s="449"/>
      <c r="BT7" s="449"/>
      <c r="BU7" s="449"/>
      <c r="BV7" s="449"/>
      <c r="BW7" s="449"/>
      <c r="BX7" s="449"/>
    </row>
    <row r="8" spans="1:76" ht="39.6" customHeight="1" thickBot="1" x14ac:dyDescent="0.25">
      <c r="A8" s="449"/>
      <c r="B8" s="449"/>
      <c r="C8" s="564" t="s">
        <v>403</v>
      </c>
      <c r="D8" s="564"/>
      <c r="E8" s="565" t="s">
        <v>404</v>
      </c>
      <c r="F8" s="565"/>
      <c r="G8" s="566" t="s">
        <v>150</v>
      </c>
      <c r="H8" s="566"/>
      <c r="I8" s="566"/>
      <c r="J8" s="566"/>
      <c r="K8" s="566"/>
      <c r="L8" s="566"/>
      <c r="M8" s="566"/>
      <c r="N8" s="566"/>
      <c r="O8" s="449"/>
      <c r="P8" s="449"/>
      <c r="Q8" s="449"/>
      <c r="R8" s="449"/>
      <c r="S8" s="449"/>
      <c r="T8" s="449"/>
      <c r="U8" s="449"/>
      <c r="V8" s="449"/>
      <c r="W8" s="449"/>
      <c r="X8" s="449"/>
      <c r="Y8" s="449"/>
      <c r="Z8" s="449"/>
      <c r="AA8" s="449"/>
      <c r="AB8" s="449"/>
      <c r="AC8" s="449"/>
      <c r="AD8" s="449"/>
      <c r="AE8" s="449"/>
      <c r="AF8" s="449"/>
      <c r="AG8" s="449"/>
      <c r="AH8" s="449"/>
      <c r="AI8" s="449"/>
      <c r="AJ8" s="449"/>
      <c r="AK8" s="449"/>
      <c r="AL8" s="449"/>
      <c r="AM8" s="449"/>
      <c r="AN8" s="449"/>
      <c r="AO8" s="449"/>
      <c r="AP8" s="449"/>
      <c r="AQ8" s="449"/>
      <c r="AR8" s="449"/>
      <c r="AS8" s="449"/>
      <c r="AT8" s="449"/>
      <c r="AU8" s="449"/>
      <c r="AV8" s="449"/>
      <c r="AW8" s="449"/>
      <c r="AX8" s="449"/>
      <c r="AY8" s="449"/>
      <c r="AZ8" s="449"/>
      <c r="BA8" s="449"/>
      <c r="BB8" s="449"/>
      <c r="BC8" s="449"/>
      <c r="BD8" s="449"/>
      <c r="BE8" s="449"/>
      <c r="BF8" s="449"/>
      <c r="BG8" s="449"/>
      <c r="BH8" s="449"/>
      <c r="BI8" s="449"/>
      <c r="BJ8" s="449"/>
      <c r="BK8" s="449"/>
      <c r="BL8" s="449"/>
      <c r="BM8" s="449"/>
      <c r="BN8" s="449"/>
      <c r="BO8" s="449"/>
      <c r="BP8" s="449"/>
      <c r="BQ8" s="449"/>
      <c r="BR8" s="449"/>
      <c r="BS8" s="449"/>
      <c r="BT8" s="449"/>
      <c r="BU8" s="449"/>
      <c r="BV8" s="449"/>
      <c r="BW8" s="449"/>
      <c r="BX8" s="449"/>
    </row>
    <row r="9" spans="1:76" ht="14.45" customHeight="1" thickBot="1" x14ac:dyDescent="0.25">
      <c r="A9" s="449"/>
      <c r="B9" s="449"/>
      <c r="C9" s="564"/>
      <c r="D9" s="564"/>
      <c r="E9" s="454" t="s">
        <v>161</v>
      </c>
      <c r="F9" s="454" t="s">
        <v>149</v>
      </c>
      <c r="G9" s="566"/>
      <c r="H9" s="566"/>
      <c r="I9" s="566"/>
      <c r="J9" s="566"/>
      <c r="K9" s="566"/>
      <c r="L9" s="566"/>
      <c r="M9" s="566"/>
      <c r="N9" s="566"/>
      <c r="O9" s="449"/>
      <c r="P9" s="449"/>
      <c r="Q9" s="449"/>
      <c r="R9" s="449"/>
      <c r="S9" s="449"/>
      <c r="T9" s="449"/>
      <c r="U9" s="449"/>
      <c r="V9" s="449"/>
      <c r="W9" s="449"/>
      <c r="X9" s="449"/>
      <c r="Y9" s="449"/>
      <c r="Z9" s="449"/>
      <c r="AA9" s="449"/>
      <c r="AB9" s="449"/>
      <c r="AC9" s="449"/>
      <c r="AD9" s="449"/>
      <c r="AE9" s="449"/>
      <c r="AF9" s="449"/>
      <c r="AG9" s="449"/>
      <c r="AH9" s="449"/>
      <c r="AI9" s="449"/>
      <c r="AJ9" s="449"/>
      <c r="AK9" s="449"/>
      <c r="AL9" s="449"/>
      <c r="AM9" s="449"/>
      <c r="AN9" s="449"/>
      <c r="AO9" s="449"/>
      <c r="AP9" s="449"/>
      <c r="AQ9" s="449"/>
      <c r="AR9" s="449"/>
      <c r="AS9" s="449"/>
      <c r="AT9" s="449"/>
      <c r="AU9" s="449"/>
      <c r="AV9" s="449"/>
      <c r="AW9" s="449"/>
      <c r="AX9" s="449"/>
      <c r="AY9" s="449"/>
      <c r="AZ9" s="449"/>
      <c r="BA9" s="449"/>
      <c r="BB9" s="449"/>
      <c r="BC9" s="449"/>
      <c r="BD9" s="449"/>
      <c r="BE9" s="449"/>
      <c r="BF9" s="449"/>
      <c r="BG9" s="449"/>
      <c r="BH9" s="449"/>
      <c r="BI9" s="449"/>
      <c r="BJ9" s="449"/>
      <c r="BK9" s="449"/>
      <c r="BL9" s="449"/>
      <c r="BM9" s="449"/>
      <c r="BN9" s="449"/>
      <c r="BO9" s="449"/>
      <c r="BP9" s="449"/>
      <c r="BQ9" s="449"/>
      <c r="BR9" s="449"/>
      <c r="BS9" s="449"/>
      <c r="BT9" s="449"/>
      <c r="BU9" s="449"/>
      <c r="BV9" s="449"/>
      <c r="BW9" s="449"/>
      <c r="BX9" s="449"/>
    </row>
    <row r="10" spans="1:76" ht="61.5" customHeight="1" thickBot="1" x14ac:dyDescent="0.25">
      <c r="A10" s="449"/>
      <c r="B10" s="449"/>
      <c r="C10" s="473">
        <v>1</v>
      </c>
      <c r="D10" s="458" t="s">
        <v>142</v>
      </c>
      <c r="E10" s="455">
        <f>LIDERAZGO!$E$8*100</f>
        <v>20</v>
      </c>
      <c r="F10" s="12">
        <f>E10</f>
        <v>20</v>
      </c>
      <c r="G10" s="474" t="s">
        <v>409</v>
      </c>
      <c r="H10" s="475">
        <f>E10</f>
        <v>20</v>
      </c>
      <c r="I10" s="475">
        <v>96</v>
      </c>
      <c r="J10" s="476"/>
      <c r="K10" s="394"/>
      <c r="L10" s="394"/>
      <c r="M10" s="560"/>
      <c r="N10" s="561"/>
      <c r="O10" s="394"/>
      <c r="P10" s="449"/>
      <c r="Q10" s="449"/>
      <c r="R10" s="449"/>
      <c r="S10" s="449"/>
      <c r="T10" s="449"/>
      <c r="U10" s="449"/>
      <c r="V10" s="449"/>
      <c r="W10" s="449"/>
      <c r="X10" s="449"/>
      <c r="Y10" s="449"/>
      <c r="Z10" s="449"/>
      <c r="AA10" s="449"/>
      <c r="AB10" s="449"/>
      <c r="AC10" s="449"/>
      <c r="AD10" s="449"/>
      <c r="AE10" s="449"/>
      <c r="AF10" s="449"/>
      <c r="AG10" s="449"/>
      <c r="AH10" s="449"/>
      <c r="AI10" s="449"/>
      <c r="AJ10" s="449"/>
      <c r="AK10" s="449"/>
      <c r="AL10" s="449"/>
      <c r="AM10" s="449"/>
      <c r="AN10" s="449"/>
      <c r="AO10" s="449"/>
      <c r="AP10" s="449"/>
      <c r="AQ10" s="449"/>
      <c r="AR10" s="449"/>
      <c r="AS10" s="449"/>
      <c r="AT10" s="449"/>
      <c r="AU10" s="449"/>
      <c r="AV10" s="449"/>
      <c r="AW10" s="449"/>
      <c r="AX10" s="449"/>
      <c r="AY10" s="449"/>
      <c r="AZ10" s="449"/>
      <c r="BA10" s="449"/>
      <c r="BB10" s="449"/>
      <c r="BC10" s="449"/>
      <c r="BD10" s="449"/>
      <c r="BE10" s="449"/>
      <c r="BF10" s="449"/>
      <c r="BG10" s="449"/>
      <c r="BH10" s="449"/>
      <c r="BI10" s="449"/>
      <c r="BJ10" s="449"/>
      <c r="BK10" s="449"/>
      <c r="BL10" s="449"/>
      <c r="BM10" s="449"/>
      <c r="BN10" s="449"/>
      <c r="BO10" s="449"/>
      <c r="BP10" s="449"/>
      <c r="BQ10" s="449"/>
      <c r="BR10" s="449"/>
      <c r="BS10" s="449"/>
      <c r="BT10" s="449"/>
      <c r="BU10" s="449"/>
      <c r="BV10" s="449"/>
      <c r="BW10" s="449"/>
      <c r="BX10" s="449"/>
    </row>
    <row r="11" spans="1:76" ht="61.5" customHeight="1" thickBot="1" x14ac:dyDescent="0.25">
      <c r="A11" s="449"/>
      <c r="B11" s="449"/>
      <c r="C11" s="473">
        <v>2</v>
      </c>
      <c r="D11" s="458" t="s">
        <v>143</v>
      </c>
      <c r="E11" s="456">
        <f>ADMÓN!$E$8*100</f>
        <v>20</v>
      </c>
      <c r="F11" s="12">
        <f t="shared" ref="F11:F16" si="0">E11</f>
        <v>20</v>
      </c>
      <c r="G11" s="474" t="s">
        <v>143</v>
      </c>
      <c r="H11" s="475">
        <f t="shared" ref="H11:H16" si="1">E11</f>
        <v>20</v>
      </c>
      <c r="I11" s="475">
        <v>96</v>
      </c>
      <c r="J11" s="476"/>
      <c r="K11" s="394"/>
      <c r="L11" s="394"/>
      <c r="M11" s="560"/>
      <c r="N11" s="561"/>
      <c r="O11" s="394"/>
      <c r="P11" s="449"/>
      <c r="Q11" s="449"/>
      <c r="R11" s="449"/>
      <c r="S11" s="449"/>
      <c r="T11" s="449"/>
      <c r="U11" s="449"/>
      <c r="V11" s="449"/>
      <c r="W11" s="449"/>
      <c r="X11" s="449"/>
      <c r="Y11" s="449"/>
      <c r="Z11" s="449"/>
      <c r="AA11" s="449"/>
      <c r="AB11" s="449"/>
      <c r="AC11" s="449"/>
      <c r="AD11" s="449"/>
      <c r="AE11" s="449"/>
      <c r="AF11" s="449"/>
      <c r="AG11" s="449"/>
      <c r="AH11" s="449"/>
      <c r="AI11" s="449"/>
      <c r="AJ11" s="449"/>
      <c r="AK11" s="449"/>
      <c r="AL11" s="449"/>
      <c r="AM11" s="449"/>
      <c r="AN11" s="449"/>
      <c r="AO11" s="449"/>
      <c r="AP11" s="449"/>
      <c r="AQ11" s="449"/>
      <c r="AR11" s="449"/>
      <c r="AS11" s="449"/>
      <c r="AT11" s="449"/>
      <c r="AU11" s="449"/>
      <c r="AV11" s="449"/>
      <c r="AW11" s="449"/>
      <c r="AX11" s="449"/>
      <c r="AY11" s="449"/>
      <c r="AZ11" s="449"/>
      <c r="BA11" s="449"/>
      <c r="BB11" s="449"/>
      <c r="BC11" s="449"/>
      <c r="BD11" s="449"/>
      <c r="BE11" s="449"/>
      <c r="BF11" s="449"/>
      <c r="BG11" s="449"/>
      <c r="BH11" s="449"/>
      <c r="BI11" s="449"/>
      <c r="BJ11" s="449"/>
      <c r="BK11" s="449"/>
      <c r="BL11" s="449"/>
      <c r="BM11" s="449"/>
      <c r="BN11" s="449"/>
      <c r="BO11" s="449"/>
      <c r="BP11" s="449"/>
      <c r="BQ11" s="449"/>
      <c r="BR11" s="449"/>
      <c r="BS11" s="449"/>
      <c r="BT11" s="449"/>
      <c r="BU11" s="449"/>
      <c r="BV11" s="449"/>
      <c r="BW11" s="449"/>
      <c r="BX11" s="449"/>
    </row>
    <row r="12" spans="1:76" ht="61.5" customHeight="1" thickBot="1" x14ac:dyDescent="0.25">
      <c r="A12" s="449"/>
      <c r="B12" s="449"/>
      <c r="C12" s="473">
        <v>3</v>
      </c>
      <c r="D12" s="458" t="s">
        <v>144</v>
      </c>
      <c r="E12" s="456">
        <f>FINANZAS!$E$8*100</f>
        <v>20</v>
      </c>
      <c r="F12" s="12">
        <f t="shared" si="0"/>
        <v>20</v>
      </c>
      <c r="G12" s="474" t="s">
        <v>410</v>
      </c>
      <c r="H12" s="475">
        <f t="shared" si="1"/>
        <v>20</v>
      </c>
      <c r="I12" s="475">
        <v>96</v>
      </c>
      <c r="J12" s="476"/>
      <c r="K12" s="394"/>
      <c r="L12" s="394"/>
      <c r="M12" s="560"/>
      <c r="N12" s="561"/>
      <c r="O12" s="394"/>
      <c r="P12" s="449"/>
      <c r="Q12" s="449"/>
      <c r="R12" s="449"/>
      <c r="S12" s="449"/>
      <c r="T12" s="449"/>
      <c r="U12" s="449"/>
      <c r="V12" s="449"/>
      <c r="W12" s="449"/>
      <c r="X12" s="449"/>
      <c r="Y12" s="449"/>
      <c r="Z12" s="449"/>
      <c r="AA12" s="449"/>
      <c r="AB12" s="449"/>
      <c r="AC12" s="449"/>
      <c r="AD12" s="449"/>
      <c r="AE12" s="449"/>
      <c r="AF12" s="449"/>
      <c r="AG12" s="449"/>
      <c r="AH12" s="449"/>
      <c r="AI12" s="449"/>
      <c r="AJ12" s="449"/>
      <c r="AK12" s="449"/>
      <c r="AL12" s="449"/>
      <c r="AM12" s="449"/>
      <c r="AN12" s="449"/>
      <c r="AO12" s="449"/>
      <c r="AP12" s="449"/>
      <c r="AQ12" s="449"/>
      <c r="AR12" s="449"/>
      <c r="AS12" s="449"/>
      <c r="AT12" s="449"/>
      <c r="AU12" s="449"/>
      <c r="AV12" s="449"/>
      <c r="AW12" s="449"/>
      <c r="AX12" s="449"/>
      <c r="AY12" s="449"/>
      <c r="AZ12" s="449"/>
      <c r="BA12" s="449"/>
      <c r="BB12" s="449"/>
      <c r="BC12" s="449"/>
      <c r="BD12" s="449"/>
      <c r="BE12" s="449"/>
      <c r="BF12" s="449"/>
      <c r="BG12" s="449"/>
      <c r="BH12" s="449"/>
      <c r="BI12" s="449"/>
      <c r="BJ12" s="449"/>
      <c r="BK12" s="449"/>
      <c r="BL12" s="449"/>
      <c r="BM12" s="449"/>
      <c r="BN12" s="449"/>
      <c r="BO12" s="449"/>
      <c r="BP12" s="449"/>
      <c r="BQ12" s="449"/>
      <c r="BR12" s="449"/>
      <c r="BS12" s="449"/>
      <c r="BT12" s="449"/>
      <c r="BU12" s="449"/>
      <c r="BV12" s="449"/>
      <c r="BW12" s="449"/>
      <c r="BX12" s="449"/>
    </row>
    <row r="13" spans="1:76" ht="61.5" customHeight="1" thickBot="1" x14ac:dyDescent="0.25">
      <c r="A13" s="449"/>
      <c r="B13" s="449"/>
      <c r="C13" s="473">
        <v>4</v>
      </c>
      <c r="D13" s="458" t="s">
        <v>145</v>
      </c>
      <c r="E13" s="456">
        <f>'CAPITAL HUMANO'!$E$8*100</f>
        <v>20</v>
      </c>
      <c r="F13" s="12">
        <f t="shared" si="0"/>
        <v>20</v>
      </c>
      <c r="G13" s="474" t="s">
        <v>145</v>
      </c>
      <c r="H13" s="475">
        <f t="shared" si="1"/>
        <v>20</v>
      </c>
      <c r="I13" s="475">
        <v>96</v>
      </c>
      <c r="J13" s="476"/>
      <c r="K13" s="394"/>
      <c r="L13" s="394"/>
      <c r="M13" s="560"/>
      <c r="N13" s="561"/>
      <c r="O13" s="394"/>
      <c r="P13" s="449"/>
      <c r="Q13" s="449"/>
      <c r="R13" s="449"/>
      <c r="S13" s="449"/>
      <c r="T13" s="449"/>
      <c r="U13" s="449"/>
      <c r="V13" s="449"/>
      <c r="W13" s="449"/>
      <c r="X13" s="449"/>
      <c r="Y13" s="449"/>
      <c r="Z13" s="449"/>
      <c r="AA13" s="449"/>
      <c r="AB13" s="449"/>
      <c r="AC13" s="449"/>
      <c r="AD13" s="449"/>
      <c r="AE13" s="449"/>
      <c r="AF13" s="449"/>
      <c r="AG13" s="449"/>
      <c r="AH13" s="449"/>
      <c r="AI13" s="449"/>
      <c r="AJ13" s="449"/>
      <c r="AK13" s="449"/>
      <c r="AL13" s="449"/>
      <c r="AM13" s="449"/>
      <c r="AN13" s="449"/>
      <c r="AO13" s="449"/>
      <c r="AP13" s="449"/>
      <c r="AQ13" s="449"/>
      <c r="AR13" s="449"/>
      <c r="AS13" s="449"/>
      <c r="AT13" s="449"/>
      <c r="AU13" s="449"/>
      <c r="AV13" s="449"/>
      <c r="AW13" s="449"/>
      <c r="AX13" s="449"/>
      <c r="AY13" s="449"/>
      <c r="AZ13" s="449"/>
      <c r="BA13" s="449"/>
      <c r="BB13" s="449"/>
      <c r="BC13" s="449"/>
      <c r="BD13" s="449"/>
      <c r="BE13" s="449"/>
      <c r="BF13" s="449"/>
      <c r="BG13" s="449"/>
      <c r="BH13" s="449"/>
      <c r="BI13" s="449"/>
      <c r="BJ13" s="449"/>
      <c r="BK13" s="449"/>
      <c r="BL13" s="449"/>
      <c r="BM13" s="449"/>
      <c r="BN13" s="449"/>
      <c r="BO13" s="449"/>
      <c r="BP13" s="449"/>
      <c r="BQ13" s="449"/>
      <c r="BR13" s="449"/>
      <c r="BS13" s="449"/>
      <c r="BT13" s="449"/>
      <c r="BU13" s="449"/>
      <c r="BV13" s="449"/>
      <c r="BW13" s="449"/>
      <c r="BX13" s="449"/>
    </row>
    <row r="14" spans="1:76" ht="61.5" customHeight="1" thickBot="1" x14ac:dyDescent="0.25">
      <c r="A14" s="449"/>
      <c r="B14" s="449"/>
      <c r="C14" s="473">
        <v>5</v>
      </c>
      <c r="D14" s="458" t="s">
        <v>146</v>
      </c>
      <c r="E14" s="456">
        <f>'MERCADOT Y VENTAS'!$E$8*100</f>
        <v>20</v>
      </c>
      <c r="F14" s="12">
        <f t="shared" si="0"/>
        <v>20</v>
      </c>
      <c r="G14" s="474" t="s">
        <v>411</v>
      </c>
      <c r="H14" s="475">
        <f t="shared" si="1"/>
        <v>20</v>
      </c>
      <c r="I14" s="475">
        <v>96</v>
      </c>
      <c r="J14" s="476"/>
      <c r="K14" s="394"/>
      <c r="L14" s="394"/>
      <c r="M14" s="560"/>
      <c r="N14" s="561"/>
      <c r="O14" s="394"/>
      <c r="P14" s="449"/>
      <c r="Q14" s="449"/>
      <c r="R14" s="449"/>
      <c r="S14" s="449"/>
      <c r="T14" s="449"/>
      <c r="U14" s="449"/>
      <c r="V14" s="449"/>
      <c r="W14" s="449"/>
      <c r="X14" s="449"/>
      <c r="Y14" s="449"/>
      <c r="Z14" s="449"/>
      <c r="AA14" s="449"/>
      <c r="AB14" s="449"/>
      <c r="AC14" s="449"/>
      <c r="AD14" s="449"/>
      <c r="AE14" s="449"/>
      <c r="AF14" s="449"/>
      <c r="AG14" s="449"/>
      <c r="AH14" s="449"/>
      <c r="AI14" s="449"/>
      <c r="AJ14" s="449"/>
      <c r="AK14" s="449"/>
      <c r="AL14" s="449"/>
      <c r="AM14" s="449"/>
      <c r="AN14" s="449"/>
      <c r="AO14" s="449"/>
      <c r="AP14" s="449"/>
      <c r="AQ14" s="449"/>
      <c r="AR14" s="449"/>
      <c r="AS14" s="449"/>
      <c r="AT14" s="449"/>
      <c r="AU14" s="449"/>
      <c r="AV14" s="449"/>
      <c r="AW14" s="449"/>
      <c r="AX14" s="449"/>
      <c r="AY14" s="449"/>
      <c r="AZ14" s="449"/>
      <c r="BA14" s="449"/>
      <c r="BB14" s="449"/>
      <c r="BC14" s="449"/>
      <c r="BD14" s="449"/>
      <c r="BE14" s="449"/>
      <c r="BF14" s="449"/>
      <c r="BG14" s="449"/>
      <c r="BH14" s="449"/>
      <c r="BI14" s="449"/>
      <c r="BJ14" s="449"/>
      <c r="BK14" s="449"/>
      <c r="BL14" s="449"/>
      <c r="BM14" s="449"/>
      <c r="BN14" s="449"/>
      <c r="BO14" s="449"/>
      <c r="BP14" s="449"/>
      <c r="BQ14" s="449"/>
      <c r="BR14" s="449"/>
      <c r="BS14" s="449"/>
      <c r="BT14" s="449"/>
      <c r="BU14" s="449"/>
      <c r="BV14" s="449"/>
      <c r="BW14" s="449"/>
      <c r="BX14" s="449"/>
    </row>
    <row r="15" spans="1:76" ht="61.5" customHeight="1" thickBot="1" x14ac:dyDescent="0.25">
      <c r="A15" s="449"/>
      <c r="B15" s="449"/>
      <c r="C15" s="473">
        <v>6</v>
      </c>
      <c r="D15" s="458" t="s">
        <v>147</v>
      </c>
      <c r="E15" s="456">
        <f>'OP Y SERVICIO'!$E$8*100</f>
        <v>20</v>
      </c>
      <c r="F15" s="12">
        <f t="shared" si="0"/>
        <v>20</v>
      </c>
      <c r="G15" s="474" t="s">
        <v>412</v>
      </c>
      <c r="H15" s="475">
        <f t="shared" si="1"/>
        <v>20</v>
      </c>
      <c r="I15" s="475">
        <v>96</v>
      </c>
      <c r="J15" s="476"/>
      <c r="K15" s="394"/>
      <c r="L15" s="394"/>
      <c r="M15" s="560"/>
      <c r="N15" s="561"/>
      <c r="O15" s="394"/>
      <c r="P15" s="449"/>
      <c r="Q15" s="449"/>
      <c r="R15" s="449"/>
      <c r="S15" s="449"/>
      <c r="T15" s="449"/>
      <c r="U15" s="449"/>
      <c r="V15" s="449"/>
      <c r="W15" s="449"/>
      <c r="X15" s="449"/>
      <c r="Y15" s="449"/>
      <c r="Z15" s="449"/>
      <c r="AA15" s="449"/>
      <c r="AB15" s="449"/>
      <c r="AC15" s="449"/>
      <c r="AD15" s="449"/>
      <c r="AE15" s="449"/>
      <c r="AF15" s="449"/>
      <c r="AG15" s="449"/>
      <c r="AH15" s="449"/>
      <c r="AI15" s="449"/>
      <c r="AJ15" s="449"/>
      <c r="AK15" s="449"/>
      <c r="AL15" s="449"/>
      <c r="AM15" s="449"/>
      <c r="AN15" s="449"/>
      <c r="AO15" s="449"/>
      <c r="AP15" s="449"/>
      <c r="AQ15" s="449"/>
      <c r="AR15" s="449"/>
      <c r="AS15" s="449"/>
      <c r="AT15" s="449"/>
      <c r="AU15" s="449"/>
      <c r="AV15" s="449"/>
      <c r="AW15" s="449"/>
      <c r="AX15" s="449"/>
      <c r="AY15" s="449"/>
      <c r="AZ15" s="449"/>
      <c r="BA15" s="449"/>
      <c r="BB15" s="449"/>
      <c r="BC15" s="449"/>
      <c r="BD15" s="449"/>
      <c r="BE15" s="449"/>
      <c r="BF15" s="449"/>
      <c r="BG15" s="449"/>
      <c r="BH15" s="449"/>
      <c r="BI15" s="449"/>
      <c r="BJ15" s="449"/>
      <c r="BK15" s="449"/>
      <c r="BL15" s="449"/>
      <c r="BM15" s="449"/>
      <c r="BN15" s="449"/>
      <c r="BO15" s="449"/>
      <c r="BP15" s="449"/>
      <c r="BQ15" s="449"/>
      <c r="BR15" s="449"/>
      <c r="BS15" s="449"/>
      <c r="BT15" s="449"/>
      <c r="BU15" s="449"/>
      <c r="BV15" s="449"/>
      <c r="BW15" s="449"/>
      <c r="BX15" s="449"/>
    </row>
    <row r="16" spans="1:76" ht="61.5" customHeight="1" thickBot="1" x14ac:dyDescent="0.25">
      <c r="A16" s="449"/>
      <c r="B16" s="449"/>
      <c r="C16" s="473">
        <v>7</v>
      </c>
      <c r="D16" s="458" t="s">
        <v>148</v>
      </c>
      <c r="E16" s="456">
        <f>'INVEST. Y DESARR.'!$E$8*100</f>
        <v>20</v>
      </c>
      <c r="F16" s="13">
        <f t="shared" si="0"/>
        <v>20</v>
      </c>
      <c r="G16" s="477" t="s">
        <v>148</v>
      </c>
      <c r="H16" s="478">
        <f t="shared" si="1"/>
        <v>20</v>
      </c>
      <c r="I16" s="478">
        <v>96</v>
      </c>
      <c r="J16" s="479"/>
      <c r="K16" s="480"/>
      <c r="L16" s="480"/>
      <c r="M16" s="562"/>
      <c r="N16" s="563"/>
      <c r="O16" s="394"/>
      <c r="P16" s="449"/>
      <c r="Q16" s="449"/>
      <c r="R16" s="449"/>
      <c r="S16" s="449"/>
      <c r="T16" s="449"/>
      <c r="U16" s="449"/>
      <c r="V16" s="449"/>
      <c r="W16" s="449"/>
      <c r="X16" s="449"/>
      <c r="Y16" s="449"/>
      <c r="Z16" s="449"/>
      <c r="AA16" s="449"/>
      <c r="AB16" s="449"/>
      <c r="AC16" s="449"/>
      <c r="AD16" s="449"/>
      <c r="AE16" s="449"/>
      <c r="AF16" s="449"/>
      <c r="AG16" s="449"/>
      <c r="AH16" s="449"/>
      <c r="AI16" s="449"/>
      <c r="AJ16" s="449"/>
      <c r="AK16" s="449"/>
      <c r="AL16" s="449"/>
      <c r="AM16" s="449"/>
      <c r="AN16" s="449"/>
      <c r="AO16" s="449"/>
      <c r="AP16" s="449"/>
      <c r="AQ16" s="449"/>
      <c r="AR16" s="449"/>
      <c r="AS16" s="449"/>
      <c r="AT16" s="449"/>
      <c r="AU16" s="449"/>
      <c r="AV16" s="449"/>
      <c r="AW16" s="449"/>
      <c r="AX16" s="449"/>
      <c r="AY16" s="449"/>
      <c r="AZ16" s="449"/>
      <c r="BA16" s="449"/>
      <c r="BB16" s="449"/>
      <c r="BC16" s="449"/>
      <c r="BD16" s="449"/>
      <c r="BE16" s="449"/>
      <c r="BF16" s="449"/>
      <c r="BG16" s="449"/>
      <c r="BH16" s="449"/>
      <c r="BI16" s="449"/>
      <c r="BJ16" s="449"/>
      <c r="BK16" s="449"/>
      <c r="BL16" s="449"/>
      <c r="BM16" s="449"/>
      <c r="BN16" s="449"/>
      <c r="BO16" s="449"/>
      <c r="BP16" s="449"/>
      <c r="BQ16" s="449"/>
      <c r="BR16" s="449"/>
      <c r="BS16" s="449"/>
      <c r="BT16" s="449"/>
      <c r="BU16" s="449"/>
      <c r="BV16" s="449"/>
      <c r="BW16" s="449"/>
      <c r="BX16" s="449"/>
    </row>
    <row r="17" spans="1:76" ht="46.5" customHeight="1" thickBot="1" x14ac:dyDescent="0.25">
      <c r="A17" s="449"/>
      <c r="B17" s="449"/>
      <c r="C17" s="449"/>
      <c r="D17" s="457" t="s">
        <v>415</v>
      </c>
      <c r="E17" s="81">
        <f>SUM(E10:E16)/7</f>
        <v>20</v>
      </c>
      <c r="F17" s="449"/>
      <c r="G17" s="449"/>
      <c r="H17" s="449"/>
      <c r="I17" s="449"/>
      <c r="J17" s="449"/>
      <c r="K17" s="449"/>
      <c r="L17" s="449"/>
      <c r="M17" s="449"/>
      <c r="N17" s="449"/>
      <c r="O17" s="449"/>
      <c r="P17" s="449"/>
      <c r="Q17" s="449"/>
      <c r="R17" s="449"/>
      <c r="S17" s="449"/>
      <c r="T17" s="449"/>
      <c r="U17" s="449"/>
      <c r="V17" s="449"/>
      <c r="W17" s="449"/>
      <c r="X17" s="449"/>
      <c r="Y17" s="449"/>
      <c r="Z17" s="449"/>
      <c r="AA17" s="449"/>
      <c r="AB17" s="449"/>
      <c r="AC17" s="449"/>
      <c r="AD17" s="449"/>
      <c r="AE17" s="449"/>
      <c r="AF17" s="449"/>
      <c r="AG17" s="449"/>
      <c r="AH17" s="449"/>
      <c r="AI17" s="449"/>
      <c r="AJ17" s="449"/>
      <c r="AK17" s="449"/>
      <c r="AL17" s="449"/>
      <c r="AM17" s="449"/>
      <c r="AN17" s="449"/>
      <c r="AO17" s="449"/>
      <c r="AP17" s="449"/>
      <c r="AQ17" s="449"/>
      <c r="AR17" s="449"/>
      <c r="AS17" s="449"/>
      <c r="AT17" s="449"/>
      <c r="AU17" s="449"/>
      <c r="AV17" s="449"/>
      <c r="AW17" s="449"/>
      <c r="AX17" s="449"/>
      <c r="AY17" s="449"/>
      <c r="AZ17" s="449"/>
      <c r="BA17" s="449"/>
      <c r="BB17" s="449"/>
      <c r="BC17" s="449"/>
      <c r="BD17" s="449"/>
      <c r="BE17" s="449"/>
      <c r="BF17" s="449"/>
      <c r="BG17" s="449"/>
      <c r="BH17" s="449"/>
      <c r="BI17" s="449"/>
      <c r="BJ17" s="449"/>
      <c r="BK17" s="449"/>
      <c r="BL17" s="449"/>
      <c r="BM17" s="449"/>
      <c r="BN17" s="449"/>
      <c r="BO17" s="449"/>
      <c r="BP17" s="449"/>
      <c r="BQ17" s="449"/>
      <c r="BR17" s="449"/>
      <c r="BS17" s="449"/>
      <c r="BT17" s="449"/>
      <c r="BU17" s="449"/>
      <c r="BV17" s="449"/>
      <c r="BW17" s="449"/>
      <c r="BX17" s="449"/>
    </row>
    <row r="18" spans="1:76" x14ac:dyDescent="0.2">
      <c r="A18" s="449"/>
      <c r="B18" s="449"/>
      <c r="C18" s="449"/>
      <c r="D18" s="449"/>
      <c r="E18" s="449"/>
      <c r="F18" s="449"/>
      <c r="G18" s="449"/>
      <c r="H18" s="449"/>
      <c r="I18" s="449"/>
      <c r="J18" s="449"/>
      <c r="K18" s="449"/>
      <c r="L18" s="449"/>
      <c r="M18" s="449"/>
      <c r="N18" s="449"/>
      <c r="O18" s="449"/>
      <c r="P18" s="449"/>
      <c r="Q18" s="449"/>
      <c r="R18" s="449"/>
      <c r="S18" s="449"/>
      <c r="T18" s="449"/>
      <c r="U18" s="449"/>
      <c r="V18" s="449"/>
      <c r="W18" s="449"/>
      <c r="X18" s="449"/>
      <c r="Y18" s="449"/>
      <c r="Z18" s="449"/>
      <c r="AA18" s="449"/>
      <c r="AB18" s="449"/>
      <c r="AC18" s="449"/>
      <c r="AD18" s="449"/>
      <c r="AE18" s="449"/>
      <c r="AF18" s="449"/>
      <c r="AG18" s="449"/>
      <c r="AH18" s="449"/>
      <c r="AI18" s="449"/>
      <c r="AJ18" s="449"/>
      <c r="AK18" s="449"/>
      <c r="AL18" s="449"/>
      <c r="AM18" s="449"/>
      <c r="AN18" s="449"/>
      <c r="AO18" s="449"/>
      <c r="AP18" s="449"/>
      <c r="AQ18" s="449"/>
      <c r="AR18" s="449"/>
      <c r="AS18" s="449"/>
      <c r="AT18" s="449"/>
      <c r="AU18" s="449"/>
      <c r="AV18" s="449"/>
      <c r="AW18" s="449"/>
      <c r="AX18" s="449"/>
      <c r="AY18" s="449"/>
      <c r="AZ18" s="449"/>
      <c r="BA18" s="449"/>
      <c r="BB18" s="449"/>
      <c r="BC18" s="449"/>
      <c r="BD18" s="449"/>
      <c r="BE18" s="449"/>
      <c r="BF18" s="449"/>
      <c r="BG18" s="449"/>
      <c r="BH18" s="449"/>
      <c r="BI18" s="449"/>
      <c r="BJ18" s="449"/>
      <c r="BK18" s="449"/>
      <c r="BL18" s="449"/>
      <c r="BM18" s="449"/>
      <c r="BN18" s="449"/>
      <c r="BO18" s="449"/>
      <c r="BP18" s="449"/>
      <c r="BQ18" s="449"/>
      <c r="BR18" s="449"/>
      <c r="BS18" s="449"/>
      <c r="BT18" s="449"/>
      <c r="BU18" s="449"/>
      <c r="BV18" s="449"/>
      <c r="BW18" s="449"/>
      <c r="BX18" s="449"/>
    </row>
    <row r="19" spans="1:76" x14ac:dyDescent="0.2">
      <c r="A19" s="449"/>
      <c r="B19" s="449"/>
      <c r="C19" s="449"/>
      <c r="D19" s="449"/>
      <c r="E19" s="449"/>
      <c r="F19" s="449"/>
      <c r="G19" s="449"/>
      <c r="H19" s="449"/>
      <c r="I19" s="449"/>
      <c r="J19" s="449"/>
      <c r="K19" s="449"/>
      <c r="L19" s="449"/>
      <c r="M19" s="449"/>
      <c r="N19" s="449"/>
      <c r="O19" s="449"/>
      <c r="P19" s="449"/>
      <c r="Q19" s="449"/>
      <c r="R19" s="449"/>
      <c r="S19" s="449"/>
      <c r="T19" s="449"/>
      <c r="U19" s="449"/>
      <c r="V19" s="449"/>
      <c r="W19" s="449"/>
      <c r="X19" s="449"/>
      <c r="Y19" s="449"/>
      <c r="Z19" s="449"/>
      <c r="AA19" s="449"/>
      <c r="AB19" s="449"/>
      <c r="AC19" s="449"/>
      <c r="AD19" s="449"/>
      <c r="AE19" s="449"/>
      <c r="AF19" s="449"/>
      <c r="AG19" s="449"/>
      <c r="AH19" s="449"/>
      <c r="AI19" s="449"/>
      <c r="AJ19" s="449"/>
      <c r="AK19" s="449"/>
      <c r="AL19" s="449"/>
      <c r="AM19" s="449"/>
      <c r="AN19" s="449"/>
      <c r="AO19" s="449"/>
      <c r="AP19" s="449"/>
      <c r="AQ19" s="449"/>
      <c r="AR19" s="449"/>
      <c r="AS19" s="449"/>
      <c r="AT19" s="449"/>
      <c r="AU19" s="449"/>
      <c r="AV19" s="449"/>
      <c r="AW19" s="449"/>
      <c r="AX19" s="449"/>
      <c r="AY19" s="449"/>
      <c r="AZ19" s="449"/>
      <c r="BA19" s="449"/>
      <c r="BB19" s="449"/>
      <c r="BC19" s="449"/>
      <c r="BD19" s="449"/>
      <c r="BE19" s="449"/>
      <c r="BF19" s="449"/>
      <c r="BG19" s="449"/>
      <c r="BH19" s="449"/>
      <c r="BI19" s="449"/>
      <c r="BJ19" s="449"/>
      <c r="BK19" s="449"/>
      <c r="BL19" s="449"/>
      <c r="BM19" s="449"/>
      <c r="BN19" s="449"/>
      <c r="BO19" s="449"/>
      <c r="BP19" s="449"/>
      <c r="BQ19" s="449"/>
      <c r="BR19" s="449"/>
      <c r="BS19" s="449"/>
      <c r="BT19" s="449"/>
      <c r="BU19" s="449"/>
      <c r="BV19" s="449"/>
      <c r="BW19" s="449"/>
      <c r="BX19" s="449"/>
    </row>
    <row r="20" spans="1:76" x14ac:dyDescent="0.2">
      <c r="A20" s="449"/>
      <c r="B20" s="449"/>
      <c r="C20" s="449"/>
      <c r="D20" s="449"/>
      <c r="E20" s="449"/>
      <c r="F20" s="449"/>
      <c r="G20" s="449"/>
      <c r="H20" s="449"/>
      <c r="I20" s="449"/>
      <c r="J20" s="449"/>
      <c r="K20" s="449"/>
      <c r="L20" s="449"/>
      <c r="M20" s="449"/>
      <c r="N20" s="449"/>
      <c r="O20" s="449"/>
      <c r="P20" s="449"/>
      <c r="Q20" s="449"/>
      <c r="R20" s="449"/>
      <c r="S20" s="449"/>
      <c r="T20" s="449"/>
      <c r="U20" s="449"/>
      <c r="V20" s="449"/>
      <c r="W20" s="449"/>
      <c r="X20" s="449"/>
      <c r="Y20" s="449"/>
      <c r="Z20" s="449"/>
      <c r="AA20" s="449"/>
      <c r="AB20" s="449"/>
      <c r="AC20" s="449"/>
      <c r="AD20" s="449"/>
      <c r="AE20" s="449"/>
      <c r="AF20" s="449"/>
      <c r="AG20" s="449"/>
      <c r="AH20" s="449"/>
      <c r="AI20" s="449"/>
      <c r="AJ20" s="449"/>
      <c r="AK20" s="449"/>
      <c r="AL20" s="449"/>
      <c r="AM20" s="449"/>
      <c r="AN20" s="449"/>
      <c r="AO20" s="449"/>
      <c r="AP20" s="449"/>
      <c r="AQ20" s="449"/>
      <c r="AR20" s="449"/>
      <c r="AS20" s="449"/>
      <c r="AT20" s="449"/>
      <c r="AU20" s="449"/>
      <c r="AV20" s="449"/>
      <c r="AW20" s="449"/>
      <c r="AX20" s="449"/>
      <c r="AY20" s="449"/>
      <c r="AZ20" s="449"/>
      <c r="BA20" s="449"/>
      <c r="BB20" s="449"/>
      <c r="BC20" s="449"/>
      <c r="BD20" s="449"/>
      <c r="BE20" s="449"/>
      <c r="BF20" s="449"/>
      <c r="BG20" s="449"/>
      <c r="BH20" s="449"/>
      <c r="BI20" s="449"/>
      <c r="BJ20" s="449"/>
      <c r="BK20" s="449"/>
      <c r="BL20" s="449"/>
      <c r="BM20" s="449"/>
      <c r="BN20" s="449"/>
      <c r="BO20" s="449"/>
      <c r="BP20" s="449"/>
      <c r="BQ20" s="449"/>
      <c r="BR20" s="449"/>
      <c r="BS20" s="449"/>
      <c r="BT20" s="449"/>
      <c r="BU20" s="449"/>
      <c r="BV20" s="449"/>
      <c r="BW20" s="449"/>
      <c r="BX20" s="449"/>
    </row>
    <row r="21" spans="1:76" x14ac:dyDescent="0.2">
      <c r="A21" s="449"/>
      <c r="B21" s="449"/>
      <c r="C21" s="449"/>
      <c r="D21" s="449"/>
      <c r="E21" s="449"/>
      <c r="F21" s="449"/>
      <c r="G21" s="449"/>
      <c r="H21" s="449"/>
      <c r="I21" s="449"/>
      <c r="J21" s="449"/>
      <c r="K21" s="449"/>
      <c r="L21" s="449"/>
      <c r="M21" s="449"/>
      <c r="N21" s="449"/>
      <c r="O21" s="449"/>
      <c r="P21" s="449"/>
      <c r="Q21" s="449"/>
      <c r="R21" s="449"/>
      <c r="S21" s="449"/>
      <c r="T21" s="449"/>
      <c r="U21" s="449"/>
      <c r="V21" s="449"/>
      <c r="W21" s="449"/>
      <c r="X21" s="449"/>
      <c r="Y21" s="449"/>
      <c r="Z21" s="449"/>
      <c r="AA21" s="449"/>
      <c r="AB21" s="449"/>
      <c r="AC21" s="449"/>
      <c r="AD21" s="449"/>
      <c r="AE21" s="449"/>
      <c r="AF21" s="449"/>
      <c r="AG21" s="449"/>
      <c r="AH21" s="449"/>
      <c r="AI21" s="449"/>
      <c r="AJ21" s="449"/>
      <c r="AK21" s="449"/>
      <c r="AL21" s="449"/>
      <c r="AM21" s="449"/>
      <c r="AN21" s="449"/>
      <c r="AO21" s="449"/>
      <c r="AP21" s="449"/>
      <c r="AQ21" s="449"/>
      <c r="AR21" s="449"/>
      <c r="AS21" s="449"/>
      <c r="AT21" s="449"/>
      <c r="AU21" s="449"/>
      <c r="AV21" s="449"/>
      <c r="AW21" s="449"/>
      <c r="AX21" s="449"/>
      <c r="AY21" s="449"/>
      <c r="AZ21" s="449"/>
      <c r="BA21" s="449"/>
      <c r="BB21" s="449"/>
      <c r="BC21" s="449"/>
      <c r="BD21" s="449"/>
      <c r="BE21" s="449"/>
      <c r="BF21" s="449"/>
      <c r="BG21" s="449"/>
      <c r="BH21" s="449"/>
      <c r="BI21" s="449"/>
      <c r="BJ21" s="449"/>
      <c r="BK21" s="449"/>
      <c r="BL21" s="449"/>
      <c r="BM21" s="449"/>
      <c r="BN21" s="449"/>
      <c r="BO21" s="449"/>
      <c r="BP21" s="449"/>
      <c r="BQ21" s="449"/>
      <c r="BR21" s="449"/>
      <c r="BS21" s="449"/>
      <c r="BT21" s="449"/>
      <c r="BU21" s="449"/>
      <c r="BV21" s="449"/>
      <c r="BW21" s="449"/>
      <c r="BX21" s="449"/>
    </row>
    <row r="22" spans="1:76" x14ac:dyDescent="0.2">
      <c r="A22" s="449"/>
      <c r="B22" s="449"/>
      <c r="C22" s="449"/>
      <c r="D22" s="449"/>
      <c r="E22" s="449"/>
      <c r="F22" s="449"/>
      <c r="G22" s="449"/>
      <c r="H22" s="449"/>
      <c r="I22" s="449"/>
      <c r="J22" s="449"/>
      <c r="K22" s="449"/>
      <c r="L22" s="449"/>
      <c r="M22" s="449"/>
      <c r="N22" s="449"/>
      <c r="O22" s="449"/>
      <c r="P22" s="449"/>
      <c r="Q22" s="449"/>
      <c r="R22" s="449"/>
      <c r="S22" s="449"/>
      <c r="T22" s="449"/>
      <c r="U22" s="449"/>
      <c r="V22" s="449"/>
      <c r="W22" s="449"/>
      <c r="X22" s="449"/>
      <c r="Y22" s="449"/>
      <c r="Z22" s="449"/>
      <c r="AA22" s="449"/>
      <c r="AB22" s="449"/>
      <c r="AC22" s="449"/>
      <c r="AD22" s="449"/>
      <c r="AE22" s="449"/>
      <c r="AF22" s="449"/>
      <c r="AG22" s="449"/>
      <c r="AH22" s="449"/>
      <c r="AI22" s="449"/>
      <c r="AJ22" s="449"/>
      <c r="AK22" s="449"/>
      <c r="AL22" s="449"/>
      <c r="AM22" s="449"/>
      <c r="AN22" s="449"/>
      <c r="AO22" s="449"/>
      <c r="AP22" s="449"/>
      <c r="AQ22" s="449"/>
      <c r="AR22" s="449"/>
      <c r="AS22" s="449"/>
      <c r="AT22" s="449"/>
      <c r="AU22" s="449"/>
      <c r="AV22" s="449"/>
      <c r="AW22" s="449"/>
      <c r="AX22" s="449"/>
      <c r="AY22" s="449"/>
      <c r="AZ22" s="449"/>
      <c r="BA22" s="449"/>
      <c r="BB22" s="449"/>
      <c r="BC22" s="449"/>
      <c r="BD22" s="449"/>
      <c r="BE22" s="449"/>
      <c r="BF22" s="449"/>
      <c r="BG22" s="449"/>
      <c r="BH22" s="449"/>
      <c r="BI22" s="449"/>
      <c r="BJ22" s="449"/>
      <c r="BK22" s="449"/>
      <c r="BL22" s="449"/>
      <c r="BM22" s="449"/>
      <c r="BN22" s="449"/>
      <c r="BO22" s="449"/>
      <c r="BP22" s="449"/>
      <c r="BQ22" s="449"/>
      <c r="BR22" s="449"/>
      <c r="BS22" s="449"/>
      <c r="BT22" s="449"/>
      <c r="BU22" s="449"/>
      <c r="BV22" s="449"/>
      <c r="BW22" s="449"/>
      <c r="BX22" s="449"/>
    </row>
    <row r="23" spans="1:76" x14ac:dyDescent="0.2">
      <c r="A23" s="449"/>
      <c r="B23" s="449"/>
      <c r="C23" s="449"/>
      <c r="D23" s="449"/>
      <c r="E23" s="449"/>
      <c r="F23" s="449"/>
      <c r="G23" s="449"/>
      <c r="H23" s="449"/>
      <c r="I23" s="449"/>
      <c r="J23" s="449"/>
      <c r="K23" s="449"/>
      <c r="L23" s="449"/>
      <c r="M23" s="449"/>
      <c r="N23" s="449"/>
      <c r="O23" s="449"/>
      <c r="P23" s="449"/>
      <c r="Q23" s="449"/>
      <c r="R23" s="449"/>
      <c r="S23" s="449"/>
      <c r="T23" s="449"/>
      <c r="U23" s="449"/>
      <c r="V23" s="449"/>
      <c r="W23" s="449"/>
      <c r="X23" s="449"/>
      <c r="Y23" s="449"/>
      <c r="Z23" s="449"/>
      <c r="AA23" s="449"/>
      <c r="AB23" s="449"/>
      <c r="AC23" s="449"/>
      <c r="AD23" s="449"/>
      <c r="AE23" s="449"/>
      <c r="AF23" s="449"/>
      <c r="AG23" s="449"/>
      <c r="AH23" s="449"/>
      <c r="AI23" s="449"/>
      <c r="AJ23" s="449"/>
      <c r="AK23" s="449"/>
      <c r="AL23" s="449"/>
      <c r="AM23" s="449"/>
      <c r="AN23" s="449"/>
      <c r="AO23" s="449"/>
      <c r="AP23" s="449"/>
      <c r="AQ23" s="449"/>
      <c r="AR23" s="449"/>
      <c r="AS23" s="449"/>
      <c r="AT23" s="449"/>
      <c r="AU23" s="449"/>
      <c r="AV23" s="449"/>
      <c r="AW23" s="449"/>
      <c r="AX23" s="449"/>
      <c r="AY23" s="449"/>
      <c r="AZ23" s="449"/>
      <c r="BA23" s="449"/>
      <c r="BB23" s="449"/>
      <c r="BC23" s="449"/>
      <c r="BD23" s="449"/>
      <c r="BE23" s="449"/>
      <c r="BF23" s="449"/>
      <c r="BG23" s="449"/>
      <c r="BH23" s="449"/>
      <c r="BI23" s="449"/>
      <c r="BJ23" s="449"/>
      <c r="BK23" s="449"/>
      <c r="BL23" s="449"/>
      <c r="BM23" s="449"/>
      <c r="BN23" s="449"/>
      <c r="BO23" s="449"/>
      <c r="BP23" s="449"/>
      <c r="BQ23" s="449"/>
      <c r="BR23" s="449"/>
      <c r="BS23" s="449"/>
      <c r="BT23" s="449"/>
      <c r="BU23" s="449"/>
      <c r="BV23" s="449"/>
      <c r="BW23" s="449"/>
      <c r="BX23" s="449"/>
    </row>
    <row r="24" spans="1:76" x14ac:dyDescent="0.2">
      <c r="A24" s="449"/>
      <c r="B24" s="449"/>
      <c r="C24" s="449"/>
      <c r="D24" s="449"/>
      <c r="E24" s="449"/>
      <c r="F24" s="449"/>
      <c r="G24" s="449"/>
      <c r="H24" s="449"/>
      <c r="I24" s="449"/>
      <c r="J24" s="449"/>
      <c r="K24" s="449"/>
      <c r="L24" s="449"/>
      <c r="M24" s="449"/>
      <c r="N24" s="449"/>
      <c r="O24" s="449"/>
      <c r="P24" s="449"/>
      <c r="Q24" s="449"/>
      <c r="R24" s="449"/>
      <c r="S24" s="449"/>
      <c r="T24" s="449"/>
      <c r="U24" s="449"/>
      <c r="V24" s="449"/>
      <c r="W24" s="449"/>
      <c r="X24" s="449"/>
      <c r="Y24" s="449"/>
      <c r="Z24" s="449"/>
      <c r="AA24" s="449"/>
      <c r="AB24" s="449"/>
      <c r="AC24" s="449"/>
      <c r="AD24" s="449"/>
      <c r="AE24" s="449"/>
      <c r="AF24" s="449"/>
      <c r="AG24" s="449"/>
      <c r="AH24" s="449"/>
      <c r="AI24" s="449"/>
      <c r="AJ24" s="449"/>
      <c r="AK24" s="449"/>
      <c r="AL24" s="449"/>
      <c r="AM24" s="449"/>
      <c r="AN24" s="449"/>
      <c r="AO24" s="449"/>
      <c r="AP24" s="449"/>
      <c r="AQ24" s="449"/>
      <c r="AR24" s="449"/>
      <c r="AS24" s="449"/>
      <c r="AT24" s="449"/>
      <c r="AU24" s="449"/>
      <c r="AV24" s="449"/>
      <c r="AW24" s="449"/>
      <c r="AX24" s="449"/>
      <c r="AY24" s="449"/>
      <c r="AZ24" s="449"/>
      <c r="BA24" s="449"/>
      <c r="BB24" s="449"/>
      <c r="BC24" s="449"/>
      <c r="BD24" s="449"/>
      <c r="BE24" s="449"/>
      <c r="BF24" s="449"/>
      <c r="BG24" s="449"/>
      <c r="BH24" s="449"/>
      <c r="BI24" s="449"/>
      <c r="BJ24" s="449"/>
      <c r="BK24" s="449"/>
      <c r="BL24" s="449"/>
      <c r="BM24" s="449"/>
      <c r="BN24" s="449"/>
      <c r="BO24" s="449"/>
      <c r="BP24" s="449"/>
      <c r="BQ24" s="449"/>
      <c r="BR24" s="449"/>
      <c r="BS24" s="449"/>
      <c r="BT24" s="449"/>
      <c r="BU24" s="449"/>
      <c r="BV24" s="449"/>
      <c r="BW24" s="449"/>
      <c r="BX24" s="449"/>
    </row>
    <row r="25" spans="1:76" x14ac:dyDescent="0.2">
      <c r="A25" s="449"/>
      <c r="B25" s="449"/>
      <c r="C25" s="449"/>
      <c r="D25" s="449"/>
      <c r="E25" s="449"/>
      <c r="F25" s="449"/>
      <c r="G25" s="449"/>
      <c r="H25" s="449"/>
      <c r="I25" s="449"/>
      <c r="J25" s="449"/>
      <c r="K25" s="449"/>
      <c r="L25" s="449"/>
      <c r="M25" s="449"/>
      <c r="N25" s="449"/>
      <c r="O25" s="449"/>
      <c r="P25" s="449"/>
      <c r="Q25" s="449"/>
      <c r="R25" s="449"/>
      <c r="S25" s="449"/>
      <c r="T25" s="449"/>
      <c r="U25" s="449"/>
      <c r="V25" s="449"/>
      <c r="W25" s="449"/>
      <c r="X25" s="449"/>
      <c r="Y25" s="449"/>
      <c r="Z25" s="449"/>
      <c r="AA25" s="449"/>
      <c r="AB25" s="449"/>
      <c r="AC25" s="449"/>
      <c r="AD25" s="449"/>
      <c r="AE25" s="449"/>
      <c r="AF25" s="449"/>
      <c r="AG25" s="449"/>
      <c r="AH25" s="449"/>
      <c r="AI25" s="449"/>
      <c r="AJ25" s="449"/>
      <c r="AK25" s="449"/>
      <c r="AL25" s="449"/>
      <c r="AM25" s="449"/>
      <c r="AN25" s="449"/>
      <c r="AO25" s="449"/>
      <c r="AP25" s="449"/>
      <c r="AQ25" s="449"/>
      <c r="AR25" s="449"/>
      <c r="AS25" s="449"/>
      <c r="AT25" s="449"/>
      <c r="AU25" s="449"/>
      <c r="AV25" s="449"/>
      <c r="AW25" s="449"/>
      <c r="AX25" s="449"/>
      <c r="AY25" s="449"/>
      <c r="AZ25" s="449"/>
      <c r="BA25" s="449"/>
      <c r="BB25" s="449"/>
      <c r="BC25" s="449"/>
      <c r="BD25" s="449"/>
      <c r="BE25" s="449"/>
      <c r="BF25" s="449"/>
      <c r="BG25" s="449"/>
      <c r="BH25" s="449"/>
      <c r="BI25" s="449"/>
      <c r="BJ25" s="449"/>
      <c r="BK25" s="449"/>
      <c r="BL25" s="449"/>
      <c r="BM25" s="449"/>
      <c r="BN25" s="449"/>
      <c r="BO25" s="449"/>
      <c r="BP25" s="449"/>
      <c r="BQ25" s="449"/>
      <c r="BR25" s="449"/>
      <c r="BS25" s="449"/>
      <c r="BT25" s="449"/>
      <c r="BU25" s="449"/>
      <c r="BV25" s="449"/>
      <c r="BW25" s="449"/>
      <c r="BX25" s="449"/>
    </row>
    <row r="26" spans="1:76" x14ac:dyDescent="0.2">
      <c r="A26" s="449"/>
      <c r="B26" s="449"/>
      <c r="C26" s="449"/>
      <c r="D26" s="449"/>
      <c r="E26" s="449"/>
      <c r="F26" s="449"/>
      <c r="G26" s="449"/>
      <c r="H26" s="449"/>
      <c r="I26" s="449"/>
      <c r="J26" s="449"/>
      <c r="K26" s="449"/>
      <c r="L26" s="449"/>
      <c r="M26" s="449"/>
      <c r="N26" s="449"/>
      <c r="O26" s="449"/>
      <c r="P26" s="449"/>
      <c r="Q26" s="449"/>
      <c r="R26" s="449"/>
      <c r="S26" s="449"/>
      <c r="T26" s="449"/>
      <c r="U26" s="449"/>
      <c r="V26" s="449"/>
      <c r="W26" s="449"/>
      <c r="X26" s="449"/>
      <c r="Y26" s="449"/>
      <c r="Z26" s="449"/>
      <c r="AA26" s="449"/>
      <c r="AB26" s="449"/>
      <c r="AC26" s="449"/>
      <c r="AD26" s="449"/>
      <c r="AE26" s="449"/>
      <c r="AF26" s="449"/>
      <c r="AG26" s="449"/>
      <c r="AH26" s="449"/>
      <c r="AI26" s="449"/>
      <c r="AJ26" s="449"/>
      <c r="AK26" s="449"/>
      <c r="AL26" s="449"/>
      <c r="AM26" s="449"/>
      <c r="AN26" s="449"/>
      <c r="AO26" s="449"/>
      <c r="AP26" s="449"/>
      <c r="AQ26" s="449"/>
      <c r="AR26" s="449"/>
      <c r="AS26" s="449"/>
      <c r="AT26" s="449"/>
      <c r="AU26" s="449"/>
      <c r="AV26" s="449"/>
      <c r="AW26" s="449"/>
      <c r="AX26" s="449"/>
      <c r="AY26" s="449"/>
      <c r="AZ26" s="449"/>
      <c r="BA26" s="449"/>
      <c r="BB26" s="449"/>
      <c r="BC26" s="449"/>
      <c r="BD26" s="449"/>
      <c r="BE26" s="449"/>
      <c r="BF26" s="449"/>
      <c r="BG26" s="449"/>
      <c r="BH26" s="449"/>
      <c r="BI26" s="449"/>
      <c r="BJ26" s="449"/>
      <c r="BK26" s="449"/>
      <c r="BL26" s="449"/>
      <c r="BM26" s="449"/>
      <c r="BN26" s="449"/>
      <c r="BO26" s="449"/>
      <c r="BP26" s="449"/>
      <c r="BQ26" s="449"/>
      <c r="BR26" s="449"/>
      <c r="BS26" s="449"/>
      <c r="BT26" s="449"/>
      <c r="BU26" s="449"/>
      <c r="BV26" s="449"/>
      <c r="BW26" s="449"/>
      <c r="BX26" s="449"/>
    </row>
    <row r="27" spans="1:76" x14ac:dyDescent="0.2">
      <c r="A27" s="449"/>
      <c r="B27" s="449"/>
      <c r="C27" s="449"/>
      <c r="D27" s="449"/>
      <c r="E27" s="449"/>
      <c r="F27" s="449"/>
      <c r="G27" s="449"/>
      <c r="H27" s="449"/>
      <c r="I27" s="449"/>
      <c r="J27" s="449"/>
      <c r="K27" s="449"/>
      <c r="L27" s="449"/>
      <c r="M27" s="449"/>
      <c r="N27" s="449"/>
      <c r="O27" s="449"/>
      <c r="P27" s="449"/>
      <c r="Q27" s="449"/>
      <c r="R27" s="449"/>
      <c r="S27" s="449"/>
      <c r="T27" s="449"/>
      <c r="U27" s="449"/>
      <c r="V27" s="449"/>
      <c r="W27" s="449"/>
      <c r="X27" s="449"/>
      <c r="Y27" s="449"/>
      <c r="Z27" s="449"/>
      <c r="AA27" s="449"/>
      <c r="AB27" s="449"/>
      <c r="AC27" s="449"/>
      <c r="AD27" s="449"/>
      <c r="AE27" s="449"/>
      <c r="AF27" s="449"/>
      <c r="AG27" s="449"/>
      <c r="AH27" s="449"/>
      <c r="AI27" s="449"/>
      <c r="AJ27" s="449"/>
      <c r="AK27" s="449"/>
      <c r="AL27" s="449"/>
      <c r="AM27" s="449"/>
      <c r="AN27" s="449"/>
      <c r="AO27" s="449"/>
      <c r="AP27" s="449"/>
      <c r="AQ27" s="449"/>
      <c r="AR27" s="449"/>
      <c r="AS27" s="449"/>
      <c r="AT27" s="449"/>
      <c r="AU27" s="449"/>
      <c r="AV27" s="449"/>
      <c r="AW27" s="449"/>
      <c r="AX27" s="449"/>
      <c r="AY27" s="449"/>
      <c r="AZ27" s="449"/>
      <c r="BA27" s="449"/>
      <c r="BB27" s="449"/>
      <c r="BC27" s="449"/>
      <c r="BD27" s="449"/>
      <c r="BE27" s="449"/>
      <c r="BF27" s="449"/>
      <c r="BG27" s="449"/>
      <c r="BH27" s="449"/>
      <c r="BI27" s="449"/>
      <c r="BJ27" s="449"/>
      <c r="BK27" s="449"/>
      <c r="BL27" s="449"/>
      <c r="BM27" s="449"/>
      <c r="BN27" s="449"/>
      <c r="BO27" s="449"/>
      <c r="BP27" s="449"/>
      <c r="BQ27" s="449"/>
      <c r="BR27" s="449"/>
      <c r="BS27" s="449"/>
      <c r="BT27" s="449"/>
      <c r="BU27" s="449"/>
      <c r="BV27" s="449"/>
      <c r="BW27" s="449"/>
      <c r="BX27" s="449"/>
    </row>
    <row r="28" spans="1:76" x14ac:dyDescent="0.2">
      <c r="A28" s="449"/>
      <c r="B28" s="449"/>
      <c r="C28" s="449"/>
      <c r="D28" s="449"/>
      <c r="E28" s="449"/>
      <c r="F28" s="449"/>
      <c r="G28" s="449"/>
      <c r="H28" s="449"/>
      <c r="I28" s="449"/>
      <c r="J28" s="449"/>
      <c r="K28" s="449"/>
      <c r="L28" s="449"/>
      <c r="M28" s="449"/>
      <c r="N28" s="449"/>
      <c r="O28" s="449"/>
      <c r="P28" s="449"/>
      <c r="Q28" s="449"/>
      <c r="R28" s="449"/>
      <c r="S28" s="449"/>
      <c r="T28" s="449"/>
      <c r="U28" s="449"/>
      <c r="V28" s="449"/>
      <c r="W28" s="449"/>
      <c r="X28" s="449"/>
      <c r="Y28" s="449"/>
      <c r="Z28" s="449"/>
      <c r="AA28" s="449"/>
      <c r="AB28" s="449"/>
      <c r="AC28" s="449"/>
      <c r="AD28" s="449"/>
      <c r="AE28" s="449"/>
      <c r="AF28" s="449"/>
      <c r="AG28" s="449"/>
      <c r="AH28" s="449"/>
      <c r="AI28" s="449"/>
      <c r="AJ28" s="449"/>
      <c r="AK28" s="449"/>
      <c r="AL28" s="449"/>
      <c r="AM28" s="449"/>
      <c r="AN28" s="449"/>
      <c r="AO28" s="449"/>
      <c r="AP28" s="449"/>
      <c r="AQ28" s="449"/>
      <c r="AR28" s="449"/>
      <c r="AS28" s="449"/>
      <c r="AT28" s="449"/>
      <c r="AU28" s="449"/>
      <c r="AV28" s="449"/>
      <c r="AW28" s="449"/>
      <c r="AX28" s="449"/>
      <c r="AY28" s="449"/>
      <c r="AZ28" s="449"/>
      <c r="BA28" s="449"/>
      <c r="BB28" s="449"/>
      <c r="BC28" s="449"/>
      <c r="BD28" s="449"/>
      <c r="BE28" s="449"/>
      <c r="BF28" s="449"/>
      <c r="BG28" s="449"/>
      <c r="BH28" s="449"/>
      <c r="BI28" s="449"/>
      <c r="BJ28" s="449"/>
      <c r="BK28" s="449"/>
      <c r="BL28" s="449"/>
      <c r="BM28" s="449"/>
      <c r="BN28" s="449"/>
      <c r="BO28" s="449"/>
      <c r="BP28" s="449"/>
      <c r="BQ28" s="449"/>
      <c r="BR28" s="449"/>
      <c r="BS28" s="449"/>
      <c r="BT28" s="449"/>
      <c r="BU28" s="449"/>
      <c r="BV28" s="449"/>
      <c r="BW28" s="449"/>
      <c r="BX28" s="449"/>
    </row>
    <row r="29" spans="1:76" x14ac:dyDescent="0.2">
      <c r="A29" s="449"/>
      <c r="B29" s="449"/>
      <c r="C29" s="449"/>
      <c r="D29" s="449"/>
      <c r="E29" s="449"/>
      <c r="F29" s="449"/>
      <c r="G29" s="449"/>
      <c r="H29" s="449"/>
      <c r="I29" s="449"/>
      <c r="J29" s="449"/>
      <c r="K29" s="449"/>
      <c r="L29" s="449"/>
      <c r="M29" s="449"/>
      <c r="N29" s="449"/>
      <c r="O29" s="449"/>
      <c r="P29" s="449"/>
      <c r="Q29" s="449"/>
      <c r="R29" s="449"/>
      <c r="S29" s="449"/>
      <c r="T29" s="449"/>
      <c r="U29" s="449"/>
      <c r="V29" s="449"/>
      <c r="W29" s="449"/>
      <c r="X29" s="449"/>
      <c r="Y29" s="449"/>
      <c r="Z29" s="449"/>
      <c r="AA29" s="449"/>
      <c r="AB29" s="449"/>
      <c r="AC29" s="449"/>
      <c r="AD29" s="449"/>
      <c r="AE29" s="449"/>
      <c r="AF29" s="449"/>
      <c r="AG29" s="449"/>
      <c r="AH29" s="449"/>
      <c r="AI29" s="449"/>
      <c r="AJ29" s="449"/>
      <c r="AK29" s="449"/>
      <c r="AL29" s="449"/>
      <c r="AM29" s="449"/>
      <c r="AN29" s="449"/>
      <c r="AO29" s="449"/>
      <c r="AP29" s="449"/>
      <c r="AQ29" s="449"/>
      <c r="AR29" s="449"/>
      <c r="AS29" s="449"/>
      <c r="AT29" s="449"/>
      <c r="AU29" s="449"/>
      <c r="AV29" s="449"/>
      <c r="AW29" s="449"/>
      <c r="AX29" s="449"/>
      <c r="AY29" s="449"/>
      <c r="AZ29" s="449"/>
      <c r="BA29" s="449"/>
      <c r="BB29" s="449"/>
      <c r="BC29" s="449"/>
      <c r="BD29" s="449"/>
      <c r="BE29" s="449"/>
      <c r="BF29" s="449"/>
      <c r="BG29" s="449"/>
      <c r="BH29" s="449"/>
      <c r="BI29" s="449"/>
      <c r="BJ29" s="449"/>
      <c r="BK29" s="449"/>
      <c r="BL29" s="449"/>
      <c r="BM29" s="449"/>
      <c r="BN29" s="449"/>
      <c r="BO29" s="449"/>
      <c r="BP29" s="449"/>
      <c r="BQ29" s="449"/>
      <c r="BR29" s="449"/>
      <c r="BS29" s="449"/>
      <c r="BT29" s="449"/>
      <c r="BU29" s="449"/>
      <c r="BV29" s="449"/>
      <c r="BW29" s="449"/>
      <c r="BX29" s="449"/>
    </row>
    <row r="30" spans="1:76" x14ac:dyDescent="0.2">
      <c r="A30" s="449"/>
      <c r="B30" s="449"/>
      <c r="C30" s="449"/>
      <c r="D30" s="449"/>
      <c r="E30" s="449"/>
      <c r="F30" s="449"/>
      <c r="G30" s="449"/>
      <c r="H30" s="449"/>
      <c r="I30" s="449"/>
      <c r="J30" s="449"/>
      <c r="K30" s="449"/>
      <c r="L30" s="449"/>
      <c r="M30" s="449"/>
      <c r="N30" s="449"/>
      <c r="O30" s="449"/>
      <c r="P30" s="449"/>
      <c r="Q30" s="449"/>
      <c r="R30" s="449"/>
      <c r="S30" s="449"/>
      <c r="T30" s="449"/>
      <c r="U30" s="449"/>
      <c r="V30" s="449"/>
      <c r="W30" s="449"/>
      <c r="X30" s="449"/>
      <c r="Y30" s="449"/>
      <c r="Z30" s="449"/>
      <c r="AA30" s="449"/>
      <c r="AB30" s="449"/>
      <c r="AC30" s="449"/>
      <c r="AD30" s="449"/>
      <c r="AE30" s="449"/>
      <c r="AF30" s="449"/>
      <c r="AG30" s="449"/>
      <c r="AH30" s="449"/>
      <c r="AI30" s="449"/>
      <c r="AJ30" s="449"/>
      <c r="AK30" s="449"/>
      <c r="AL30" s="449"/>
      <c r="AM30" s="449"/>
      <c r="AN30" s="449"/>
      <c r="AO30" s="449"/>
      <c r="AP30" s="449"/>
      <c r="AQ30" s="449"/>
      <c r="AR30" s="449"/>
      <c r="AS30" s="449"/>
      <c r="AT30" s="449"/>
      <c r="AU30" s="449"/>
      <c r="AV30" s="449"/>
      <c r="AW30" s="449"/>
      <c r="AX30" s="449"/>
      <c r="AY30" s="449"/>
      <c r="AZ30" s="449"/>
      <c r="BA30" s="449"/>
      <c r="BB30" s="449"/>
      <c r="BC30" s="449"/>
      <c r="BD30" s="449"/>
      <c r="BE30" s="449"/>
      <c r="BF30" s="449"/>
      <c r="BG30" s="449"/>
      <c r="BH30" s="449"/>
      <c r="BI30" s="449"/>
      <c r="BJ30" s="449"/>
      <c r="BK30" s="449"/>
      <c r="BL30" s="449"/>
      <c r="BM30" s="449"/>
      <c r="BN30" s="449"/>
      <c r="BO30" s="449"/>
      <c r="BP30" s="449"/>
      <c r="BQ30" s="449"/>
      <c r="BR30" s="449"/>
      <c r="BS30" s="449"/>
      <c r="BT30" s="449"/>
      <c r="BU30" s="449"/>
      <c r="BV30" s="449"/>
      <c r="BW30" s="449"/>
      <c r="BX30" s="449"/>
    </row>
    <row r="31" spans="1:76" x14ac:dyDescent="0.2">
      <c r="A31" s="449"/>
      <c r="B31" s="449"/>
      <c r="C31" s="449"/>
      <c r="D31" s="449"/>
      <c r="E31" s="449"/>
      <c r="F31" s="449"/>
      <c r="G31" s="449"/>
      <c r="H31" s="449"/>
      <c r="I31" s="449"/>
      <c r="J31" s="449"/>
      <c r="K31" s="449"/>
      <c r="L31" s="449"/>
      <c r="M31" s="449"/>
      <c r="N31" s="449"/>
      <c r="O31" s="449"/>
      <c r="P31" s="449"/>
      <c r="Q31" s="449"/>
      <c r="R31" s="449"/>
      <c r="S31" s="449"/>
      <c r="T31" s="449"/>
      <c r="U31" s="449"/>
      <c r="V31" s="449"/>
      <c r="W31" s="449"/>
      <c r="X31" s="449"/>
      <c r="Y31" s="449"/>
      <c r="Z31" s="449"/>
      <c r="AA31" s="449"/>
      <c r="AB31" s="449"/>
      <c r="AC31" s="449"/>
      <c r="AD31" s="449"/>
      <c r="AE31" s="449"/>
      <c r="AF31" s="449"/>
      <c r="AG31" s="449"/>
      <c r="AH31" s="449"/>
      <c r="AI31" s="449"/>
      <c r="AJ31" s="449"/>
      <c r="AK31" s="449"/>
      <c r="AL31" s="449"/>
      <c r="AM31" s="449"/>
      <c r="AN31" s="449"/>
      <c r="AO31" s="449"/>
      <c r="AP31" s="449"/>
      <c r="AQ31" s="449"/>
      <c r="AR31" s="449"/>
      <c r="AS31" s="449"/>
      <c r="AT31" s="449"/>
      <c r="AU31" s="449"/>
      <c r="AV31" s="449"/>
      <c r="AW31" s="449"/>
      <c r="AX31" s="449"/>
      <c r="AY31" s="449"/>
      <c r="AZ31" s="449"/>
      <c r="BA31" s="449"/>
      <c r="BB31" s="449"/>
      <c r="BC31" s="449"/>
      <c r="BD31" s="449"/>
      <c r="BE31" s="449"/>
      <c r="BF31" s="449"/>
      <c r="BG31" s="449"/>
      <c r="BH31" s="449"/>
      <c r="BI31" s="449"/>
      <c r="BJ31" s="449"/>
      <c r="BK31" s="449"/>
      <c r="BL31" s="449"/>
      <c r="BM31" s="449"/>
      <c r="BN31" s="449"/>
      <c r="BO31" s="449"/>
      <c r="BP31" s="449"/>
      <c r="BQ31" s="449"/>
      <c r="BR31" s="449"/>
      <c r="BS31" s="449"/>
      <c r="BT31" s="449"/>
      <c r="BU31" s="449"/>
      <c r="BV31" s="449"/>
      <c r="BW31" s="449"/>
      <c r="BX31" s="449"/>
    </row>
    <row r="32" spans="1:76" x14ac:dyDescent="0.2">
      <c r="A32" s="449"/>
      <c r="B32" s="449"/>
      <c r="C32" s="449"/>
      <c r="D32" s="449"/>
      <c r="E32" s="449"/>
      <c r="F32" s="449"/>
      <c r="G32" s="449"/>
      <c r="H32" s="449"/>
      <c r="I32" s="449"/>
      <c r="J32" s="449"/>
      <c r="K32" s="449"/>
      <c r="L32" s="449"/>
      <c r="M32" s="449"/>
      <c r="N32" s="449"/>
      <c r="O32" s="449"/>
      <c r="P32" s="449"/>
      <c r="Q32" s="449"/>
      <c r="R32" s="449"/>
      <c r="S32" s="449"/>
      <c r="T32" s="449"/>
      <c r="U32" s="449"/>
      <c r="V32" s="449"/>
      <c r="W32" s="449"/>
      <c r="X32" s="449"/>
      <c r="Y32" s="449"/>
      <c r="Z32" s="449"/>
      <c r="AA32" s="449"/>
      <c r="AB32" s="449"/>
      <c r="AC32" s="449"/>
      <c r="AD32" s="449"/>
      <c r="AE32" s="449"/>
      <c r="AF32" s="449"/>
      <c r="AG32" s="449"/>
      <c r="AH32" s="449"/>
      <c r="AI32" s="449"/>
      <c r="AJ32" s="449"/>
      <c r="AK32" s="449"/>
      <c r="AL32" s="449"/>
      <c r="AM32" s="449"/>
      <c r="AN32" s="449"/>
      <c r="AO32" s="449"/>
      <c r="AP32" s="449"/>
      <c r="AQ32" s="449"/>
      <c r="AR32" s="449"/>
      <c r="AS32" s="449"/>
      <c r="AT32" s="449"/>
      <c r="AU32" s="449"/>
      <c r="AV32" s="449"/>
      <c r="AW32" s="449"/>
      <c r="AX32" s="449"/>
      <c r="AY32" s="449"/>
      <c r="AZ32" s="449"/>
      <c r="BA32" s="449"/>
      <c r="BB32" s="449"/>
      <c r="BC32" s="449"/>
      <c r="BD32" s="449"/>
      <c r="BE32" s="449"/>
      <c r="BF32" s="449"/>
      <c r="BG32" s="449"/>
      <c r="BH32" s="449"/>
      <c r="BI32" s="449"/>
      <c r="BJ32" s="449"/>
      <c r="BK32" s="449"/>
      <c r="BL32" s="449"/>
      <c r="BM32" s="449"/>
      <c r="BN32" s="449"/>
      <c r="BO32" s="449"/>
      <c r="BP32" s="449"/>
      <c r="BQ32" s="449"/>
      <c r="BR32" s="449"/>
      <c r="BS32" s="449"/>
      <c r="BT32" s="449"/>
      <c r="BU32" s="449"/>
      <c r="BV32" s="449"/>
      <c r="BW32" s="449"/>
      <c r="BX32" s="449"/>
    </row>
    <row r="33" spans="1:76" x14ac:dyDescent="0.2">
      <c r="A33" s="449"/>
      <c r="B33" s="449"/>
      <c r="C33" s="449"/>
      <c r="D33" s="449"/>
      <c r="E33" s="449"/>
      <c r="F33" s="449"/>
      <c r="G33" s="449"/>
      <c r="H33" s="449"/>
      <c r="I33" s="449"/>
      <c r="J33" s="449"/>
      <c r="K33" s="449"/>
      <c r="L33" s="449"/>
      <c r="M33" s="449"/>
      <c r="N33" s="449"/>
      <c r="O33" s="449"/>
      <c r="P33" s="449"/>
      <c r="Q33" s="449"/>
      <c r="R33" s="449"/>
      <c r="S33" s="449"/>
      <c r="T33" s="449"/>
      <c r="U33" s="449"/>
      <c r="V33" s="449"/>
      <c r="W33" s="449"/>
      <c r="X33" s="449"/>
      <c r="Y33" s="449"/>
      <c r="Z33" s="449"/>
      <c r="AA33" s="449"/>
      <c r="AB33" s="449"/>
      <c r="AC33" s="449"/>
      <c r="AD33" s="449"/>
      <c r="AE33" s="449"/>
      <c r="AF33" s="449"/>
      <c r="AG33" s="449"/>
      <c r="AH33" s="449"/>
      <c r="AI33" s="449"/>
      <c r="AJ33" s="449"/>
      <c r="AK33" s="449"/>
      <c r="AL33" s="449"/>
      <c r="AM33" s="449"/>
      <c r="AN33" s="449"/>
      <c r="AO33" s="449"/>
      <c r="AP33" s="449"/>
      <c r="AQ33" s="449"/>
      <c r="AR33" s="449"/>
      <c r="AS33" s="449"/>
      <c r="AT33" s="449"/>
      <c r="AU33" s="449"/>
      <c r="AV33" s="449"/>
      <c r="AW33" s="449"/>
      <c r="AX33" s="449"/>
      <c r="AY33" s="449"/>
      <c r="AZ33" s="449"/>
      <c r="BA33" s="449"/>
      <c r="BB33" s="449"/>
      <c r="BC33" s="449"/>
      <c r="BD33" s="449"/>
      <c r="BE33" s="449"/>
      <c r="BF33" s="449"/>
      <c r="BG33" s="449"/>
      <c r="BH33" s="449"/>
      <c r="BI33" s="449"/>
      <c r="BJ33" s="449"/>
      <c r="BK33" s="449"/>
      <c r="BL33" s="449"/>
      <c r="BM33" s="449"/>
      <c r="BN33" s="449"/>
      <c r="BO33" s="449"/>
      <c r="BP33" s="449"/>
      <c r="BQ33" s="449"/>
      <c r="BR33" s="449"/>
      <c r="BS33" s="449"/>
      <c r="BT33" s="449"/>
      <c r="BU33" s="449"/>
      <c r="BV33" s="449"/>
      <c r="BW33" s="449"/>
      <c r="BX33" s="449"/>
    </row>
    <row r="34" spans="1:76" x14ac:dyDescent="0.2">
      <c r="A34" s="449"/>
      <c r="B34" s="449"/>
      <c r="C34" s="449"/>
      <c r="D34" s="449"/>
      <c r="E34" s="449"/>
      <c r="F34" s="449"/>
      <c r="G34" s="449"/>
      <c r="H34" s="449"/>
      <c r="I34" s="449"/>
      <c r="J34" s="449"/>
      <c r="K34" s="449"/>
      <c r="L34" s="449"/>
      <c r="M34" s="449"/>
      <c r="N34" s="449"/>
      <c r="O34" s="449"/>
      <c r="P34" s="449"/>
      <c r="Q34" s="449"/>
      <c r="R34" s="449"/>
      <c r="S34" s="449"/>
      <c r="T34" s="449"/>
      <c r="U34" s="449"/>
      <c r="V34" s="449"/>
      <c r="W34" s="449"/>
      <c r="X34" s="449"/>
      <c r="Y34" s="449"/>
      <c r="Z34" s="449"/>
      <c r="AA34" s="449"/>
      <c r="AB34" s="449"/>
      <c r="AC34" s="449"/>
      <c r="AD34" s="449"/>
      <c r="AE34" s="449"/>
      <c r="AF34" s="449"/>
      <c r="AG34" s="449"/>
      <c r="AH34" s="449"/>
      <c r="AI34" s="449"/>
      <c r="AJ34" s="449"/>
      <c r="AK34" s="449"/>
      <c r="AL34" s="449"/>
      <c r="AM34" s="449"/>
      <c r="AN34" s="449"/>
      <c r="AO34" s="449"/>
      <c r="AP34" s="449"/>
      <c r="AQ34" s="449"/>
      <c r="AR34" s="449"/>
      <c r="AS34" s="449"/>
      <c r="AT34" s="449"/>
      <c r="AU34" s="449"/>
      <c r="AV34" s="449"/>
      <c r="AW34" s="449"/>
      <c r="AX34" s="449"/>
      <c r="AY34" s="449"/>
      <c r="AZ34" s="449"/>
      <c r="BA34" s="449"/>
      <c r="BB34" s="449"/>
      <c r="BC34" s="449"/>
      <c r="BD34" s="449"/>
      <c r="BE34" s="449"/>
      <c r="BF34" s="449"/>
      <c r="BG34" s="449"/>
      <c r="BH34" s="449"/>
      <c r="BI34" s="449"/>
      <c r="BJ34" s="449"/>
      <c r="BK34" s="449"/>
      <c r="BL34" s="449"/>
      <c r="BM34" s="449"/>
      <c r="BN34" s="449"/>
      <c r="BO34" s="449"/>
      <c r="BP34" s="449"/>
      <c r="BQ34" s="449"/>
      <c r="BR34" s="449"/>
      <c r="BS34" s="449"/>
      <c r="BT34" s="449"/>
      <c r="BU34" s="449"/>
      <c r="BV34" s="449"/>
      <c r="BW34" s="449"/>
      <c r="BX34" s="449"/>
    </row>
    <row r="35" spans="1:76" x14ac:dyDescent="0.2">
      <c r="A35" s="449"/>
      <c r="B35" s="449"/>
      <c r="C35" s="449"/>
      <c r="D35" s="449"/>
      <c r="E35" s="449"/>
      <c r="F35" s="449"/>
      <c r="G35" s="449"/>
      <c r="H35" s="449"/>
      <c r="I35" s="449"/>
      <c r="J35" s="449"/>
      <c r="K35" s="449"/>
      <c r="L35" s="449"/>
      <c r="M35" s="449"/>
      <c r="N35" s="449"/>
      <c r="O35" s="449"/>
      <c r="P35" s="449"/>
      <c r="Q35" s="449"/>
      <c r="R35" s="449"/>
      <c r="S35" s="449"/>
      <c r="T35" s="449"/>
      <c r="U35" s="449"/>
      <c r="V35" s="449"/>
      <c r="W35" s="449"/>
      <c r="X35" s="449"/>
      <c r="Y35" s="449"/>
      <c r="Z35" s="449"/>
      <c r="AA35" s="449"/>
      <c r="AB35" s="449"/>
      <c r="AC35" s="449"/>
      <c r="AD35" s="449"/>
      <c r="AE35" s="449"/>
      <c r="AF35" s="449"/>
      <c r="AG35" s="449"/>
      <c r="AH35" s="449"/>
      <c r="AI35" s="449"/>
      <c r="AJ35" s="449"/>
      <c r="AK35" s="449"/>
      <c r="AL35" s="449"/>
      <c r="AM35" s="449"/>
      <c r="AN35" s="449"/>
      <c r="AO35" s="449"/>
      <c r="AP35" s="449"/>
      <c r="AQ35" s="449"/>
      <c r="AR35" s="449"/>
      <c r="AS35" s="449"/>
      <c r="AT35" s="449"/>
      <c r="AU35" s="449"/>
      <c r="AV35" s="449"/>
      <c r="AW35" s="449"/>
      <c r="AX35" s="449"/>
      <c r="AY35" s="449"/>
      <c r="AZ35" s="449"/>
      <c r="BA35" s="449"/>
      <c r="BB35" s="449"/>
      <c r="BC35" s="449"/>
      <c r="BD35" s="449"/>
      <c r="BE35" s="449"/>
      <c r="BF35" s="449"/>
      <c r="BG35" s="449"/>
      <c r="BH35" s="449"/>
      <c r="BI35" s="449"/>
      <c r="BJ35" s="449"/>
      <c r="BK35" s="449"/>
      <c r="BL35" s="449"/>
      <c r="BM35" s="449"/>
      <c r="BN35" s="449"/>
      <c r="BO35" s="449"/>
      <c r="BP35" s="449"/>
      <c r="BQ35" s="449"/>
      <c r="BR35" s="449"/>
      <c r="BS35" s="449"/>
      <c r="BT35" s="449"/>
      <c r="BU35" s="449"/>
      <c r="BV35" s="449"/>
      <c r="BW35" s="449"/>
      <c r="BX35" s="449"/>
    </row>
    <row r="36" spans="1:76" x14ac:dyDescent="0.2">
      <c r="A36" s="449"/>
      <c r="B36" s="449"/>
      <c r="C36" s="449"/>
      <c r="D36" s="449"/>
      <c r="E36" s="449"/>
      <c r="F36" s="449"/>
      <c r="G36" s="449"/>
      <c r="H36" s="449"/>
      <c r="I36" s="449"/>
      <c r="J36" s="449"/>
      <c r="K36" s="449"/>
      <c r="L36" s="449"/>
      <c r="M36" s="449"/>
      <c r="N36" s="449"/>
      <c r="O36" s="449"/>
      <c r="P36" s="449"/>
      <c r="Q36" s="449"/>
      <c r="R36" s="449"/>
      <c r="S36" s="449"/>
      <c r="T36" s="449"/>
      <c r="U36" s="449"/>
      <c r="V36" s="449"/>
      <c r="W36" s="449"/>
      <c r="X36" s="449"/>
      <c r="Y36" s="449"/>
      <c r="Z36" s="449"/>
      <c r="AA36" s="449"/>
      <c r="AB36" s="449"/>
      <c r="AC36" s="449"/>
      <c r="AD36" s="449"/>
      <c r="AE36" s="449"/>
      <c r="AF36" s="449"/>
      <c r="AG36" s="449"/>
      <c r="AH36" s="449"/>
      <c r="AI36" s="449"/>
      <c r="AJ36" s="449"/>
      <c r="AK36" s="449"/>
      <c r="AL36" s="449"/>
      <c r="AM36" s="449"/>
      <c r="AN36" s="449"/>
      <c r="AO36" s="449"/>
      <c r="AP36" s="449"/>
      <c r="AQ36" s="449"/>
      <c r="AR36" s="449"/>
      <c r="AS36" s="449"/>
      <c r="AT36" s="449"/>
      <c r="AU36" s="449"/>
      <c r="AV36" s="449"/>
      <c r="AW36" s="449"/>
      <c r="AX36" s="449"/>
      <c r="AY36" s="449"/>
      <c r="AZ36" s="449"/>
      <c r="BA36" s="449"/>
      <c r="BB36" s="449"/>
      <c r="BC36" s="449"/>
      <c r="BD36" s="449"/>
      <c r="BE36" s="449"/>
      <c r="BF36" s="449"/>
      <c r="BG36" s="449"/>
      <c r="BH36" s="449"/>
      <c r="BI36" s="449"/>
      <c r="BJ36" s="449"/>
      <c r="BK36" s="449"/>
      <c r="BL36" s="449"/>
      <c r="BM36" s="449"/>
      <c r="BN36" s="449"/>
      <c r="BO36" s="449"/>
      <c r="BP36" s="449"/>
      <c r="BQ36" s="449"/>
      <c r="BR36" s="449"/>
      <c r="BS36" s="449"/>
      <c r="BT36" s="449"/>
      <c r="BU36" s="449"/>
      <c r="BV36" s="449"/>
      <c r="BW36" s="449"/>
      <c r="BX36" s="449"/>
    </row>
    <row r="37" spans="1:76" x14ac:dyDescent="0.2">
      <c r="A37" s="449"/>
      <c r="B37" s="449"/>
      <c r="C37" s="449"/>
      <c r="D37" s="449"/>
      <c r="E37" s="449"/>
      <c r="F37" s="449"/>
      <c r="G37" s="449"/>
      <c r="H37" s="449"/>
      <c r="I37" s="449"/>
      <c r="J37" s="449"/>
      <c r="K37" s="449"/>
      <c r="L37" s="449"/>
      <c r="M37" s="449"/>
      <c r="N37" s="449"/>
      <c r="O37" s="449"/>
      <c r="P37" s="449"/>
      <c r="Q37" s="449"/>
      <c r="R37" s="449"/>
      <c r="S37" s="449"/>
      <c r="T37" s="449"/>
      <c r="U37" s="449"/>
      <c r="V37" s="449"/>
      <c r="W37" s="449"/>
      <c r="X37" s="449"/>
      <c r="Y37" s="449"/>
      <c r="Z37" s="449"/>
      <c r="AA37" s="449"/>
      <c r="AB37" s="449"/>
      <c r="AC37" s="449"/>
      <c r="AD37" s="449"/>
      <c r="AE37" s="449"/>
      <c r="AF37" s="449"/>
      <c r="AG37" s="449"/>
      <c r="AH37" s="449"/>
      <c r="AI37" s="449"/>
      <c r="AJ37" s="449"/>
      <c r="AK37" s="449"/>
      <c r="AL37" s="449"/>
      <c r="AM37" s="449"/>
      <c r="AN37" s="449"/>
      <c r="AO37" s="449"/>
      <c r="AP37" s="449"/>
      <c r="AQ37" s="449"/>
      <c r="AR37" s="449"/>
      <c r="AS37" s="449"/>
      <c r="AT37" s="449"/>
      <c r="AU37" s="449"/>
      <c r="AV37" s="449"/>
      <c r="AW37" s="449"/>
      <c r="AX37" s="449"/>
      <c r="AY37" s="449"/>
      <c r="AZ37" s="449"/>
      <c r="BA37" s="449"/>
      <c r="BB37" s="449"/>
      <c r="BC37" s="449"/>
      <c r="BD37" s="449"/>
      <c r="BE37" s="449"/>
      <c r="BF37" s="449"/>
      <c r="BG37" s="449"/>
      <c r="BH37" s="449"/>
      <c r="BI37" s="449"/>
      <c r="BJ37" s="449"/>
      <c r="BK37" s="449"/>
      <c r="BL37" s="449"/>
      <c r="BM37" s="449"/>
      <c r="BN37" s="449"/>
      <c r="BO37" s="449"/>
      <c r="BP37" s="449"/>
      <c r="BQ37" s="449"/>
      <c r="BR37" s="449"/>
      <c r="BS37" s="449"/>
      <c r="BT37" s="449"/>
      <c r="BU37" s="449"/>
      <c r="BV37" s="449"/>
      <c r="BW37" s="449"/>
      <c r="BX37" s="449"/>
    </row>
    <row r="38" spans="1:76" x14ac:dyDescent="0.2">
      <c r="A38" s="449"/>
      <c r="B38" s="449"/>
      <c r="C38" s="449"/>
      <c r="D38" s="449"/>
      <c r="E38" s="449"/>
      <c r="F38" s="449"/>
      <c r="G38" s="449"/>
      <c r="H38" s="449"/>
      <c r="I38" s="449"/>
      <c r="J38" s="449"/>
      <c r="K38" s="449"/>
      <c r="L38" s="449"/>
      <c r="M38" s="449"/>
      <c r="N38" s="449"/>
      <c r="O38" s="449"/>
      <c r="P38" s="449"/>
      <c r="Q38" s="449"/>
      <c r="R38" s="449"/>
      <c r="S38" s="449"/>
      <c r="T38" s="449"/>
      <c r="U38" s="449"/>
      <c r="V38" s="449"/>
      <c r="W38" s="449"/>
      <c r="X38" s="449"/>
      <c r="Y38" s="449"/>
      <c r="Z38" s="449"/>
      <c r="AA38" s="449"/>
      <c r="AB38" s="449"/>
      <c r="AC38" s="449"/>
      <c r="AD38" s="449"/>
      <c r="AE38" s="449"/>
      <c r="AF38" s="449"/>
      <c r="AG38" s="449"/>
      <c r="AH38" s="449"/>
      <c r="AI38" s="449"/>
      <c r="AJ38" s="449"/>
      <c r="AK38" s="449"/>
      <c r="AL38" s="449"/>
      <c r="AM38" s="449"/>
      <c r="AN38" s="449"/>
      <c r="AO38" s="449"/>
      <c r="AP38" s="449"/>
      <c r="AQ38" s="449"/>
      <c r="AR38" s="449"/>
      <c r="AS38" s="449"/>
      <c r="AT38" s="449"/>
      <c r="AU38" s="449"/>
      <c r="AV38" s="449"/>
      <c r="AW38" s="449"/>
      <c r="AX38" s="449"/>
      <c r="AY38" s="449"/>
      <c r="AZ38" s="449"/>
      <c r="BA38" s="449"/>
      <c r="BB38" s="449"/>
      <c r="BC38" s="449"/>
      <c r="BD38" s="449"/>
      <c r="BE38" s="449"/>
      <c r="BF38" s="449"/>
      <c r="BG38" s="449"/>
      <c r="BH38" s="449"/>
      <c r="BI38" s="449"/>
      <c r="BJ38" s="449"/>
      <c r="BK38" s="449"/>
      <c r="BL38" s="449"/>
      <c r="BM38" s="449"/>
      <c r="BN38" s="449"/>
      <c r="BO38" s="449"/>
      <c r="BP38" s="449"/>
      <c r="BQ38" s="449"/>
      <c r="BR38" s="449"/>
      <c r="BS38" s="449"/>
      <c r="BT38" s="449"/>
      <c r="BU38" s="449"/>
      <c r="BV38" s="449"/>
      <c r="BW38" s="449"/>
      <c r="BX38" s="449"/>
    </row>
    <row r="39" spans="1:76" x14ac:dyDescent="0.2">
      <c r="A39" s="449"/>
      <c r="B39" s="449"/>
      <c r="C39" s="449"/>
      <c r="D39" s="449"/>
      <c r="E39" s="449"/>
      <c r="F39" s="449"/>
      <c r="G39" s="449"/>
      <c r="H39" s="449"/>
      <c r="I39" s="449"/>
      <c r="J39" s="449"/>
      <c r="K39" s="449"/>
      <c r="L39" s="449"/>
      <c r="M39" s="449"/>
      <c r="N39" s="449"/>
      <c r="O39" s="449"/>
      <c r="P39" s="449"/>
      <c r="Q39" s="449"/>
      <c r="R39" s="449"/>
      <c r="S39" s="449"/>
      <c r="T39" s="449"/>
      <c r="U39" s="449"/>
      <c r="V39" s="449"/>
      <c r="W39" s="449"/>
      <c r="X39" s="449"/>
      <c r="Y39" s="449"/>
      <c r="Z39" s="449"/>
      <c r="AA39" s="449"/>
      <c r="AB39" s="449"/>
      <c r="AC39" s="449"/>
      <c r="AD39" s="449"/>
      <c r="AE39" s="449"/>
      <c r="AF39" s="449"/>
      <c r="AG39" s="449"/>
      <c r="AH39" s="449"/>
      <c r="AI39" s="449"/>
      <c r="AJ39" s="449"/>
      <c r="AK39" s="449"/>
      <c r="AL39" s="449"/>
      <c r="AM39" s="449"/>
      <c r="AN39" s="449"/>
      <c r="AO39" s="449"/>
      <c r="AP39" s="449"/>
      <c r="AQ39" s="449"/>
      <c r="AR39" s="449"/>
      <c r="AS39" s="449"/>
      <c r="AT39" s="449"/>
      <c r="AU39" s="449"/>
      <c r="AV39" s="449"/>
      <c r="AW39" s="449"/>
      <c r="AX39" s="449"/>
      <c r="AY39" s="449"/>
      <c r="AZ39" s="449"/>
      <c r="BA39" s="449"/>
      <c r="BB39" s="449"/>
      <c r="BC39" s="449"/>
      <c r="BD39" s="449"/>
      <c r="BE39" s="449"/>
      <c r="BF39" s="449"/>
      <c r="BG39" s="449"/>
      <c r="BH39" s="449"/>
      <c r="BI39" s="449"/>
      <c r="BJ39" s="449"/>
      <c r="BK39" s="449"/>
      <c r="BL39" s="449"/>
      <c r="BM39" s="449"/>
      <c r="BN39" s="449"/>
      <c r="BO39" s="449"/>
      <c r="BP39" s="449"/>
      <c r="BQ39" s="449"/>
      <c r="BR39" s="449"/>
      <c r="BS39" s="449"/>
      <c r="BT39" s="449"/>
      <c r="BU39" s="449"/>
      <c r="BV39" s="449"/>
      <c r="BW39" s="449"/>
      <c r="BX39" s="449"/>
    </row>
    <row r="40" spans="1:76" x14ac:dyDescent="0.2">
      <c r="A40" s="449"/>
      <c r="B40" s="449"/>
      <c r="C40" s="449"/>
      <c r="D40" s="449"/>
      <c r="E40" s="449"/>
      <c r="F40" s="449"/>
      <c r="G40" s="449"/>
      <c r="H40" s="449"/>
      <c r="I40" s="449"/>
      <c r="J40" s="449"/>
      <c r="K40" s="449"/>
      <c r="L40" s="449"/>
      <c r="M40" s="449"/>
      <c r="N40" s="449"/>
      <c r="O40" s="449"/>
      <c r="P40" s="449"/>
      <c r="Q40" s="449"/>
      <c r="R40" s="449"/>
      <c r="S40" s="449"/>
      <c r="T40" s="449"/>
      <c r="U40" s="449"/>
      <c r="V40" s="449"/>
      <c r="W40" s="449"/>
      <c r="X40" s="449"/>
      <c r="Y40" s="449"/>
      <c r="Z40" s="449"/>
      <c r="AA40" s="449"/>
      <c r="AB40" s="449"/>
      <c r="AC40" s="449"/>
      <c r="AD40" s="449"/>
      <c r="AE40" s="449"/>
      <c r="AF40" s="449"/>
      <c r="AG40" s="449"/>
      <c r="AH40" s="449"/>
      <c r="AI40" s="449"/>
      <c r="AJ40" s="449"/>
      <c r="AK40" s="449"/>
      <c r="AL40" s="449"/>
      <c r="AM40" s="449"/>
      <c r="AN40" s="449"/>
      <c r="AO40" s="449"/>
      <c r="AP40" s="449"/>
      <c r="AQ40" s="449"/>
      <c r="AR40" s="449"/>
      <c r="AS40" s="449"/>
      <c r="AT40" s="449"/>
      <c r="AU40" s="449"/>
      <c r="AV40" s="449"/>
      <c r="AW40" s="449"/>
      <c r="AX40" s="449"/>
      <c r="AY40" s="449"/>
      <c r="AZ40" s="449"/>
      <c r="BA40" s="449"/>
      <c r="BB40" s="449"/>
      <c r="BC40" s="449"/>
      <c r="BD40" s="449"/>
      <c r="BE40" s="449"/>
      <c r="BF40" s="449"/>
      <c r="BG40" s="449"/>
      <c r="BH40" s="449"/>
      <c r="BI40" s="449"/>
      <c r="BJ40" s="449"/>
      <c r="BK40" s="449"/>
      <c r="BL40" s="449"/>
      <c r="BM40" s="449"/>
      <c r="BN40" s="449"/>
      <c r="BO40" s="449"/>
      <c r="BP40" s="449"/>
      <c r="BQ40" s="449"/>
      <c r="BR40" s="449"/>
      <c r="BS40" s="449"/>
      <c r="BT40" s="449"/>
      <c r="BU40" s="449"/>
      <c r="BV40" s="449"/>
      <c r="BW40" s="449"/>
      <c r="BX40" s="449"/>
    </row>
    <row r="41" spans="1:76" x14ac:dyDescent="0.2">
      <c r="A41" s="449"/>
      <c r="B41" s="449"/>
      <c r="C41" s="449"/>
      <c r="D41" s="449"/>
      <c r="E41" s="449"/>
      <c r="F41" s="449"/>
      <c r="G41" s="449"/>
      <c r="H41" s="449"/>
      <c r="I41" s="449"/>
      <c r="J41" s="449"/>
      <c r="K41" s="449"/>
      <c r="L41" s="449"/>
      <c r="M41" s="449"/>
      <c r="N41" s="449"/>
      <c r="O41" s="449"/>
      <c r="P41" s="449"/>
      <c r="Q41" s="449"/>
      <c r="R41" s="449"/>
      <c r="S41" s="449"/>
      <c r="T41" s="449"/>
      <c r="U41" s="449"/>
      <c r="V41" s="449"/>
      <c r="W41" s="449"/>
      <c r="X41" s="449"/>
      <c r="Y41" s="449"/>
      <c r="Z41" s="449"/>
      <c r="AA41" s="449"/>
      <c r="AB41" s="449"/>
      <c r="AC41" s="449"/>
      <c r="AD41" s="449"/>
      <c r="AE41" s="449"/>
      <c r="AF41" s="449"/>
      <c r="AG41" s="449"/>
      <c r="AH41" s="449"/>
      <c r="AI41" s="449"/>
      <c r="AJ41" s="449"/>
      <c r="AK41" s="449"/>
      <c r="AL41" s="449"/>
      <c r="AM41" s="449"/>
      <c r="AN41" s="449"/>
      <c r="AO41" s="449"/>
      <c r="AP41" s="449"/>
      <c r="AQ41" s="449"/>
      <c r="AR41" s="449"/>
      <c r="AS41" s="449"/>
      <c r="AT41" s="449"/>
      <c r="AU41" s="449"/>
      <c r="AV41" s="449"/>
      <c r="AW41" s="449"/>
      <c r="AX41" s="449"/>
      <c r="AY41" s="449"/>
      <c r="AZ41" s="449"/>
      <c r="BA41" s="449"/>
      <c r="BB41" s="449"/>
      <c r="BC41" s="449"/>
      <c r="BD41" s="449"/>
      <c r="BE41" s="449"/>
      <c r="BF41" s="449"/>
      <c r="BG41" s="449"/>
      <c r="BH41" s="449"/>
      <c r="BI41" s="449"/>
      <c r="BJ41" s="449"/>
      <c r="BK41" s="449"/>
      <c r="BL41" s="449"/>
      <c r="BM41" s="449"/>
      <c r="BN41" s="449"/>
      <c r="BO41" s="449"/>
      <c r="BP41" s="449"/>
      <c r="BQ41" s="449"/>
      <c r="BR41" s="449"/>
      <c r="BS41" s="449"/>
      <c r="BT41" s="449"/>
      <c r="BU41" s="449"/>
      <c r="BV41" s="449"/>
      <c r="BW41" s="449"/>
      <c r="BX41" s="449"/>
    </row>
    <row r="42" spans="1:76" x14ac:dyDescent="0.2">
      <c r="A42" s="449"/>
      <c r="B42" s="449"/>
      <c r="C42" s="449"/>
      <c r="D42" s="449"/>
      <c r="E42" s="449"/>
      <c r="F42" s="449"/>
      <c r="G42" s="449"/>
      <c r="H42" s="449"/>
      <c r="I42" s="449"/>
      <c r="J42" s="449"/>
      <c r="K42" s="449"/>
      <c r="L42" s="449"/>
      <c r="M42" s="449"/>
      <c r="N42" s="449"/>
      <c r="O42" s="449"/>
      <c r="P42" s="449"/>
      <c r="Q42" s="449"/>
      <c r="R42" s="449"/>
      <c r="S42" s="449"/>
      <c r="T42" s="449"/>
      <c r="U42" s="449"/>
      <c r="V42" s="449"/>
      <c r="W42" s="449"/>
      <c r="X42" s="449"/>
      <c r="Y42" s="449"/>
      <c r="Z42" s="449"/>
      <c r="AA42" s="449"/>
      <c r="AB42" s="449"/>
      <c r="AC42" s="449"/>
      <c r="AD42" s="449"/>
      <c r="AE42" s="449"/>
      <c r="AF42" s="449"/>
      <c r="AG42" s="449"/>
      <c r="AH42" s="449"/>
      <c r="AI42" s="449"/>
      <c r="AJ42" s="449"/>
      <c r="AK42" s="449"/>
      <c r="AL42" s="449"/>
      <c r="AM42" s="449"/>
      <c r="AN42" s="449"/>
      <c r="AO42" s="449"/>
      <c r="AP42" s="449"/>
      <c r="AQ42" s="449"/>
      <c r="AR42" s="449"/>
      <c r="AS42" s="449"/>
      <c r="AT42" s="449"/>
      <c r="AU42" s="449"/>
      <c r="AV42" s="449"/>
      <c r="AW42" s="449"/>
      <c r="AX42" s="449"/>
      <c r="AY42" s="449"/>
      <c r="AZ42" s="449"/>
      <c r="BA42" s="449"/>
      <c r="BB42" s="449"/>
      <c r="BC42" s="449"/>
      <c r="BD42" s="449"/>
      <c r="BE42" s="449"/>
      <c r="BF42" s="449"/>
      <c r="BG42" s="449"/>
      <c r="BH42" s="449"/>
      <c r="BI42" s="449"/>
      <c r="BJ42" s="449"/>
      <c r="BK42" s="449"/>
      <c r="BL42" s="449"/>
      <c r="BM42" s="449"/>
      <c r="BN42" s="449"/>
      <c r="BO42" s="449"/>
      <c r="BP42" s="449"/>
      <c r="BQ42" s="449"/>
      <c r="BR42" s="449"/>
      <c r="BS42" s="449"/>
      <c r="BT42" s="449"/>
      <c r="BU42" s="449"/>
      <c r="BV42" s="449"/>
      <c r="BW42" s="449"/>
      <c r="BX42" s="449"/>
    </row>
    <row r="43" spans="1:76" x14ac:dyDescent="0.2">
      <c r="A43" s="449"/>
      <c r="B43" s="449"/>
      <c r="C43" s="449"/>
      <c r="D43" s="449"/>
      <c r="E43" s="449"/>
      <c r="F43" s="449"/>
      <c r="G43" s="449"/>
      <c r="H43" s="449"/>
      <c r="I43" s="449"/>
      <c r="J43" s="449"/>
      <c r="K43" s="449"/>
      <c r="L43" s="449"/>
      <c r="M43" s="449"/>
      <c r="N43" s="449"/>
      <c r="O43" s="449"/>
      <c r="P43" s="449"/>
      <c r="Q43" s="449"/>
      <c r="R43" s="449"/>
      <c r="S43" s="449"/>
      <c r="T43" s="449"/>
      <c r="U43" s="449"/>
      <c r="V43" s="449"/>
      <c r="W43" s="449"/>
      <c r="X43" s="449"/>
      <c r="Y43" s="449"/>
      <c r="Z43" s="449"/>
      <c r="AA43" s="449"/>
      <c r="AB43" s="449"/>
      <c r="AC43" s="449"/>
      <c r="AD43" s="449"/>
      <c r="AE43" s="449"/>
      <c r="AF43" s="449"/>
      <c r="AG43" s="449"/>
      <c r="AH43" s="449"/>
      <c r="AI43" s="449"/>
      <c r="AJ43" s="449"/>
      <c r="AK43" s="449"/>
      <c r="AL43" s="449"/>
      <c r="AM43" s="449"/>
      <c r="AN43" s="449"/>
      <c r="AO43" s="449"/>
      <c r="AP43" s="449"/>
      <c r="AQ43" s="449"/>
      <c r="AR43" s="449"/>
      <c r="AS43" s="449"/>
      <c r="AT43" s="449"/>
      <c r="AU43" s="449"/>
      <c r="AV43" s="449"/>
      <c r="AW43" s="449"/>
      <c r="AX43" s="449"/>
      <c r="AY43" s="449"/>
      <c r="AZ43" s="449"/>
      <c r="BA43" s="449"/>
      <c r="BB43" s="449"/>
      <c r="BC43" s="449"/>
      <c r="BD43" s="449"/>
      <c r="BE43" s="449"/>
      <c r="BF43" s="449"/>
      <c r="BG43" s="449"/>
      <c r="BH43" s="449"/>
      <c r="BI43" s="449"/>
      <c r="BJ43" s="449"/>
      <c r="BK43" s="449"/>
      <c r="BL43" s="449"/>
      <c r="BM43" s="449"/>
      <c r="BN43" s="449"/>
      <c r="BO43" s="449"/>
      <c r="BP43" s="449"/>
      <c r="BQ43" s="449"/>
      <c r="BR43" s="449"/>
      <c r="BS43" s="449"/>
      <c r="BT43" s="449"/>
      <c r="BU43" s="449"/>
      <c r="BV43" s="449"/>
      <c r="BW43" s="449"/>
      <c r="BX43" s="449"/>
    </row>
    <row r="44" spans="1:76" x14ac:dyDescent="0.2">
      <c r="A44" s="449"/>
      <c r="B44" s="449"/>
      <c r="C44" s="449"/>
      <c r="D44" s="449"/>
      <c r="E44" s="449"/>
      <c r="F44" s="449"/>
      <c r="G44" s="449"/>
      <c r="H44" s="449"/>
      <c r="I44" s="449"/>
      <c r="J44" s="449"/>
      <c r="K44" s="449"/>
      <c r="L44" s="449"/>
      <c r="M44" s="449"/>
      <c r="N44" s="449"/>
      <c r="O44" s="449"/>
      <c r="P44" s="449"/>
      <c r="Q44" s="449"/>
      <c r="R44" s="449"/>
      <c r="S44" s="449"/>
      <c r="T44" s="449"/>
      <c r="U44" s="449"/>
      <c r="V44" s="449"/>
      <c r="W44" s="449"/>
      <c r="X44" s="449"/>
      <c r="Y44" s="449"/>
      <c r="Z44" s="449"/>
      <c r="AA44" s="449"/>
      <c r="AB44" s="449"/>
      <c r="AC44" s="449"/>
      <c r="AD44" s="449"/>
      <c r="AE44" s="449"/>
      <c r="AF44" s="449"/>
      <c r="AG44" s="449"/>
      <c r="AH44" s="449"/>
      <c r="AI44" s="449"/>
      <c r="AJ44" s="449"/>
      <c r="AK44" s="449"/>
      <c r="AL44" s="449"/>
      <c r="AM44" s="449"/>
      <c r="AN44" s="449"/>
      <c r="AO44" s="449"/>
      <c r="AP44" s="449"/>
      <c r="AQ44" s="449"/>
      <c r="AR44" s="449"/>
      <c r="AS44" s="449"/>
      <c r="AT44" s="449"/>
      <c r="AU44" s="449"/>
      <c r="AV44" s="449"/>
      <c r="AW44" s="449"/>
      <c r="AX44" s="449"/>
      <c r="AY44" s="449"/>
      <c r="AZ44" s="449"/>
      <c r="BA44" s="449"/>
      <c r="BB44" s="449"/>
      <c r="BC44" s="449"/>
      <c r="BD44" s="449"/>
      <c r="BE44" s="449"/>
      <c r="BF44" s="449"/>
      <c r="BG44" s="449"/>
      <c r="BH44" s="449"/>
      <c r="BI44" s="449"/>
      <c r="BJ44" s="449"/>
      <c r="BK44" s="449"/>
      <c r="BL44" s="449"/>
      <c r="BM44" s="449"/>
      <c r="BN44" s="449"/>
      <c r="BO44" s="449"/>
      <c r="BP44" s="449"/>
      <c r="BQ44" s="449"/>
      <c r="BR44" s="449"/>
      <c r="BS44" s="449"/>
      <c r="BT44" s="449"/>
      <c r="BU44" s="449"/>
      <c r="BV44" s="449"/>
      <c r="BW44" s="449"/>
      <c r="BX44" s="449"/>
    </row>
    <row r="45" spans="1:76" x14ac:dyDescent="0.2">
      <c r="A45" s="449"/>
      <c r="B45" s="449"/>
      <c r="C45" s="449"/>
      <c r="D45" s="449"/>
      <c r="E45" s="449"/>
      <c r="F45" s="449"/>
      <c r="G45" s="449"/>
      <c r="H45" s="449"/>
      <c r="I45" s="449"/>
      <c r="J45" s="449"/>
      <c r="K45" s="449"/>
      <c r="L45" s="449"/>
      <c r="M45" s="449"/>
      <c r="N45" s="449"/>
      <c r="O45" s="449"/>
      <c r="P45" s="449"/>
      <c r="Q45" s="449"/>
      <c r="R45" s="449"/>
      <c r="S45" s="449"/>
      <c r="T45" s="449"/>
      <c r="U45" s="449"/>
      <c r="V45" s="449"/>
      <c r="W45" s="449"/>
      <c r="X45" s="449"/>
      <c r="Y45" s="449"/>
      <c r="Z45" s="449"/>
      <c r="AA45" s="449"/>
      <c r="AB45" s="449"/>
      <c r="AC45" s="449"/>
      <c r="AD45" s="449"/>
      <c r="AE45" s="449"/>
      <c r="AF45" s="449"/>
      <c r="AG45" s="449"/>
      <c r="AH45" s="449"/>
      <c r="AI45" s="449"/>
      <c r="AJ45" s="449"/>
      <c r="AK45" s="449"/>
      <c r="AL45" s="449"/>
      <c r="AM45" s="449"/>
      <c r="AN45" s="449"/>
      <c r="AO45" s="449"/>
      <c r="AP45" s="449"/>
      <c r="AQ45" s="449"/>
      <c r="AR45" s="449"/>
      <c r="AS45" s="449"/>
      <c r="AT45" s="449"/>
      <c r="AU45" s="449"/>
      <c r="AV45" s="449"/>
      <c r="AW45" s="449"/>
      <c r="AX45" s="449"/>
      <c r="AY45" s="449"/>
      <c r="AZ45" s="449"/>
      <c r="BA45" s="449"/>
      <c r="BB45" s="449"/>
      <c r="BC45" s="449"/>
      <c r="BD45" s="449"/>
      <c r="BE45" s="449"/>
      <c r="BF45" s="449"/>
      <c r="BG45" s="449"/>
      <c r="BH45" s="449"/>
      <c r="BI45" s="449"/>
      <c r="BJ45" s="449"/>
      <c r="BK45" s="449"/>
      <c r="BL45" s="449"/>
      <c r="BM45" s="449"/>
      <c r="BN45" s="449"/>
      <c r="BO45" s="449"/>
      <c r="BP45" s="449"/>
      <c r="BQ45" s="449"/>
      <c r="BR45" s="449"/>
      <c r="BS45" s="449"/>
      <c r="BT45" s="449"/>
      <c r="BU45" s="449"/>
      <c r="BV45" s="449"/>
      <c r="BW45" s="449"/>
      <c r="BX45" s="449"/>
    </row>
    <row r="46" spans="1:76" x14ac:dyDescent="0.2">
      <c r="A46" s="449"/>
      <c r="B46" s="449"/>
      <c r="C46" s="449"/>
      <c r="D46" s="449"/>
      <c r="E46" s="449"/>
      <c r="F46" s="449"/>
      <c r="G46" s="449"/>
      <c r="H46" s="449"/>
      <c r="I46" s="449"/>
      <c r="J46" s="449"/>
      <c r="K46" s="449"/>
      <c r="L46" s="449"/>
      <c r="M46" s="449"/>
      <c r="N46" s="449"/>
      <c r="O46" s="449"/>
      <c r="P46" s="449"/>
      <c r="Q46" s="449"/>
      <c r="R46" s="449"/>
      <c r="S46" s="449"/>
      <c r="T46" s="449"/>
      <c r="U46" s="449"/>
      <c r="V46" s="449"/>
      <c r="W46" s="449"/>
      <c r="X46" s="449"/>
      <c r="Y46" s="449"/>
      <c r="Z46" s="449"/>
      <c r="AA46" s="449"/>
      <c r="AB46" s="449"/>
      <c r="AC46" s="449"/>
      <c r="AD46" s="449"/>
      <c r="AE46" s="449"/>
      <c r="AF46" s="449"/>
      <c r="AG46" s="449"/>
      <c r="AH46" s="449"/>
      <c r="AI46" s="449"/>
      <c r="AJ46" s="449"/>
      <c r="AK46" s="449"/>
      <c r="AL46" s="449"/>
      <c r="AM46" s="449"/>
      <c r="AN46" s="449"/>
      <c r="AO46" s="449"/>
      <c r="AP46" s="449"/>
      <c r="AQ46" s="449"/>
      <c r="AR46" s="449"/>
      <c r="AS46" s="449"/>
      <c r="AT46" s="449"/>
      <c r="AU46" s="449"/>
      <c r="AV46" s="449"/>
      <c r="AW46" s="449"/>
      <c r="AX46" s="449"/>
      <c r="AY46" s="449"/>
      <c r="AZ46" s="449"/>
      <c r="BA46" s="449"/>
      <c r="BB46" s="449"/>
      <c r="BC46" s="449"/>
      <c r="BD46" s="449"/>
      <c r="BE46" s="449"/>
      <c r="BF46" s="449"/>
      <c r="BG46" s="449"/>
      <c r="BH46" s="449"/>
      <c r="BI46" s="449"/>
      <c r="BJ46" s="449"/>
      <c r="BK46" s="449"/>
      <c r="BL46" s="449"/>
      <c r="BM46" s="449"/>
      <c r="BN46" s="449"/>
      <c r="BO46" s="449"/>
      <c r="BP46" s="449"/>
      <c r="BQ46" s="449"/>
      <c r="BR46" s="449"/>
      <c r="BS46" s="449"/>
      <c r="BT46" s="449"/>
      <c r="BU46" s="449"/>
      <c r="BV46" s="449"/>
      <c r="BW46" s="449"/>
      <c r="BX46" s="449"/>
    </row>
    <row r="47" spans="1:76" x14ac:dyDescent="0.2">
      <c r="A47" s="449"/>
      <c r="B47" s="449"/>
      <c r="C47" s="449"/>
      <c r="D47" s="449"/>
      <c r="E47" s="449"/>
      <c r="F47" s="449"/>
      <c r="G47" s="449"/>
      <c r="H47" s="449"/>
      <c r="I47" s="449"/>
      <c r="J47" s="449"/>
      <c r="K47" s="449"/>
      <c r="L47" s="449"/>
      <c r="M47" s="449"/>
      <c r="N47" s="449"/>
      <c r="O47" s="449"/>
      <c r="P47" s="449"/>
      <c r="Q47" s="449"/>
      <c r="R47" s="449"/>
      <c r="S47" s="449"/>
      <c r="T47" s="449"/>
      <c r="U47" s="449"/>
      <c r="V47" s="449"/>
      <c r="W47" s="449"/>
      <c r="X47" s="449"/>
      <c r="Y47" s="449"/>
      <c r="Z47" s="449"/>
      <c r="AA47" s="449"/>
      <c r="AB47" s="449"/>
      <c r="AC47" s="449"/>
      <c r="AD47" s="449"/>
      <c r="AE47" s="449"/>
      <c r="AF47" s="449"/>
      <c r="AG47" s="449"/>
      <c r="AH47" s="449"/>
      <c r="AI47" s="449"/>
      <c r="AJ47" s="449"/>
      <c r="AK47" s="449"/>
      <c r="AL47" s="449"/>
      <c r="AM47" s="449"/>
      <c r="AN47" s="449"/>
      <c r="AO47" s="449"/>
      <c r="AP47" s="449"/>
      <c r="AQ47" s="449"/>
      <c r="AR47" s="449"/>
      <c r="AS47" s="449"/>
      <c r="AT47" s="449"/>
      <c r="AU47" s="449"/>
      <c r="AV47" s="449"/>
      <c r="AW47" s="449"/>
      <c r="AX47" s="449"/>
      <c r="AY47" s="449"/>
      <c r="AZ47" s="449"/>
      <c r="BA47" s="449"/>
      <c r="BB47" s="449"/>
      <c r="BC47" s="449"/>
      <c r="BD47" s="449"/>
      <c r="BE47" s="449"/>
      <c r="BF47" s="449"/>
      <c r="BG47" s="449"/>
      <c r="BH47" s="449"/>
      <c r="BI47" s="449"/>
      <c r="BJ47" s="449"/>
      <c r="BK47" s="449"/>
      <c r="BL47" s="449"/>
      <c r="BM47" s="449"/>
      <c r="BN47" s="449"/>
      <c r="BO47" s="449"/>
      <c r="BP47" s="449"/>
      <c r="BQ47" s="449"/>
      <c r="BR47" s="449"/>
      <c r="BS47" s="449"/>
      <c r="BT47" s="449"/>
      <c r="BU47" s="449"/>
      <c r="BV47" s="449"/>
      <c r="BW47" s="449"/>
      <c r="BX47" s="449"/>
    </row>
    <row r="48" spans="1:76" x14ac:dyDescent="0.2">
      <c r="A48" s="449"/>
      <c r="B48" s="449"/>
      <c r="C48" s="449"/>
      <c r="D48" s="449"/>
      <c r="E48" s="449"/>
      <c r="F48" s="449"/>
      <c r="G48" s="449"/>
      <c r="H48" s="449"/>
      <c r="I48" s="449"/>
      <c r="J48" s="449"/>
      <c r="K48" s="449"/>
      <c r="L48" s="449"/>
      <c r="M48" s="449"/>
      <c r="N48" s="449"/>
      <c r="O48" s="449"/>
      <c r="P48" s="449"/>
      <c r="Q48" s="449"/>
      <c r="R48" s="449"/>
      <c r="S48" s="449"/>
      <c r="T48" s="449"/>
      <c r="U48" s="449"/>
      <c r="V48" s="449"/>
      <c r="W48" s="449"/>
      <c r="X48" s="449"/>
      <c r="Y48" s="449"/>
      <c r="Z48" s="449"/>
      <c r="AA48" s="449"/>
      <c r="AB48" s="449"/>
      <c r="AC48" s="449"/>
      <c r="AD48" s="449"/>
      <c r="AE48" s="449"/>
      <c r="AF48" s="449"/>
      <c r="AG48" s="449"/>
      <c r="AH48" s="449"/>
      <c r="AI48" s="449"/>
      <c r="AJ48" s="449"/>
      <c r="AK48" s="449"/>
      <c r="AL48" s="449"/>
      <c r="AM48" s="449"/>
      <c r="AN48" s="449"/>
      <c r="AO48" s="449"/>
      <c r="AP48" s="449"/>
      <c r="AQ48" s="449"/>
      <c r="AR48" s="449"/>
      <c r="AS48" s="449"/>
      <c r="AT48" s="449"/>
      <c r="AU48" s="449"/>
      <c r="AV48" s="449"/>
      <c r="AW48" s="449"/>
      <c r="AX48" s="449"/>
      <c r="AY48" s="449"/>
      <c r="AZ48" s="449"/>
      <c r="BA48" s="449"/>
      <c r="BB48" s="449"/>
      <c r="BC48" s="449"/>
      <c r="BD48" s="449"/>
      <c r="BE48" s="449"/>
      <c r="BF48" s="449"/>
      <c r="BG48" s="449"/>
      <c r="BH48" s="449"/>
      <c r="BI48" s="449"/>
      <c r="BJ48" s="449"/>
      <c r="BK48" s="449"/>
      <c r="BL48" s="449"/>
      <c r="BM48" s="449"/>
      <c r="BN48" s="449"/>
      <c r="BO48" s="449"/>
      <c r="BP48" s="449"/>
      <c r="BQ48" s="449"/>
      <c r="BR48" s="449"/>
      <c r="BS48" s="449"/>
      <c r="BT48" s="449"/>
      <c r="BU48" s="449"/>
      <c r="BV48" s="449"/>
      <c r="BW48" s="449"/>
      <c r="BX48" s="449"/>
    </row>
    <row r="49" spans="1:76" x14ac:dyDescent="0.2">
      <c r="A49" s="449"/>
      <c r="B49" s="449"/>
      <c r="C49" s="449"/>
      <c r="D49" s="449"/>
      <c r="E49" s="449"/>
      <c r="F49" s="449"/>
      <c r="G49" s="449"/>
      <c r="H49" s="449"/>
      <c r="I49" s="449"/>
      <c r="J49" s="449"/>
      <c r="K49" s="449"/>
      <c r="L49" s="449"/>
      <c r="M49" s="449"/>
      <c r="N49" s="449"/>
      <c r="O49" s="449"/>
      <c r="P49" s="449"/>
      <c r="Q49" s="449"/>
      <c r="R49" s="449"/>
      <c r="S49" s="449"/>
      <c r="T49" s="449"/>
      <c r="U49" s="449"/>
      <c r="V49" s="449"/>
      <c r="W49" s="449"/>
      <c r="X49" s="449"/>
      <c r="Y49" s="449"/>
      <c r="Z49" s="449"/>
      <c r="AA49" s="449"/>
      <c r="AB49" s="449"/>
      <c r="AC49" s="449"/>
      <c r="AD49" s="449"/>
      <c r="AE49" s="449"/>
      <c r="AF49" s="449"/>
      <c r="AG49" s="449"/>
      <c r="AH49" s="449"/>
      <c r="AI49" s="449"/>
      <c r="AJ49" s="449"/>
      <c r="AK49" s="449"/>
      <c r="AL49" s="449"/>
      <c r="AM49" s="449"/>
      <c r="AN49" s="449"/>
      <c r="AO49" s="449"/>
      <c r="AP49" s="449"/>
      <c r="AQ49" s="449"/>
      <c r="AR49" s="449"/>
      <c r="AS49" s="449"/>
      <c r="AT49" s="449"/>
      <c r="AU49" s="449"/>
      <c r="AV49" s="449"/>
      <c r="AW49" s="449"/>
      <c r="AX49" s="449"/>
      <c r="AY49" s="449"/>
      <c r="AZ49" s="449"/>
      <c r="BA49" s="449"/>
      <c r="BB49" s="449"/>
      <c r="BC49" s="449"/>
      <c r="BD49" s="449"/>
      <c r="BE49" s="449"/>
      <c r="BF49" s="449"/>
      <c r="BG49" s="449"/>
      <c r="BH49" s="449"/>
      <c r="BI49" s="449"/>
      <c r="BJ49" s="449"/>
      <c r="BK49" s="449"/>
      <c r="BL49" s="449"/>
      <c r="BM49" s="449"/>
      <c r="BN49" s="449"/>
      <c r="BO49" s="449"/>
      <c r="BP49" s="449"/>
      <c r="BQ49" s="449"/>
      <c r="BR49" s="449"/>
      <c r="BS49" s="449"/>
      <c r="BT49" s="449"/>
      <c r="BU49" s="449"/>
      <c r="BV49" s="449"/>
      <c r="BW49" s="449"/>
      <c r="BX49" s="449"/>
    </row>
    <row r="50" spans="1:76" x14ac:dyDescent="0.2">
      <c r="A50" s="449"/>
      <c r="B50" s="449"/>
      <c r="C50" s="449"/>
      <c r="D50" s="449"/>
      <c r="E50" s="449"/>
      <c r="F50" s="449"/>
      <c r="G50" s="449"/>
      <c r="H50" s="449"/>
      <c r="I50" s="449"/>
      <c r="J50" s="449"/>
      <c r="K50" s="449"/>
      <c r="L50" s="449"/>
      <c r="M50" s="449"/>
      <c r="N50" s="449"/>
      <c r="O50" s="449"/>
      <c r="P50" s="449"/>
      <c r="Q50" s="449"/>
      <c r="R50" s="449"/>
      <c r="S50" s="449"/>
      <c r="T50" s="449"/>
      <c r="U50" s="449"/>
      <c r="V50" s="449"/>
      <c r="W50" s="449"/>
      <c r="X50" s="449"/>
      <c r="Y50" s="449"/>
      <c r="Z50" s="449"/>
      <c r="AA50" s="449"/>
      <c r="AB50" s="449"/>
      <c r="AC50" s="449"/>
      <c r="AD50" s="449"/>
      <c r="AE50" s="449"/>
      <c r="AF50" s="449"/>
      <c r="AG50" s="449"/>
      <c r="AH50" s="449"/>
      <c r="AI50" s="449"/>
      <c r="AJ50" s="449"/>
      <c r="AK50" s="449"/>
      <c r="AL50" s="449"/>
      <c r="AM50" s="449"/>
      <c r="AN50" s="449"/>
      <c r="AO50" s="449"/>
      <c r="AP50" s="449"/>
      <c r="AQ50" s="449"/>
      <c r="AR50" s="449"/>
      <c r="AS50" s="449"/>
      <c r="AT50" s="449"/>
      <c r="AU50" s="449"/>
      <c r="AV50" s="449"/>
      <c r="AW50" s="449"/>
      <c r="AX50" s="449"/>
      <c r="AY50" s="449"/>
      <c r="AZ50" s="449"/>
      <c r="BA50" s="449"/>
      <c r="BB50" s="449"/>
      <c r="BC50" s="449"/>
      <c r="BD50" s="449"/>
      <c r="BE50" s="449"/>
      <c r="BF50" s="449"/>
      <c r="BG50" s="449"/>
      <c r="BH50" s="449"/>
      <c r="BI50" s="449"/>
      <c r="BJ50" s="449"/>
      <c r="BK50" s="449"/>
      <c r="BL50" s="449"/>
      <c r="BM50" s="449"/>
      <c r="BN50" s="449"/>
      <c r="BO50" s="449"/>
      <c r="BP50" s="449"/>
      <c r="BQ50" s="449"/>
      <c r="BR50" s="449"/>
      <c r="BS50" s="449"/>
      <c r="BT50" s="449"/>
      <c r="BU50" s="449"/>
      <c r="BV50" s="449"/>
      <c r="BW50" s="449"/>
      <c r="BX50" s="449"/>
    </row>
    <row r="51" spans="1:76" x14ac:dyDescent="0.2">
      <c r="A51" s="449"/>
      <c r="B51" s="449"/>
      <c r="C51" s="449"/>
      <c r="D51" s="449"/>
      <c r="E51" s="449"/>
      <c r="F51" s="449"/>
      <c r="G51" s="449"/>
      <c r="H51" s="449"/>
      <c r="I51" s="449"/>
      <c r="J51" s="449"/>
      <c r="K51" s="449"/>
      <c r="L51" s="449"/>
      <c r="M51" s="449"/>
      <c r="N51" s="449"/>
      <c r="O51" s="449"/>
      <c r="P51" s="449"/>
      <c r="Q51" s="449"/>
      <c r="R51" s="449"/>
      <c r="S51" s="449"/>
      <c r="T51" s="449"/>
      <c r="U51" s="449"/>
      <c r="V51" s="449"/>
      <c r="W51" s="449"/>
      <c r="X51" s="449"/>
      <c r="Y51" s="449"/>
      <c r="Z51" s="449"/>
      <c r="AA51" s="449"/>
      <c r="AB51" s="449"/>
      <c r="AC51" s="449"/>
      <c r="AD51" s="449"/>
      <c r="AE51" s="449"/>
      <c r="AF51" s="449"/>
      <c r="AG51" s="449"/>
      <c r="AH51" s="449"/>
      <c r="AI51" s="449"/>
      <c r="AJ51" s="449"/>
      <c r="AK51" s="449"/>
      <c r="AL51" s="449"/>
      <c r="AM51" s="449"/>
      <c r="AN51" s="449"/>
      <c r="AO51" s="449"/>
      <c r="AP51" s="449"/>
      <c r="AQ51" s="449"/>
      <c r="AR51" s="449"/>
      <c r="AS51" s="449"/>
      <c r="AT51" s="449"/>
      <c r="AU51" s="449"/>
      <c r="AV51" s="449"/>
      <c r="AW51" s="449"/>
      <c r="AX51" s="449"/>
      <c r="AY51" s="449"/>
      <c r="AZ51" s="449"/>
      <c r="BA51" s="449"/>
      <c r="BB51" s="449"/>
      <c r="BC51" s="449"/>
      <c r="BD51" s="449"/>
      <c r="BE51" s="449"/>
      <c r="BF51" s="449"/>
      <c r="BG51" s="449"/>
      <c r="BH51" s="449"/>
      <c r="BI51" s="449"/>
      <c r="BJ51" s="449"/>
      <c r="BK51" s="449"/>
      <c r="BL51" s="449"/>
      <c r="BM51" s="449"/>
      <c r="BN51" s="449"/>
      <c r="BO51" s="449"/>
      <c r="BP51" s="449"/>
      <c r="BQ51" s="449"/>
      <c r="BR51" s="449"/>
      <c r="BS51" s="449"/>
      <c r="BT51" s="449"/>
      <c r="BU51" s="449"/>
      <c r="BV51" s="449"/>
      <c r="BW51" s="449"/>
      <c r="BX51" s="449"/>
    </row>
    <row r="52" spans="1:76" x14ac:dyDescent="0.2">
      <c r="A52" s="449"/>
      <c r="B52" s="449"/>
      <c r="C52" s="449"/>
      <c r="D52" s="449"/>
      <c r="E52" s="449"/>
      <c r="F52" s="449"/>
      <c r="G52" s="449"/>
      <c r="H52" s="449"/>
      <c r="I52" s="449"/>
      <c r="J52" s="449"/>
      <c r="K52" s="449"/>
      <c r="L52" s="449"/>
      <c r="M52" s="449"/>
      <c r="N52" s="449"/>
      <c r="O52" s="449"/>
      <c r="P52" s="449"/>
      <c r="Q52" s="449"/>
      <c r="R52" s="449"/>
      <c r="S52" s="449"/>
      <c r="T52" s="449"/>
      <c r="U52" s="449"/>
      <c r="V52" s="449"/>
      <c r="W52" s="449"/>
      <c r="X52" s="449"/>
      <c r="Y52" s="449"/>
      <c r="Z52" s="449"/>
      <c r="AA52" s="449"/>
      <c r="AB52" s="449"/>
      <c r="AC52" s="449"/>
      <c r="AD52" s="449"/>
      <c r="AE52" s="449"/>
      <c r="AF52" s="449"/>
      <c r="AG52" s="449"/>
      <c r="AH52" s="449"/>
      <c r="AI52" s="449"/>
      <c r="AJ52" s="449"/>
      <c r="AK52" s="449"/>
      <c r="AL52" s="449"/>
      <c r="AM52" s="449"/>
      <c r="AN52" s="449"/>
      <c r="AO52" s="449"/>
      <c r="AP52" s="449"/>
      <c r="AQ52" s="449"/>
      <c r="AR52" s="449"/>
      <c r="AS52" s="449"/>
      <c r="AT52" s="449"/>
      <c r="AU52" s="449"/>
      <c r="AV52" s="449"/>
      <c r="AW52" s="449"/>
      <c r="AX52" s="449"/>
      <c r="AY52" s="449"/>
      <c r="AZ52" s="449"/>
      <c r="BA52" s="449"/>
      <c r="BB52" s="449"/>
      <c r="BC52" s="449"/>
      <c r="BD52" s="449"/>
      <c r="BE52" s="449"/>
      <c r="BF52" s="449"/>
      <c r="BG52" s="449"/>
      <c r="BH52" s="449"/>
      <c r="BI52" s="449"/>
      <c r="BJ52" s="449"/>
      <c r="BK52" s="449"/>
      <c r="BL52" s="449"/>
      <c r="BM52" s="449"/>
      <c r="BN52" s="449"/>
      <c r="BO52" s="449"/>
      <c r="BP52" s="449"/>
      <c r="BQ52" s="449"/>
      <c r="BR52" s="449"/>
      <c r="BS52" s="449"/>
      <c r="BT52" s="449"/>
      <c r="BU52" s="449"/>
      <c r="BV52" s="449"/>
      <c r="BW52" s="449"/>
      <c r="BX52" s="449"/>
    </row>
    <row r="53" spans="1:76" x14ac:dyDescent="0.2">
      <c r="A53" s="449"/>
      <c r="B53" s="449"/>
      <c r="C53" s="449"/>
      <c r="D53" s="449"/>
      <c r="E53" s="449"/>
      <c r="F53" s="449"/>
      <c r="G53" s="449"/>
      <c r="H53" s="449"/>
      <c r="I53" s="449"/>
      <c r="J53" s="449"/>
      <c r="K53" s="449"/>
      <c r="L53" s="449"/>
      <c r="M53" s="449"/>
      <c r="N53" s="449"/>
      <c r="O53" s="449"/>
      <c r="P53" s="449"/>
      <c r="Q53" s="449"/>
      <c r="R53" s="449"/>
      <c r="S53" s="449"/>
      <c r="T53" s="449"/>
      <c r="U53" s="449"/>
      <c r="V53" s="449"/>
      <c r="W53" s="449"/>
      <c r="X53" s="449"/>
      <c r="Y53" s="449"/>
      <c r="Z53" s="449"/>
      <c r="AA53" s="449"/>
      <c r="AB53" s="449"/>
      <c r="AC53" s="449"/>
      <c r="AD53" s="449"/>
      <c r="AE53" s="449"/>
      <c r="AF53" s="449"/>
      <c r="AG53" s="449"/>
      <c r="AH53" s="449"/>
      <c r="AI53" s="449"/>
      <c r="AJ53" s="449"/>
      <c r="AK53" s="449"/>
      <c r="AL53" s="449"/>
      <c r="AM53" s="449"/>
      <c r="AN53" s="449"/>
      <c r="AO53" s="449"/>
      <c r="AP53" s="449"/>
      <c r="AQ53" s="449"/>
      <c r="AR53" s="449"/>
      <c r="AS53" s="449"/>
      <c r="AT53" s="449"/>
      <c r="AU53" s="449"/>
      <c r="AV53" s="449"/>
      <c r="AW53" s="449"/>
      <c r="AX53" s="449"/>
      <c r="AY53" s="449"/>
      <c r="AZ53" s="449"/>
      <c r="BA53" s="449"/>
      <c r="BB53" s="449"/>
      <c r="BC53" s="449"/>
      <c r="BD53" s="449"/>
      <c r="BE53" s="449"/>
      <c r="BF53" s="449"/>
      <c r="BG53" s="449"/>
      <c r="BH53" s="449"/>
      <c r="BI53" s="449"/>
      <c r="BJ53" s="449"/>
      <c r="BK53" s="449"/>
      <c r="BL53" s="449"/>
      <c r="BM53" s="449"/>
      <c r="BN53" s="449"/>
      <c r="BO53" s="449"/>
      <c r="BP53" s="449"/>
      <c r="BQ53" s="449"/>
      <c r="BR53" s="449"/>
      <c r="BS53" s="449"/>
      <c r="BT53" s="449"/>
      <c r="BU53" s="449"/>
      <c r="BV53" s="449"/>
      <c r="BW53" s="449"/>
      <c r="BX53" s="449"/>
    </row>
    <row r="54" spans="1:76" x14ac:dyDescent="0.2">
      <c r="A54" s="449"/>
      <c r="B54" s="449"/>
      <c r="C54" s="449"/>
      <c r="D54" s="449"/>
      <c r="E54" s="449"/>
      <c r="F54" s="449"/>
      <c r="G54" s="449"/>
      <c r="H54" s="449"/>
      <c r="I54" s="449"/>
      <c r="J54" s="449"/>
      <c r="K54" s="449"/>
      <c r="L54" s="449"/>
      <c r="M54" s="449"/>
      <c r="N54" s="449"/>
      <c r="O54" s="449"/>
      <c r="P54" s="449"/>
      <c r="Q54" s="449"/>
      <c r="R54" s="449"/>
      <c r="S54" s="449"/>
      <c r="T54" s="449"/>
      <c r="U54" s="449"/>
      <c r="V54" s="449"/>
      <c r="W54" s="449"/>
      <c r="X54" s="449"/>
      <c r="Y54" s="449"/>
      <c r="Z54" s="449"/>
      <c r="AA54" s="449"/>
      <c r="AB54" s="449"/>
      <c r="AC54" s="449"/>
      <c r="AD54" s="449"/>
      <c r="AE54" s="449"/>
      <c r="AF54" s="449"/>
      <c r="AG54" s="449"/>
      <c r="AH54" s="449"/>
      <c r="AI54" s="449"/>
      <c r="AJ54" s="449"/>
      <c r="AK54" s="449"/>
      <c r="AL54" s="449"/>
      <c r="AM54" s="449"/>
      <c r="AN54" s="449"/>
      <c r="AO54" s="449"/>
      <c r="AP54" s="449"/>
      <c r="AQ54" s="449"/>
      <c r="AR54" s="449"/>
      <c r="AS54" s="449"/>
      <c r="AT54" s="449"/>
      <c r="AU54" s="449"/>
      <c r="AV54" s="449"/>
      <c r="AW54" s="449"/>
      <c r="AX54" s="449"/>
      <c r="AY54" s="449"/>
      <c r="AZ54" s="449"/>
      <c r="BA54" s="449"/>
      <c r="BB54" s="449"/>
      <c r="BC54" s="449"/>
      <c r="BD54" s="449"/>
      <c r="BE54" s="449"/>
      <c r="BF54" s="449"/>
      <c r="BG54" s="449"/>
      <c r="BH54" s="449"/>
      <c r="BI54" s="449"/>
      <c r="BJ54" s="449"/>
      <c r="BK54" s="449"/>
      <c r="BL54" s="449"/>
      <c r="BM54" s="449"/>
      <c r="BN54" s="449"/>
      <c r="BO54" s="449"/>
      <c r="BP54" s="449"/>
      <c r="BQ54" s="449"/>
      <c r="BR54" s="449"/>
      <c r="BS54" s="449"/>
      <c r="BT54" s="449"/>
      <c r="BU54" s="449"/>
      <c r="BV54" s="449"/>
      <c r="BW54" s="449"/>
      <c r="BX54" s="449"/>
    </row>
    <row r="55" spans="1:76" x14ac:dyDescent="0.2">
      <c r="A55" s="449"/>
      <c r="B55" s="449"/>
      <c r="C55" s="449"/>
      <c r="D55" s="449"/>
      <c r="E55" s="449"/>
      <c r="F55" s="449"/>
      <c r="G55" s="449"/>
      <c r="H55" s="449"/>
      <c r="I55" s="449"/>
      <c r="J55" s="449"/>
      <c r="K55" s="449"/>
      <c r="L55" s="449"/>
      <c r="M55" s="449"/>
      <c r="N55" s="449"/>
      <c r="O55" s="449"/>
      <c r="P55" s="449"/>
      <c r="Q55" s="449"/>
      <c r="R55" s="449"/>
      <c r="S55" s="449"/>
      <c r="T55" s="449"/>
      <c r="U55" s="449"/>
      <c r="V55" s="449"/>
      <c r="W55" s="449"/>
      <c r="X55" s="449"/>
      <c r="Y55" s="449"/>
      <c r="Z55" s="449"/>
      <c r="AA55" s="449"/>
      <c r="AB55" s="449"/>
      <c r="AC55" s="449"/>
      <c r="AD55" s="449"/>
      <c r="AE55" s="449"/>
      <c r="AF55" s="449"/>
      <c r="AG55" s="449"/>
      <c r="AH55" s="449"/>
      <c r="AI55" s="449"/>
      <c r="AJ55" s="449"/>
      <c r="AK55" s="449"/>
      <c r="AL55" s="449"/>
      <c r="AM55" s="449"/>
      <c r="AN55" s="449"/>
      <c r="AO55" s="449"/>
      <c r="AP55" s="449"/>
      <c r="AQ55" s="449"/>
      <c r="AR55" s="449"/>
      <c r="AS55" s="449"/>
      <c r="AT55" s="449"/>
      <c r="AU55" s="449"/>
      <c r="AV55" s="449"/>
      <c r="AW55" s="449"/>
      <c r="AX55" s="449"/>
      <c r="AY55" s="449"/>
      <c r="AZ55" s="449"/>
      <c r="BA55" s="449"/>
      <c r="BB55" s="449"/>
      <c r="BC55" s="449"/>
      <c r="BD55" s="449"/>
      <c r="BE55" s="449"/>
      <c r="BF55" s="449"/>
      <c r="BG55" s="449"/>
      <c r="BH55" s="449"/>
      <c r="BI55" s="449"/>
      <c r="BJ55" s="449"/>
      <c r="BK55" s="449"/>
      <c r="BL55" s="449"/>
      <c r="BM55" s="449"/>
      <c r="BN55" s="449"/>
      <c r="BO55" s="449"/>
      <c r="BP55" s="449"/>
      <c r="BQ55" s="449"/>
      <c r="BR55" s="449"/>
      <c r="BS55" s="449"/>
      <c r="BT55" s="449"/>
      <c r="BU55" s="449"/>
      <c r="BV55" s="449"/>
      <c r="BW55" s="449"/>
      <c r="BX55" s="449"/>
    </row>
    <row r="56" spans="1:76" x14ac:dyDescent="0.2">
      <c r="A56" s="449"/>
      <c r="B56" s="449"/>
      <c r="C56" s="449"/>
      <c r="D56" s="449"/>
      <c r="E56" s="449"/>
      <c r="F56" s="449"/>
      <c r="G56" s="449"/>
      <c r="H56" s="449"/>
      <c r="I56" s="449"/>
      <c r="J56" s="449"/>
      <c r="K56" s="449"/>
      <c r="L56" s="449"/>
      <c r="M56" s="449"/>
      <c r="N56" s="449"/>
      <c r="O56" s="449"/>
      <c r="P56" s="449"/>
      <c r="Q56" s="449"/>
      <c r="R56" s="449"/>
      <c r="S56" s="449"/>
      <c r="T56" s="449"/>
      <c r="U56" s="449"/>
      <c r="V56" s="449"/>
      <c r="W56" s="449"/>
      <c r="X56" s="449"/>
      <c r="Y56" s="449"/>
      <c r="Z56" s="449"/>
      <c r="AA56" s="449"/>
      <c r="AB56" s="449"/>
      <c r="AC56" s="449"/>
      <c r="AD56" s="449"/>
      <c r="AE56" s="449"/>
      <c r="AF56" s="449"/>
      <c r="AG56" s="449"/>
      <c r="AH56" s="449"/>
      <c r="AI56" s="449"/>
      <c r="AJ56" s="449"/>
      <c r="AK56" s="449"/>
      <c r="AL56" s="449"/>
      <c r="AM56" s="449"/>
      <c r="AN56" s="449"/>
      <c r="AO56" s="449"/>
      <c r="AP56" s="449"/>
      <c r="AQ56" s="449"/>
      <c r="AR56" s="449"/>
      <c r="AS56" s="449"/>
      <c r="AT56" s="449"/>
      <c r="AU56" s="449"/>
      <c r="AV56" s="449"/>
      <c r="AW56" s="449"/>
      <c r="AX56" s="449"/>
      <c r="AY56" s="449"/>
      <c r="AZ56" s="449"/>
      <c r="BA56" s="449"/>
      <c r="BB56" s="449"/>
      <c r="BC56" s="449"/>
      <c r="BD56" s="449"/>
      <c r="BE56" s="449"/>
      <c r="BF56" s="449"/>
      <c r="BG56" s="449"/>
      <c r="BH56" s="449"/>
      <c r="BI56" s="449"/>
      <c r="BJ56" s="449"/>
      <c r="BK56" s="449"/>
      <c r="BL56" s="449"/>
      <c r="BM56" s="449"/>
      <c r="BN56" s="449"/>
      <c r="BO56" s="449"/>
      <c r="BP56" s="449"/>
      <c r="BQ56" s="449"/>
      <c r="BR56" s="449"/>
      <c r="BS56" s="449"/>
      <c r="BT56" s="449"/>
      <c r="BU56" s="449"/>
      <c r="BV56" s="449"/>
      <c r="BW56" s="449"/>
      <c r="BX56" s="449"/>
    </row>
    <row r="57" spans="1:76" x14ac:dyDescent="0.2">
      <c r="A57" s="449"/>
      <c r="B57" s="449"/>
      <c r="C57" s="449"/>
      <c r="D57" s="449"/>
      <c r="E57" s="449"/>
      <c r="F57" s="449"/>
      <c r="G57" s="449"/>
      <c r="H57" s="449"/>
      <c r="I57" s="449"/>
      <c r="J57" s="449"/>
      <c r="K57" s="449"/>
      <c r="L57" s="449"/>
      <c r="M57" s="449"/>
      <c r="N57" s="449"/>
      <c r="O57" s="449"/>
      <c r="P57" s="449"/>
      <c r="Q57" s="449"/>
      <c r="R57" s="449"/>
      <c r="S57" s="449"/>
      <c r="T57" s="449"/>
      <c r="U57" s="449"/>
      <c r="V57" s="449"/>
      <c r="W57" s="449"/>
      <c r="X57" s="449"/>
      <c r="Y57" s="449"/>
      <c r="Z57" s="449"/>
      <c r="AA57" s="449"/>
      <c r="AB57" s="449"/>
      <c r="AC57" s="449"/>
      <c r="AD57" s="449"/>
      <c r="AE57" s="449"/>
      <c r="AF57" s="449"/>
      <c r="AG57" s="449"/>
      <c r="AH57" s="449"/>
      <c r="AI57" s="449"/>
      <c r="AJ57" s="449"/>
      <c r="AK57" s="449"/>
      <c r="AL57" s="449"/>
      <c r="AM57" s="449"/>
      <c r="AN57" s="449"/>
      <c r="AO57" s="449"/>
      <c r="AP57" s="449"/>
      <c r="AQ57" s="449"/>
      <c r="AR57" s="449"/>
      <c r="AS57" s="449"/>
      <c r="AT57" s="449"/>
      <c r="AU57" s="449"/>
      <c r="AV57" s="449"/>
      <c r="AW57" s="449"/>
      <c r="AX57" s="449"/>
      <c r="AY57" s="449"/>
      <c r="AZ57" s="449"/>
      <c r="BA57" s="449"/>
      <c r="BB57" s="449"/>
      <c r="BC57" s="449"/>
      <c r="BD57" s="449"/>
      <c r="BE57" s="449"/>
      <c r="BF57" s="449"/>
      <c r="BG57" s="449"/>
      <c r="BH57" s="449"/>
      <c r="BI57" s="449"/>
      <c r="BJ57" s="449"/>
      <c r="BK57" s="449"/>
      <c r="BL57" s="449"/>
      <c r="BM57" s="449"/>
      <c r="BN57" s="449"/>
      <c r="BO57" s="449"/>
      <c r="BP57" s="449"/>
      <c r="BQ57" s="449"/>
      <c r="BR57" s="449"/>
      <c r="BS57" s="449"/>
      <c r="BT57" s="449"/>
      <c r="BU57" s="449"/>
      <c r="BV57" s="449"/>
      <c r="BW57" s="449"/>
      <c r="BX57" s="449"/>
    </row>
    <row r="58" spans="1:76" x14ac:dyDescent="0.2">
      <c r="A58" s="449"/>
      <c r="B58" s="449"/>
      <c r="C58" s="449"/>
      <c r="D58" s="449"/>
      <c r="E58" s="449"/>
      <c r="F58" s="449"/>
      <c r="G58" s="449"/>
      <c r="H58" s="449"/>
      <c r="I58" s="449"/>
      <c r="J58" s="449"/>
      <c r="K58" s="449"/>
      <c r="L58" s="449"/>
      <c r="M58" s="449"/>
      <c r="N58" s="449"/>
      <c r="O58" s="449"/>
      <c r="P58" s="449"/>
      <c r="Q58" s="449"/>
      <c r="R58" s="449"/>
      <c r="S58" s="449"/>
      <c r="T58" s="449"/>
      <c r="U58" s="449"/>
      <c r="V58" s="449"/>
      <c r="W58" s="449"/>
      <c r="X58" s="449"/>
      <c r="Y58" s="449"/>
      <c r="Z58" s="449"/>
      <c r="AA58" s="449"/>
      <c r="AB58" s="449"/>
      <c r="AC58" s="449"/>
      <c r="AD58" s="449"/>
      <c r="AE58" s="449"/>
      <c r="AF58" s="449"/>
      <c r="AG58" s="449"/>
      <c r="AH58" s="449"/>
      <c r="AI58" s="449"/>
      <c r="AJ58" s="449"/>
      <c r="AK58" s="449"/>
      <c r="AL58" s="449"/>
      <c r="AM58" s="449"/>
      <c r="AN58" s="449"/>
      <c r="AO58" s="449"/>
      <c r="AP58" s="449"/>
      <c r="AQ58" s="449"/>
      <c r="AR58" s="449"/>
      <c r="AS58" s="449"/>
      <c r="AT58" s="449"/>
      <c r="AU58" s="449"/>
      <c r="AV58" s="449"/>
      <c r="AW58" s="449"/>
      <c r="AX58" s="449"/>
      <c r="AY58" s="449"/>
      <c r="AZ58" s="449"/>
      <c r="BA58" s="449"/>
      <c r="BB58" s="449"/>
      <c r="BC58" s="449"/>
      <c r="BD58" s="449"/>
      <c r="BE58" s="449"/>
      <c r="BF58" s="449"/>
      <c r="BG58" s="449"/>
      <c r="BH58" s="449"/>
      <c r="BI58" s="449"/>
      <c r="BJ58" s="449"/>
      <c r="BK58" s="449"/>
      <c r="BL58" s="449"/>
      <c r="BM58" s="449"/>
      <c r="BN58" s="449"/>
      <c r="BO58" s="449"/>
      <c r="BP58" s="449"/>
      <c r="BQ58" s="449"/>
      <c r="BR58" s="449"/>
      <c r="BS58" s="449"/>
      <c r="BT58" s="449"/>
      <c r="BU58" s="449"/>
      <c r="BV58" s="449"/>
      <c r="BW58" s="449"/>
      <c r="BX58" s="449"/>
    </row>
    <row r="59" spans="1:76" x14ac:dyDescent="0.2">
      <c r="A59" s="449"/>
      <c r="B59" s="449"/>
      <c r="C59" s="449"/>
      <c r="D59" s="449"/>
      <c r="E59" s="449"/>
      <c r="F59" s="449"/>
      <c r="G59" s="449"/>
      <c r="H59" s="449"/>
      <c r="I59" s="449"/>
      <c r="J59" s="449"/>
      <c r="K59" s="449"/>
      <c r="L59" s="449"/>
      <c r="M59" s="449"/>
      <c r="N59" s="449"/>
      <c r="O59" s="449"/>
      <c r="P59" s="449"/>
      <c r="Q59" s="449"/>
      <c r="R59" s="449"/>
      <c r="S59" s="449"/>
      <c r="T59" s="449"/>
      <c r="U59" s="449"/>
      <c r="V59" s="449"/>
      <c r="W59" s="449"/>
      <c r="X59" s="449"/>
      <c r="Y59" s="449"/>
      <c r="Z59" s="449"/>
      <c r="AA59" s="449"/>
      <c r="AB59" s="449"/>
      <c r="AC59" s="449"/>
      <c r="AD59" s="449"/>
      <c r="AE59" s="449"/>
      <c r="AF59" s="449"/>
      <c r="AG59" s="449"/>
      <c r="AH59" s="449"/>
      <c r="AI59" s="449"/>
      <c r="AJ59" s="449"/>
      <c r="AK59" s="449"/>
      <c r="AL59" s="449"/>
      <c r="AM59" s="449"/>
      <c r="AN59" s="449"/>
      <c r="AO59" s="449"/>
      <c r="AP59" s="449"/>
      <c r="AQ59" s="449"/>
      <c r="AR59" s="449"/>
      <c r="AS59" s="449"/>
      <c r="AT59" s="449"/>
      <c r="AU59" s="449"/>
      <c r="AV59" s="449"/>
      <c r="AW59" s="449"/>
      <c r="AX59" s="449"/>
      <c r="AY59" s="449"/>
      <c r="AZ59" s="449"/>
      <c r="BA59" s="449"/>
      <c r="BB59" s="449"/>
      <c r="BC59" s="449"/>
      <c r="BD59" s="449"/>
      <c r="BE59" s="449"/>
      <c r="BF59" s="449"/>
      <c r="BG59" s="449"/>
      <c r="BH59" s="449"/>
      <c r="BI59" s="449"/>
      <c r="BJ59" s="449"/>
      <c r="BK59" s="449"/>
      <c r="BL59" s="449"/>
      <c r="BM59" s="449"/>
      <c r="BN59" s="449"/>
      <c r="BO59" s="449"/>
      <c r="BP59" s="449"/>
      <c r="BQ59" s="449"/>
      <c r="BR59" s="449"/>
      <c r="BS59" s="449"/>
      <c r="BT59" s="449"/>
      <c r="BU59" s="449"/>
      <c r="BV59" s="449"/>
      <c r="BW59" s="449"/>
      <c r="BX59" s="449"/>
    </row>
    <row r="60" spans="1:76" x14ac:dyDescent="0.2">
      <c r="A60" s="449"/>
      <c r="B60" s="449"/>
      <c r="C60" s="449"/>
      <c r="D60" s="449"/>
      <c r="E60" s="449"/>
      <c r="F60" s="449"/>
      <c r="G60" s="449"/>
      <c r="H60" s="449"/>
      <c r="I60" s="449"/>
      <c r="J60" s="449"/>
      <c r="K60" s="449"/>
      <c r="L60" s="449"/>
      <c r="M60" s="449"/>
      <c r="N60" s="449"/>
      <c r="O60" s="449"/>
      <c r="P60" s="449"/>
      <c r="Q60" s="449"/>
      <c r="R60" s="449"/>
      <c r="S60" s="449"/>
      <c r="T60" s="449"/>
      <c r="U60" s="449"/>
      <c r="V60" s="449"/>
      <c r="W60" s="449"/>
      <c r="X60" s="449"/>
      <c r="Y60" s="449"/>
      <c r="Z60" s="449"/>
      <c r="AA60" s="449"/>
      <c r="AB60" s="449"/>
      <c r="AC60" s="449"/>
      <c r="AD60" s="449"/>
      <c r="AE60" s="449"/>
      <c r="AF60" s="449"/>
      <c r="AG60" s="449"/>
      <c r="AH60" s="449"/>
      <c r="AI60" s="449"/>
      <c r="AJ60" s="449"/>
      <c r="AK60" s="449"/>
      <c r="AL60" s="449"/>
      <c r="AM60" s="449"/>
      <c r="AN60" s="449"/>
      <c r="AO60" s="449"/>
      <c r="AP60" s="449"/>
      <c r="AQ60" s="449"/>
      <c r="AR60" s="449"/>
      <c r="AS60" s="449"/>
      <c r="AT60" s="449"/>
      <c r="AU60" s="449"/>
      <c r="AV60" s="449"/>
      <c r="AW60" s="449"/>
      <c r="AX60" s="449"/>
      <c r="AY60" s="449"/>
      <c r="AZ60" s="449"/>
      <c r="BA60" s="449"/>
      <c r="BB60" s="449"/>
      <c r="BC60" s="449"/>
      <c r="BD60" s="449"/>
      <c r="BE60" s="449"/>
      <c r="BF60" s="449"/>
      <c r="BG60" s="449"/>
      <c r="BH60" s="449"/>
      <c r="BI60" s="449"/>
      <c r="BJ60" s="449"/>
      <c r="BK60" s="449"/>
      <c r="BL60" s="449"/>
      <c r="BM60" s="449"/>
      <c r="BN60" s="449"/>
      <c r="BO60" s="449"/>
      <c r="BP60" s="449"/>
      <c r="BQ60" s="449"/>
      <c r="BR60" s="449"/>
      <c r="BS60" s="449"/>
      <c r="BT60" s="449"/>
      <c r="BU60" s="449"/>
      <c r="BV60" s="449"/>
      <c r="BW60" s="449"/>
      <c r="BX60" s="449"/>
    </row>
    <row r="61" spans="1:76" x14ac:dyDescent="0.2">
      <c r="A61" s="449"/>
      <c r="B61" s="449"/>
      <c r="C61" s="449"/>
      <c r="D61" s="449"/>
      <c r="E61" s="449"/>
      <c r="F61" s="449"/>
      <c r="G61" s="449"/>
      <c r="H61" s="449"/>
      <c r="I61" s="449"/>
      <c r="J61" s="449"/>
      <c r="K61" s="449"/>
      <c r="L61" s="449"/>
      <c r="M61" s="449"/>
      <c r="N61" s="449"/>
      <c r="O61" s="449"/>
      <c r="P61" s="449"/>
      <c r="Q61" s="449"/>
      <c r="R61" s="449"/>
      <c r="S61" s="449"/>
      <c r="T61" s="449"/>
      <c r="U61" s="449"/>
      <c r="V61" s="449"/>
      <c r="W61" s="449"/>
      <c r="X61" s="449"/>
      <c r="Y61" s="449"/>
      <c r="Z61" s="449"/>
      <c r="AA61" s="449"/>
      <c r="AB61" s="449"/>
      <c r="AC61" s="449"/>
      <c r="AD61" s="449"/>
      <c r="AE61" s="449"/>
      <c r="AF61" s="449"/>
      <c r="AG61" s="449"/>
      <c r="AH61" s="449"/>
      <c r="AI61" s="449"/>
      <c r="AJ61" s="449"/>
      <c r="AK61" s="449"/>
      <c r="AL61" s="449"/>
      <c r="AM61" s="449"/>
      <c r="AN61" s="449"/>
      <c r="AO61" s="449"/>
      <c r="AP61" s="449"/>
      <c r="AQ61" s="449"/>
      <c r="AR61" s="449"/>
      <c r="AS61" s="449"/>
      <c r="AT61" s="449"/>
      <c r="AU61" s="449"/>
      <c r="AV61" s="449"/>
      <c r="AW61" s="449"/>
      <c r="AX61" s="449"/>
      <c r="AY61" s="449"/>
      <c r="AZ61" s="449"/>
      <c r="BA61" s="449"/>
      <c r="BB61" s="449"/>
      <c r="BC61" s="449"/>
      <c r="BD61" s="449"/>
      <c r="BE61" s="449"/>
      <c r="BF61" s="449"/>
      <c r="BG61" s="449"/>
      <c r="BH61" s="449"/>
      <c r="BI61" s="449"/>
      <c r="BJ61" s="449"/>
      <c r="BK61" s="449"/>
      <c r="BL61" s="449"/>
      <c r="BM61" s="449"/>
      <c r="BN61" s="449"/>
      <c r="BO61" s="449"/>
      <c r="BP61" s="449"/>
      <c r="BQ61" s="449"/>
      <c r="BR61" s="449"/>
      <c r="BS61" s="449"/>
      <c r="BT61" s="449"/>
      <c r="BU61" s="449"/>
      <c r="BV61" s="449"/>
      <c r="BW61" s="449"/>
      <c r="BX61" s="449"/>
    </row>
    <row r="62" spans="1:76" x14ac:dyDescent="0.2">
      <c r="A62" s="449"/>
      <c r="B62" s="449"/>
      <c r="C62" s="449"/>
      <c r="D62" s="449"/>
      <c r="E62" s="449"/>
      <c r="F62" s="449"/>
      <c r="G62" s="449"/>
      <c r="H62" s="449"/>
      <c r="I62" s="449"/>
      <c r="J62" s="449"/>
      <c r="K62" s="449"/>
      <c r="L62" s="449"/>
      <c r="M62" s="449"/>
      <c r="N62" s="449"/>
      <c r="O62" s="449"/>
      <c r="P62" s="449"/>
      <c r="Q62" s="449"/>
      <c r="R62" s="449"/>
      <c r="S62" s="449"/>
      <c r="T62" s="449"/>
      <c r="U62" s="449"/>
      <c r="V62" s="449"/>
      <c r="W62" s="449"/>
      <c r="X62" s="449"/>
      <c r="Y62" s="449"/>
      <c r="Z62" s="449"/>
      <c r="AA62" s="449"/>
      <c r="AB62" s="449"/>
      <c r="AC62" s="449"/>
      <c r="AD62" s="449"/>
      <c r="AE62" s="449"/>
      <c r="AF62" s="449"/>
      <c r="AG62" s="449"/>
      <c r="AH62" s="449"/>
      <c r="AI62" s="449"/>
      <c r="AJ62" s="449"/>
      <c r="AK62" s="449"/>
      <c r="AL62" s="449"/>
      <c r="AM62" s="449"/>
      <c r="AN62" s="449"/>
      <c r="AO62" s="449"/>
      <c r="AP62" s="449"/>
      <c r="AQ62" s="449"/>
      <c r="AR62" s="449"/>
      <c r="AS62" s="449"/>
      <c r="AT62" s="449"/>
      <c r="AU62" s="449"/>
      <c r="AV62" s="449"/>
      <c r="AW62" s="449"/>
      <c r="AX62" s="449"/>
      <c r="AY62" s="449"/>
      <c r="AZ62" s="449"/>
      <c r="BA62" s="449"/>
      <c r="BB62" s="449"/>
      <c r="BC62" s="449"/>
      <c r="BD62" s="449"/>
      <c r="BE62" s="449"/>
      <c r="BF62" s="449"/>
      <c r="BG62" s="449"/>
      <c r="BH62" s="449"/>
      <c r="BI62" s="449"/>
      <c r="BJ62" s="449"/>
      <c r="BK62" s="449"/>
      <c r="BL62" s="449"/>
      <c r="BM62" s="449"/>
      <c r="BN62" s="449"/>
      <c r="BO62" s="449"/>
      <c r="BP62" s="449"/>
      <c r="BQ62" s="449"/>
      <c r="BR62" s="449"/>
      <c r="BS62" s="449"/>
      <c r="BT62" s="449"/>
      <c r="BU62" s="449"/>
      <c r="BV62" s="449"/>
      <c r="BW62" s="449"/>
      <c r="BX62" s="449"/>
    </row>
    <row r="63" spans="1:76" x14ac:dyDescent="0.2">
      <c r="A63" s="449"/>
      <c r="B63" s="449"/>
      <c r="C63" s="449"/>
      <c r="D63" s="449"/>
      <c r="E63" s="449"/>
      <c r="F63" s="449"/>
      <c r="G63" s="449"/>
      <c r="H63" s="449"/>
      <c r="I63" s="449"/>
      <c r="J63" s="449"/>
      <c r="K63" s="449"/>
      <c r="L63" s="449"/>
      <c r="M63" s="449"/>
      <c r="N63" s="449"/>
      <c r="O63" s="449"/>
      <c r="P63" s="449"/>
      <c r="Q63" s="449"/>
      <c r="R63" s="449"/>
      <c r="S63" s="449"/>
      <c r="T63" s="449"/>
      <c r="U63" s="449"/>
      <c r="V63" s="449"/>
      <c r="W63" s="449"/>
      <c r="X63" s="449"/>
      <c r="Y63" s="449"/>
      <c r="Z63" s="449"/>
      <c r="AA63" s="449"/>
      <c r="AB63" s="449"/>
      <c r="AC63" s="449"/>
      <c r="AD63" s="449"/>
      <c r="AE63" s="449"/>
      <c r="AF63" s="449"/>
      <c r="AG63" s="449"/>
      <c r="AH63" s="449"/>
      <c r="AI63" s="449"/>
      <c r="AJ63" s="449"/>
      <c r="AK63" s="449"/>
      <c r="AL63" s="449"/>
      <c r="AM63" s="449"/>
      <c r="AN63" s="449"/>
      <c r="AO63" s="449"/>
      <c r="AP63" s="449"/>
      <c r="AQ63" s="449"/>
      <c r="AR63" s="449"/>
      <c r="AS63" s="449"/>
      <c r="AT63" s="449"/>
      <c r="AU63" s="449"/>
      <c r="AV63" s="449"/>
      <c r="AW63" s="449"/>
      <c r="AX63" s="449"/>
      <c r="AY63" s="449"/>
      <c r="AZ63" s="449"/>
      <c r="BA63" s="449"/>
      <c r="BB63" s="449"/>
      <c r="BC63" s="449"/>
      <c r="BD63" s="449"/>
      <c r="BE63" s="449"/>
      <c r="BF63" s="449"/>
      <c r="BG63" s="449"/>
      <c r="BH63" s="449"/>
      <c r="BI63" s="449"/>
      <c r="BJ63" s="449"/>
      <c r="BK63" s="449"/>
      <c r="BL63" s="449"/>
      <c r="BM63" s="449"/>
      <c r="BN63" s="449"/>
      <c r="BO63" s="449"/>
      <c r="BP63" s="449"/>
      <c r="BQ63" s="449"/>
      <c r="BR63" s="449"/>
      <c r="BS63" s="449"/>
      <c r="BT63" s="449"/>
      <c r="BU63" s="449"/>
      <c r="BV63" s="449"/>
      <c r="BW63" s="449"/>
      <c r="BX63" s="449"/>
    </row>
    <row r="64" spans="1:76" x14ac:dyDescent="0.2">
      <c r="A64" s="449"/>
      <c r="B64" s="449"/>
      <c r="C64" s="449"/>
      <c r="D64" s="449"/>
      <c r="E64" s="449"/>
      <c r="F64" s="449"/>
      <c r="G64" s="449"/>
      <c r="H64" s="449"/>
      <c r="I64" s="449"/>
      <c r="J64" s="449"/>
      <c r="K64" s="449"/>
      <c r="L64" s="449"/>
      <c r="M64" s="449"/>
      <c r="N64" s="449"/>
      <c r="O64" s="449"/>
      <c r="P64" s="449"/>
      <c r="Q64" s="449"/>
      <c r="R64" s="449"/>
      <c r="S64" s="449"/>
      <c r="T64" s="449"/>
      <c r="U64" s="449"/>
      <c r="V64" s="449"/>
      <c r="W64" s="449"/>
      <c r="X64" s="449"/>
      <c r="Y64" s="449"/>
      <c r="Z64" s="449"/>
      <c r="AA64" s="449"/>
      <c r="AB64" s="449"/>
      <c r="AC64" s="449"/>
      <c r="AD64" s="449"/>
      <c r="AE64" s="449"/>
      <c r="AF64" s="449"/>
      <c r="AG64" s="449"/>
      <c r="AH64" s="449"/>
      <c r="AI64" s="449"/>
      <c r="AJ64" s="449"/>
      <c r="AK64" s="449"/>
      <c r="AL64" s="449"/>
      <c r="AM64" s="449"/>
      <c r="AN64" s="449"/>
      <c r="AO64" s="449"/>
      <c r="AP64" s="449"/>
      <c r="AQ64" s="449"/>
      <c r="AR64" s="449"/>
      <c r="AS64" s="449"/>
      <c r="AT64" s="449"/>
      <c r="AU64" s="449"/>
      <c r="AV64" s="449"/>
      <c r="AW64" s="449"/>
      <c r="AX64" s="449"/>
      <c r="AY64" s="449"/>
      <c r="AZ64" s="449"/>
      <c r="BA64" s="449"/>
      <c r="BB64" s="449"/>
      <c r="BC64" s="449"/>
      <c r="BD64" s="449"/>
      <c r="BE64" s="449"/>
      <c r="BF64" s="449"/>
      <c r="BG64" s="449"/>
      <c r="BH64" s="449"/>
      <c r="BI64" s="449"/>
      <c r="BJ64" s="449"/>
      <c r="BK64" s="449"/>
      <c r="BL64" s="449"/>
      <c r="BM64" s="449"/>
      <c r="BN64" s="449"/>
      <c r="BO64" s="449"/>
      <c r="BP64" s="449"/>
      <c r="BQ64" s="449"/>
      <c r="BR64" s="449"/>
      <c r="BS64" s="449"/>
      <c r="BT64" s="449"/>
      <c r="BU64" s="449"/>
      <c r="BV64" s="449"/>
      <c r="BW64" s="449"/>
      <c r="BX64" s="449"/>
    </row>
    <row r="65" spans="1:76" x14ac:dyDescent="0.2">
      <c r="A65" s="449"/>
      <c r="B65" s="449"/>
      <c r="C65" s="449"/>
      <c r="D65" s="449"/>
      <c r="E65" s="449"/>
      <c r="F65" s="449"/>
      <c r="G65" s="449"/>
      <c r="H65" s="449"/>
      <c r="I65" s="449"/>
      <c r="J65" s="449"/>
      <c r="K65" s="449"/>
      <c r="L65" s="449"/>
      <c r="M65" s="449"/>
      <c r="N65" s="449"/>
      <c r="O65" s="449"/>
      <c r="P65" s="449"/>
      <c r="Q65" s="449"/>
      <c r="R65" s="449"/>
      <c r="S65" s="449"/>
      <c r="T65" s="449"/>
      <c r="U65" s="449"/>
      <c r="V65" s="449"/>
      <c r="W65" s="449"/>
      <c r="X65" s="449"/>
      <c r="Y65" s="449"/>
      <c r="Z65" s="449"/>
      <c r="AA65" s="449"/>
      <c r="AB65" s="449"/>
      <c r="AC65" s="449"/>
      <c r="AD65" s="449"/>
      <c r="AE65" s="449"/>
      <c r="AF65" s="449"/>
      <c r="AG65" s="449"/>
      <c r="AH65" s="449"/>
      <c r="AI65" s="449"/>
      <c r="AJ65" s="449"/>
      <c r="AK65" s="449"/>
      <c r="AL65" s="449"/>
      <c r="AM65" s="449"/>
      <c r="AN65" s="449"/>
      <c r="AO65" s="449"/>
      <c r="AP65" s="449"/>
      <c r="AQ65" s="449"/>
      <c r="AR65" s="449"/>
      <c r="AS65" s="449"/>
      <c r="AT65" s="449"/>
      <c r="AU65" s="449"/>
      <c r="AV65" s="449"/>
      <c r="AW65" s="449"/>
      <c r="AX65" s="449"/>
      <c r="AY65" s="449"/>
      <c r="AZ65" s="449"/>
      <c r="BA65" s="449"/>
      <c r="BB65" s="449"/>
      <c r="BC65" s="449"/>
      <c r="BD65" s="449"/>
      <c r="BE65" s="449"/>
      <c r="BF65" s="449"/>
      <c r="BG65" s="449"/>
      <c r="BH65" s="449"/>
      <c r="BI65" s="449"/>
      <c r="BJ65" s="449"/>
      <c r="BK65" s="449"/>
      <c r="BL65" s="449"/>
      <c r="BM65" s="449"/>
      <c r="BN65" s="449"/>
      <c r="BO65" s="449"/>
      <c r="BP65" s="449"/>
      <c r="BQ65" s="449"/>
      <c r="BR65" s="449"/>
      <c r="BS65" s="449"/>
      <c r="BT65" s="449"/>
      <c r="BU65" s="449"/>
      <c r="BV65" s="449"/>
      <c r="BW65" s="449"/>
      <c r="BX65" s="449"/>
    </row>
    <row r="66" spans="1:76" x14ac:dyDescent="0.2">
      <c r="A66" s="449"/>
      <c r="B66" s="449"/>
      <c r="C66" s="449"/>
      <c r="D66" s="449"/>
      <c r="E66" s="449"/>
      <c r="F66" s="449"/>
      <c r="G66" s="449"/>
      <c r="H66" s="449"/>
      <c r="I66" s="449"/>
      <c r="J66" s="449"/>
      <c r="K66" s="449"/>
      <c r="L66" s="449"/>
      <c r="M66" s="449"/>
      <c r="N66" s="449"/>
      <c r="O66" s="449"/>
      <c r="P66" s="449"/>
      <c r="Q66" s="449"/>
      <c r="R66" s="449"/>
      <c r="S66" s="449"/>
      <c r="T66" s="449"/>
      <c r="U66" s="449"/>
      <c r="V66" s="449"/>
      <c r="W66" s="449"/>
      <c r="X66" s="449"/>
      <c r="Y66" s="449"/>
      <c r="Z66" s="449"/>
      <c r="AA66" s="449"/>
      <c r="AB66" s="449"/>
      <c r="AC66" s="449"/>
      <c r="AD66" s="449"/>
      <c r="AE66" s="449"/>
      <c r="AF66" s="449"/>
      <c r="AG66" s="449"/>
      <c r="AH66" s="449"/>
      <c r="AI66" s="449"/>
      <c r="AJ66" s="449"/>
      <c r="AK66" s="449"/>
      <c r="AL66" s="449"/>
      <c r="AM66" s="449"/>
      <c r="AN66" s="449"/>
      <c r="AO66" s="449"/>
      <c r="AP66" s="449"/>
      <c r="AQ66" s="449"/>
      <c r="AR66" s="449"/>
      <c r="AS66" s="449"/>
      <c r="AT66" s="449"/>
      <c r="AU66" s="449"/>
      <c r="AV66" s="449"/>
      <c r="AW66" s="449"/>
      <c r="AX66" s="449"/>
      <c r="AY66" s="449"/>
      <c r="AZ66" s="449"/>
      <c r="BA66" s="449"/>
      <c r="BB66" s="449"/>
      <c r="BC66" s="449"/>
      <c r="BD66" s="449"/>
      <c r="BE66" s="449"/>
      <c r="BF66" s="449"/>
      <c r="BG66" s="449"/>
      <c r="BH66" s="449"/>
      <c r="BI66" s="449"/>
      <c r="BJ66" s="449"/>
      <c r="BK66" s="449"/>
      <c r="BL66" s="449"/>
      <c r="BM66" s="449"/>
      <c r="BN66" s="449"/>
      <c r="BO66" s="449"/>
      <c r="BP66" s="449"/>
      <c r="BQ66" s="449"/>
      <c r="BR66" s="449"/>
      <c r="BS66" s="449"/>
      <c r="BT66" s="449"/>
      <c r="BU66" s="449"/>
      <c r="BV66" s="449"/>
      <c r="BW66" s="449"/>
      <c r="BX66" s="449"/>
    </row>
    <row r="67" spans="1:76" x14ac:dyDescent="0.2">
      <c r="A67" s="449"/>
      <c r="B67" s="449"/>
      <c r="C67" s="449"/>
      <c r="D67" s="449"/>
      <c r="E67" s="449"/>
      <c r="F67" s="449"/>
      <c r="G67" s="449"/>
      <c r="H67" s="449"/>
      <c r="I67" s="449"/>
      <c r="J67" s="449"/>
      <c r="K67" s="449"/>
      <c r="L67" s="449"/>
      <c r="M67" s="449"/>
      <c r="N67" s="449"/>
      <c r="O67" s="449"/>
      <c r="P67" s="449"/>
      <c r="Q67" s="449"/>
      <c r="R67" s="449"/>
      <c r="S67" s="449"/>
      <c r="T67" s="449"/>
      <c r="U67" s="449"/>
      <c r="V67" s="449"/>
      <c r="W67" s="449"/>
      <c r="X67" s="449"/>
      <c r="Y67" s="449"/>
      <c r="Z67" s="449"/>
      <c r="AA67" s="449"/>
      <c r="AB67" s="449"/>
      <c r="AC67" s="449"/>
      <c r="AD67" s="449"/>
      <c r="AE67" s="449"/>
      <c r="AF67" s="449"/>
      <c r="AG67" s="449"/>
      <c r="AH67" s="449"/>
      <c r="AI67" s="449"/>
      <c r="AJ67" s="449"/>
      <c r="AK67" s="449"/>
      <c r="AL67" s="449"/>
      <c r="AM67" s="449"/>
      <c r="AN67" s="449"/>
      <c r="AO67" s="449"/>
      <c r="AP67" s="449"/>
      <c r="AQ67" s="449"/>
      <c r="AR67" s="449"/>
      <c r="AS67" s="449"/>
      <c r="AT67" s="449"/>
      <c r="AU67" s="449"/>
      <c r="AV67" s="449"/>
      <c r="AW67" s="449"/>
      <c r="AX67" s="449"/>
      <c r="AY67" s="449"/>
      <c r="AZ67" s="449"/>
      <c r="BA67" s="449"/>
      <c r="BB67" s="449"/>
      <c r="BC67" s="449"/>
      <c r="BD67" s="449"/>
      <c r="BE67" s="449"/>
      <c r="BF67" s="449"/>
      <c r="BG67" s="449"/>
      <c r="BH67" s="449"/>
      <c r="BI67" s="449"/>
      <c r="BJ67" s="449"/>
      <c r="BK67" s="449"/>
      <c r="BL67" s="449"/>
      <c r="BM67" s="449"/>
      <c r="BN67" s="449"/>
      <c r="BO67" s="449"/>
      <c r="BP67" s="449"/>
      <c r="BQ67" s="449"/>
      <c r="BR67" s="449"/>
      <c r="BS67" s="449"/>
      <c r="BT67" s="449"/>
      <c r="BU67" s="449"/>
      <c r="BV67" s="449"/>
      <c r="BW67" s="449"/>
      <c r="BX67" s="449"/>
    </row>
    <row r="68" spans="1:76" x14ac:dyDescent="0.2">
      <c r="A68" s="449"/>
      <c r="B68" s="449"/>
      <c r="C68" s="449"/>
      <c r="D68" s="449"/>
      <c r="E68" s="449"/>
      <c r="F68" s="449"/>
      <c r="G68" s="449"/>
      <c r="H68" s="449"/>
      <c r="I68" s="449"/>
      <c r="J68" s="449"/>
      <c r="K68" s="449"/>
      <c r="L68" s="449"/>
      <c r="M68" s="449"/>
      <c r="N68" s="449"/>
      <c r="O68" s="449"/>
      <c r="P68" s="449"/>
      <c r="Q68" s="449"/>
      <c r="R68" s="449"/>
      <c r="S68" s="449"/>
      <c r="T68" s="449"/>
      <c r="U68" s="449"/>
      <c r="V68" s="449"/>
      <c r="W68" s="449"/>
      <c r="X68" s="449"/>
      <c r="Y68" s="449"/>
      <c r="Z68" s="449"/>
      <c r="AA68" s="449"/>
      <c r="AB68" s="449"/>
      <c r="AC68" s="449"/>
      <c r="AD68" s="449"/>
      <c r="AE68" s="449"/>
      <c r="AF68" s="449"/>
      <c r="AG68" s="449"/>
      <c r="AH68" s="449"/>
      <c r="AI68" s="449"/>
      <c r="AJ68" s="449"/>
      <c r="AK68" s="449"/>
      <c r="AL68" s="449"/>
      <c r="AM68" s="449"/>
      <c r="AN68" s="449"/>
      <c r="AO68" s="449"/>
      <c r="AP68" s="449"/>
      <c r="AQ68" s="449"/>
      <c r="AR68" s="449"/>
      <c r="AS68" s="449"/>
      <c r="AT68" s="449"/>
      <c r="AU68" s="449"/>
      <c r="AV68" s="449"/>
      <c r="AW68" s="449"/>
      <c r="AX68" s="449"/>
      <c r="AY68" s="449"/>
      <c r="AZ68" s="449"/>
      <c r="BA68" s="449"/>
      <c r="BB68" s="449"/>
      <c r="BC68" s="449"/>
      <c r="BD68" s="449"/>
      <c r="BE68" s="449"/>
      <c r="BF68" s="449"/>
      <c r="BG68" s="449"/>
      <c r="BH68" s="449"/>
      <c r="BI68" s="449"/>
      <c r="BJ68" s="449"/>
      <c r="BK68" s="449"/>
      <c r="BL68" s="449"/>
      <c r="BM68" s="449"/>
      <c r="BN68" s="449"/>
      <c r="BO68" s="449"/>
      <c r="BP68" s="449"/>
      <c r="BQ68" s="449"/>
      <c r="BR68" s="449"/>
      <c r="BS68" s="449"/>
      <c r="BT68" s="449"/>
      <c r="BU68" s="449"/>
      <c r="BV68" s="449"/>
      <c r="BW68" s="449"/>
      <c r="BX68" s="449"/>
    </row>
    <row r="69" spans="1:76" x14ac:dyDescent="0.2">
      <c r="A69" s="449"/>
      <c r="B69" s="449"/>
      <c r="C69" s="449"/>
      <c r="D69" s="449"/>
      <c r="E69" s="449"/>
      <c r="F69" s="449"/>
      <c r="G69" s="449"/>
      <c r="H69" s="449"/>
      <c r="I69" s="449"/>
      <c r="J69" s="449"/>
      <c r="K69" s="449"/>
      <c r="L69" s="449"/>
      <c r="M69" s="449"/>
      <c r="N69" s="449"/>
      <c r="O69" s="449"/>
      <c r="P69" s="449"/>
      <c r="Q69" s="449"/>
      <c r="R69" s="449"/>
      <c r="S69" s="449"/>
      <c r="T69" s="449"/>
      <c r="U69" s="449"/>
      <c r="V69" s="449"/>
      <c r="W69" s="449"/>
      <c r="X69" s="449"/>
      <c r="Y69" s="449"/>
      <c r="Z69" s="449"/>
      <c r="AA69" s="449"/>
      <c r="AB69" s="449"/>
      <c r="AC69" s="449"/>
      <c r="AD69" s="449"/>
      <c r="AE69" s="449"/>
      <c r="AF69" s="449"/>
      <c r="AG69" s="449"/>
      <c r="AH69" s="449"/>
      <c r="AI69" s="449"/>
      <c r="AJ69" s="449"/>
      <c r="AK69" s="449"/>
      <c r="AL69" s="449"/>
      <c r="AM69" s="449"/>
      <c r="AN69" s="449"/>
      <c r="AO69" s="449"/>
      <c r="AP69" s="449"/>
      <c r="AQ69" s="449"/>
      <c r="AR69" s="449"/>
      <c r="AS69" s="449"/>
      <c r="AT69" s="449"/>
      <c r="AU69" s="449"/>
      <c r="AV69" s="449"/>
      <c r="AW69" s="449"/>
      <c r="AX69" s="449"/>
      <c r="AY69" s="449"/>
      <c r="AZ69" s="449"/>
      <c r="BA69" s="449"/>
      <c r="BB69" s="449"/>
      <c r="BC69" s="449"/>
      <c r="BD69" s="449"/>
      <c r="BE69" s="449"/>
      <c r="BF69" s="449"/>
      <c r="BG69" s="449"/>
      <c r="BH69" s="449"/>
      <c r="BI69" s="449"/>
      <c r="BJ69" s="449"/>
      <c r="BK69" s="449"/>
      <c r="BL69" s="449"/>
      <c r="BM69" s="449"/>
      <c r="BN69" s="449"/>
      <c r="BO69" s="449"/>
      <c r="BP69" s="449"/>
      <c r="BQ69" s="449"/>
      <c r="BR69" s="449"/>
      <c r="BS69" s="449"/>
      <c r="BT69" s="449"/>
      <c r="BU69" s="449"/>
      <c r="BV69" s="449"/>
      <c r="BW69" s="449"/>
      <c r="BX69" s="449"/>
    </row>
    <row r="70" spans="1:76" x14ac:dyDescent="0.2">
      <c r="A70" s="449"/>
      <c r="B70" s="449"/>
      <c r="C70" s="449"/>
      <c r="D70" s="449"/>
      <c r="E70" s="449"/>
      <c r="F70" s="449"/>
      <c r="G70" s="449"/>
      <c r="H70" s="449"/>
      <c r="I70" s="449"/>
      <c r="J70" s="449"/>
      <c r="K70" s="449"/>
      <c r="L70" s="449"/>
      <c r="M70" s="449"/>
      <c r="N70" s="449"/>
      <c r="O70" s="449"/>
      <c r="P70" s="449"/>
      <c r="Q70" s="449"/>
      <c r="R70" s="449"/>
      <c r="S70" s="449"/>
      <c r="T70" s="449"/>
      <c r="U70" s="449"/>
      <c r="V70" s="449"/>
      <c r="W70" s="449"/>
      <c r="X70" s="449"/>
      <c r="Y70" s="449"/>
      <c r="Z70" s="449"/>
      <c r="AA70" s="449"/>
      <c r="AB70" s="449"/>
      <c r="AC70" s="449"/>
      <c r="AD70" s="449"/>
      <c r="AE70" s="449"/>
      <c r="AF70" s="449"/>
      <c r="AG70" s="449"/>
      <c r="AH70" s="449"/>
      <c r="AI70" s="449"/>
      <c r="AJ70" s="449"/>
      <c r="AK70" s="449"/>
      <c r="AL70" s="449"/>
      <c r="AM70" s="449"/>
      <c r="AN70" s="449"/>
      <c r="AO70" s="449"/>
      <c r="AP70" s="449"/>
      <c r="AQ70" s="449"/>
      <c r="AR70" s="449"/>
      <c r="AS70" s="449"/>
      <c r="AT70" s="449"/>
      <c r="AU70" s="449"/>
      <c r="AV70" s="449"/>
      <c r="AW70" s="449"/>
      <c r="AX70" s="449"/>
      <c r="AY70" s="449"/>
      <c r="AZ70" s="449"/>
      <c r="BA70" s="449"/>
      <c r="BB70" s="449"/>
      <c r="BC70" s="449"/>
      <c r="BD70" s="449"/>
      <c r="BE70" s="449"/>
      <c r="BF70" s="449"/>
      <c r="BG70" s="449"/>
      <c r="BH70" s="449"/>
      <c r="BI70" s="449"/>
      <c r="BJ70" s="449"/>
      <c r="BK70" s="449"/>
      <c r="BL70" s="449"/>
      <c r="BM70" s="449"/>
      <c r="BN70" s="449"/>
      <c r="BO70" s="449"/>
      <c r="BP70" s="449"/>
      <c r="BQ70" s="449"/>
      <c r="BR70" s="449"/>
      <c r="BS70" s="449"/>
      <c r="BT70" s="449"/>
      <c r="BU70" s="449"/>
      <c r="BV70" s="449"/>
      <c r="BW70" s="449"/>
      <c r="BX70" s="449"/>
    </row>
    <row r="71" spans="1:76" x14ac:dyDescent="0.2">
      <c r="A71" s="449"/>
      <c r="B71" s="449"/>
      <c r="C71" s="449"/>
      <c r="D71" s="449"/>
      <c r="E71" s="449"/>
      <c r="F71" s="449"/>
      <c r="G71" s="449"/>
      <c r="H71" s="449"/>
      <c r="I71" s="449"/>
      <c r="J71" s="449"/>
      <c r="K71" s="449"/>
      <c r="L71" s="449"/>
      <c r="M71" s="449"/>
      <c r="N71" s="449"/>
      <c r="O71" s="449"/>
      <c r="P71" s="449"/>
      <c r="Q71" s="449"/>
      <c r="R71" s="449"/>
      <c r="S71" s="449"/>
      <c r="T71" s="449"/>
      <c r="U71" s="449"/>
      <c r="V71" s="449"/>
      <c r="W71" s="449"/>
      <c r="X71" s="449"/>
      <c r="Y71" s="449"/>
      <c r="Z71" s="449"/>
      <c r="AA71" s="449"/>
      <c r="AB71" s="449"/>
      <c r="AC71" s="449"/>
      <c r="AD71" s="449"/>
      <c r="AE71" s="449"/>
      <c r="AF71" s="449"/>
      <c r="AG71" s="449"/>
      <c r="AH71" s="449"/>
      <c r="AI71" s="449"/>
      <c r="AJ71" s="449"/>
      <c r="AK71" s="449"/>
      <c r="AL71" s="449"/>
      <c r="AM71" s="449"/>
      <c r="AN71" s="449"/>
      <c r="AO71" s="449"/>
      <c r="AP71" s="449"/>
      <c r="AQ71" s="449"/>
      <c r="AR71" s="449"/>
      <c r="AS71" s="449"/>
      <c r="AT71" s="449"/>
      <c r="AU71" s="449"/>
      <c r="AV71" s="449"/>
      <c r="AW71" s="449"/>
      <c r="AX71" s="449"/>
      <c r="AY71" s="449"/>
      <c r="AZ71" s="449"/>
      <c r="BA71" s="449"/>
      <c r="BB71" s="449"/>
      <c r="BC71" s="449"/>
      <c r="BD71" s="449"/>
      <c r="BE71" s="449"/>
      <c r="BF71" s="449"/>
      <c r="BG71" s="449"/>
      <c r="BH71" s="449"/>
      <c r="BI71" s="449"/>
      <c r="BJ71" s="449"/>
      <c r="BK71" s="449"/>
      <c r="BL71" s="449"/>
      <c r="BM71" s="449"/>
      <c r="BN71" s="449"/>
      <c r="BO71" s="449"/>
      <c r="BP71" s="449"/>
      <c r="BQ71" s="449"/>
      <c r="BR71" s="449"/>
      <c r="BS71" s="449"/>
      <c r="BT71" s="449"/>
      <c r="BU71" s="449"/>
      <c r="BV71" s="449"/>
      <c r="BW71" s="449"/>
      <c r="BX71" s="449"/>
    </row>
    <row r="72" spans="1:76" x14ac:dyDescent="0.2">
      <c r="A72" s="449"/>
      <c r="B72" s="449"/>
      <c r="C72" s="449"/>
      <c r="D72" s="449"/>
      <c r="E72" s="449"/>
      <c r="F72" s="449"/>
      <c r="G72" s="449"/>
      <c r="H72" s="449"/>
      <c r="I72" s="449"/>
      <c r="J72" s="449"/>
      <c r="K72" s="449"/>
      <c r="L72" s="449"/>
      <c r="M72" s="449"/>
      <c r="N72" s="449"/>
      <c r="O72" s="449"/>
      <c r="P72" s="449"/>
      <c r="Q72" s="449"/>
      <c r="R72" s="449"/>
      <c r="S72" s="449"/>
      <c r="T72" s="449"/>
      <c r="U72" s="449"/>
      <c r="V72" s="449"/>
      <c r="W72" s="449"/>
      <c r="X72" s="449"/>
      <c r="Y72" s="449"/>
      <c r="Z72" s="449"/>
      <c r="AA72" s="449"/>
      <c r="AB72" s="449"/>
      <c r="AC72" s="449"/>
      <c r="AD72" s="449"/>
      <c r="AE72" s="449"/>
      <c r="AF72" s="449"/>
      <c r="AG72" s="449"/>
      <c r="AH72" s="449"/>
      <c r="AI72" s="449"/>
      <c r="AJ72" s="449"/>
      <c r="AK72" s="449"/>
      <c r="AL72" s="449"/>
      <c r="AM72" s="449"/>
      <c r="AN72" s="449"/>
      <c r="AO72" s="449"/>
      <c r="AP72" s="449"/>
      <c r="AQ72" s="449"/>
      <c r="AR72" s="449"/>
      <c r="AS72" s="449"/>
      <c r="AT72" s="449"/>
      <c r="AU72" s="449"/>
      <c r="AV72" s="449"/>
      <c r="AW72" s="449"/>
      <c r="AX72" s="449"/>
      <c r="AY72" s="449"/>
      <c r="AZ72" s="449"/>
      <c r="BA72" s="449"/>
      <c r="BB72" s="449"/>
      <c r="BC72" s="449"/>
      <c r="BD72" s="449"/>
      <c r="BE72" s="449"/>
      <c r="BF72" s="449"/>
      <c r="BG72" s="449"/>
      <c r="BH72" s="449"/>
      <c r="BI72" s="449"/>
      <c r="BJ72" s="449"/>
      <c r="BK72" s="449"/>
      <c r="BL72" s="449"/>
      <c r="BM72" s="449"/>
      <c r="BN72" s="449"/>
      <c r="BO72" s="449"/>
      <c r="BP72" s="449"/>
      <c r="BQ72" s="449"/>
      <c r="BR72" s="449"/>
      <c r="BS72" s="449"/>
      <c r="BT72" s="449"/>
      <c r="BU72" s="449"/>
      <c r="BV72" s="449"/>
      <c r="BW72" s="449"/>
      <c r="BX72" s="449"/>
    </row>
    <row r="73" spans="1:76" x14ac:dyDescent="0.2">
      <c r="A73" s="449"/>
      <c r="B73" s="449"/>
      <c r="C73" s="449"/>
      <c r="D73" s="449"/>
      <c r="E73" s="449"/>
      <c r="F73" s="449"/>
      <c r="G73" s="449"/>
      <c r="H73" s="449"/>
      <c r="I73" s="449"/>
      <c r="J73" s="449"/>
      <c r="K73" s="449"/>
      <c r="L73" s="449"/>
      <c r="M73" s="449"/>
      <c r="N73" s="449"/>
      <c r="O73" s="449"/>
      <c r="P73" s="449"/>
      <c r="Q73" s="449"/>
      <c r="R73" s="449"/>
      <c r="S73" s="449"/>
      <c r="T73" s="449"/>
      <c r="U73" s="449"/>
      <c r="V73" s="449"/>
      <c r="W73" s="449"/>
      <c r="X73" s="449"/>
      <c r="Y73" s="449"/>
      <c r="Z73" s="449"/>
      <c r="AA73" s="449"/>
      <c r="AB73" s="449"/>
      <c r="AC73" s="449"/>
      <c r="AD73" s="449"/>
      <c r="AE73" s="449"/>
      <c r="AF73" s="449"/>
      <c r="AG73" s="449"/>
      <c r="AH73" s="449"/>
      <c r="AI73" s="449"/>
      <c r="AJ73" s="449"/>
      <c r="AK73" s="449"/>
      <c r="AL73" s="449"/>
      <c r="AM73" s="449"/>
      <c r="AN73" s="449"/>
      <c r="AO73" s="449"/>
      <c r="AP73" s="449"/>
      <c r="AQ73" s="449"/>
      <c r="AR73" s="449"/>
      <c r="AS73" s="449"/>
      <c r="AT73" s="449"/>
      <c r="AU73" s="449"/>
      <c r="AV73" s="449"/>
      <c r="AW73" s="449"/>
      <c r="AX73" s="449"/>
      <c r="AY73" s="449"/>
      <c r="AZ73" s="449"/>
      <c r="BA73" s="449"/>
      <c r="BB73" s="449"/>
      <c r="BC73" s="449"/>
      <c r="BD73" s="449"/>
      <c r="BE73" s="449"/>
      <c r="BF73" s="449"/>
      <c r="BG73" s="449"/>
      <c r="BH73" s="449"/>
      <c r="BI73" s="449"/>
      <c r="BJ73" s="449"/>
      <c r="BK73" s="449"/>
      <c r="BL73" s="449"/>
      <c r="BM73" s="449"/>
      <c r="BN73" s="449"/>
      <c r="BO73" s="449"/>
      <c r="BP73" s="449"/>
      <c r="BQ73" s="449"/>
      <c r="BR73" s="449"/>
      <c r="BS73" s="449"/>
      <c r="BT73" s="449"/>
      <c r="BU73" s="449"/>
      <c r="BV73" s="449"/>
      <c r="BW73" s="449"/>
      <c r="BX73" s="449"/>
    </row>
    <row r="74" spans="1:76" x14ac:dyDescent="0.2">
      <c r="A74" s="449"/>
      <c r="B74" s="449"/>
      <c r="C74" s="449"/>
      <c r="D74" s="449"/>
      <c r="E74" s="449"/>
      <c r="F74" s="449"/>
      <c r="G74" s="449"/>
      <c r="H74" s="449"/>
      <c r="I74" s="449"/>
      <c r="J74" s="449"/>
      <c r="K74" s="449"/>
      <c r="L74" s="449"/>
      <c r="M74" s="449"/>
      <c r="N74" s="449"/>
      <c r="O74" s="449"/>
      <c r="P74" s="449"/>
      <c r="Q74" s="449"/>
      <c r="R74" s="449"/>
      <c r="S74" s="449"/>
      <c r="T74" s="449"/>
      <c r="U74" s="449"/>
      <c r="V74" s="449"/>
      <c r="W74" s="449"/>
      <c r="X74" s="449"/>
      <c r="Y74" s="449"/>
      <c r="Z74" s="449"/>
      <c r="AA74" s="449"/>
      <c r="AB74" s="449"/>
      <c r="AC74" s="449"/>
      <c r="AD74" s="449"/>
      <c r="AE74" s="449"/>
      <c r="AF74" s="449"/>
      <c r="AG74" s="449"/>
      <c r="AH74" s="449"/>
      <c r="AI74" s="449"/>
      <c r="AJ74" s="449"/>
      <c r="AK74" s="449"/>
      <c r="AL74" s="449"/>
      <c r="AM74" s="449"/>
      <c r="AN74" s="449"/>
      <c r="AO74" s="449"/>
      <c r="AP74" s="449"/>
      <c r="AQ74" s="449"/>
      <c r="AR74" s="449"/>
      <c r="AS74" s="449"/>
      <c r="AT74" s="449"/>
      <c r="AU74" s="449"/>
      <c r="AV74" s="449"/>
      <c r="AW74" s="449"/>
      <c r="AX74" s="449"/>
      <c r="AY74" s="449"/>
      <c r="AZ74" s="449"/>
      <c r="BA74" s="449"/>
      <c r="BB74" s="449"/>
      <c r="BC74" s="449"/>
      <c r="BD74" s="449"/>
      <c r="BE74" s="449"/>
      <c r="BF74" s="449"/>
      <c r="BG74" s="449"/>
      <c r="BH74" s="449"/>
      <c r="BI74" s="449"/>
      <c r="BJ74" s="449"/>
      <c r="BK74" s="449"/>
      <c r="BL74" s="449"/>
      <c r="BM74" s="449"/>
      <c r="BN74" s="449"/>
      <c r="BO74" s="449"/>
      <c r="BP74" s="449"/>
      <c r="BQ74" s="449"/>
      <c r="BR74" s="449"/>
      <c r="BS74" s="449"/>
      <c r="BT74" s="449"/>
      <c r="BU74" s="449"/>
      <c r="BV74" s="449"/>
      <c r="BW74" s="449"/>
      <c r="BX74" s="449"/>
    </row>
    <row r="75" spans="1:76" x14ac:dyDescent="0.2">
      <c r="A75" s="449"/>
      <c r="B75" s="449"/>
      <c r="C75" s="449"/>
      <c r="D75" s="449"/>
      <c r="E75" s="449"/>
      <c r="F75" s="449"/>
      <c r="G75" s="449"/>
      <c r="H75" s="449"/>
      <c r="I75" s="449"/>
      <c r="J75" s="449"/>
      <c r="K75" s="449"/>
      <c r="L75" s="449"/>
      <c r="M75" s="449"/>
      <c r="N75" s="449"/>
      <c r="O75" s="449"/>
      <c r="P75" s="449"/>
      <c r="Q75" s="449"/>
      <c r="R75" s="449"/>
      <c r="S75" s="449"/>
      <c r="T75" s="449"/>
      <c r="U75" s="449"/>
      <c r="V75" s="449"/>
      <c r="W75" s="449"/>
      <c r="X75" s="449"/>
      <c r="Y75" s="449"/>
      <c r="Z75" s="449"/>
      <c r="AA75" s="449"/>
      <c r="AB75" s="449"/>
      <c r="AC75" s="449"/>
      <c r="AD75" s="449"/>
      <c r="AE75" s="449"/>
      <c r="AF75" s="449"/>
      <c r="AG75" s="449"/>
      <c r="AH75" s="449"/>
      <c r="AI75" s="449"/>
      <c r="AJ75" s="449"/>
      <c r="AK75" s="449"/>
      <c r="AL75" s="449"/>
      <c r="AM75" s="449"/>
      <c r="AN75" s="449"/>
      <c r="AO75" s="449"/>
      <c r="AP75" s="449"/>
      <c r="AQ75" s="449"/>
      <c r="AR75" s="449"/>
      <c r="AS75" s="449"/>
      <c r="AT75" s="449"/>
      <c r="AU75" s="449"/>
      <c r="AV75" s="449"/>
      <c r="AW75" s="449"/>
      <c r="AX75" s="449"/>
      <c r="AY75" s="449"/>
      <c r="AZ75" s="449"/>
      <c r="BA75" s="449"/>
      <c r="BB75" s="449"/>
      <c r="BC75" s="449"/>
      <c r="BD75" s="449"/>
      <c r="BE75" s="449"/>
      <c r="BF75" s="449"/>
      <c r="BG75" s="449"/>
      <c r="BH75" s="449"/>
      <c r="BI75" s="449"/>
      <c r="BJ75" s="449"/>
      <c r="BK75" s="449"/>
      <c r="BL75" s="449"/>
      <c r="BM75" s="449"/>
      <c r="BN75" s="449"/>
      <c r="BO75" s="449"/>
      <c r="BP75" s="449"/>
      <c r="BQ75" s="449"/>
      <c r="BR75" s="449"/>
      <c r="BS75" s="449"/>
      <c r="BT75" s="449"/>
      <c r="BU75" s="449"/>
      <c r="BV75" s="449"/>
      <c r="BW75" s="449"/>
      <c r="BX75" s="449"/>
    </row>
    <row r="76" spans="1:76" x14ac:dyDescent="0.2">
      <c r="A76" s="449"/>
      <c r="B76" s="449"/>
      <c r="C76" s="449"/>
      <c r="D76" s="449"/>
      <c r="E76" s="449"/>
      <c r="F76" s="449"/>
      <c r="G76" s="449"/>
      <c r="H76" s="449"/>
      <c r="I76" s="449"/>
      <c r="J76" s="449"/>
      <c r="K76" s="449"/>
      <c r="L76" s="449"/>
      <c r="M76" s="449"/>
      <c r="N76" s="449"/>
      <c r="O76" s="449"/>
      <c r="P76" s="449"/>
      <c r="Q76" s="449"/>
      <c r="R76" s="449"/>
      <c r="S76" s="449"/>
      <c r="T76" s="449"/>
      <c r="U76" s="449"/>
      <c r="V76" s="449"/>
      <c r="W76" s="449"/>
      <c r="X76" s="449"/>
      <c r="Y76" s="449"/>
      <c r="Z76" s="449"/>
      <c r="AA76" s="449"/>
      <c r="AB76" s="449"/>
      <c r="AC76" s="449"/>
      <c r="AD76" s="449"/>
      <c r="AE76" s="449"/>
      <c r="AF76" s="449"/>
      <c r="AG76" s="449"/>
      <c r="AH76" s="449"/>
      <c r="AI76" s="449"/>
      <c r="AJ76" s="449"/>
      <c r="AK76" s="449"/>
      <c r="AL76" s="449"/>
      <c r="AM76" s="449"/>
      <c r="AN76" s="449"/>
      <c r="AO76" s="449"/>
      <c r="AP76" s="449"/>
      <c r="AQ76" s="449"/>
      <c r="AR76" s="449"/>
      <c r="AS76" s="449"/>
      <c r="AT76" s="449"/>
      <c r="AU76" s="449"/>
      <c r="AV76" s="449"/>
      <c r="AW76" s="449"/>
      <c r="AX76" s="449"/>
      <c r="AY76" s="449"/>
      <c r="AZ76" s="449"/>
      <c r="BA76" s="449"/>
      <c r="BB76" s="449"/>
      <c r="BC76" s="449"/>
      <c r="BD76" s="449"/>
      <c r="BE76" s="449"/>
      <c r="BF76" s="449"/>
      <c r="BG76" s="449"/>
      <c r="BH76" s="449"/>
      <c r="BI76" s="449"/>
      <c r="BJ76" s="449"/>
      <c r="BK76" s="449"/>
      <c r="BL76" s="449"/>
      <c r="BM76" s="449"/>
      <c r="BN76" s="449"/>
      <c r="BO76" s="449"/>
      <c r="BP76" s="449"/>
      <c r="BQ76" s="449"/>
      <c r="BR76" s="449"/>
      <c r="BS76" s="449"/>
      <c r="BT76" s="449"/>
      <c r="BU76" s="449"/>
      <c r="BV76" s="449"/>
      <c r="BW76" s="449"/>
      <c r="BX76" s="449"/>
    </row>
    <row r="77" spans="1:76" x14ac:dyDescent="0.2">
      <c r="A77" s="449"/>
      <c r="B77" s="449"/>
      <c r="C77" s="449"/>
      <c r="D77" s="449"/>
      <c r="E77" s="449"/>
      <c r="F77" s="449"/>
      <c r="G77" s="449"/>
      <c r="H77" s="449"/>
      <c r="I77" s="449"/>
      <c r="J77" s="449"/>
      <c r="K77" s="449"/>
      <c r="L77" s="449"/>
      <c r="M77" s="449"/>
      <c r="N77" s="449"/>
      <c r="O77" s="449"/>
      <c r="P77" s="449"/>
      <c r="Q77" s="449"/>
      <c r="R77" s="449"/>
      <c r="S77" s="449"/>
      <c r="T77" s="449"/>
      <c r="U77" s="449"/>
      <c r="V77" s="449"/>
      <c r="W77" s="449"/>
      <c r="X77" s="449"/>
      <c r="Y77" s="449"/>
      <c r="Z77" s="449"/>
      <c r="AA77" s="449"/>
      <c r="AB77" s="449"/>
      <c r="AC77" s="449"/>
      <c r="AD77" s="449"/>
      <c r="AE77" s="449"/>
      <c r="AF77" s="449"/>
      <c r="AG77" s="449"/>
      <c r="AH77" s="449"/>
      <c r="AI77" s="449"/>
      <c r="AJ77" s="449"/>
      <c r="AK77" s="449"/>
      <c r="AL77" s="449"/>
      <c r="AM77" s="449"/>
      <c r="AN77" s="449"/>
      <c r="AO77" s="449"/>
      <c r="AP77" s="449"/>
      <c r="AQ77" s="449"/>
      <c r="AR77" s="449"/>
      <c r="AS77" s="449"/>
      <c r="AT77" s="449"/>
      <c r="AU77" s="449"/>
      <c r="AV77" s="449"/>
      <c r="AW77" s="449"/>
      <c r="AX77" s="449"/>
      <c r="AY77" s="449"/>
      <c r="AZ77" s="449"/>
      <c r="BA77" s="449"/>
      <c r="BB77" s="449"/>
      <c r="BC77" s="449"/>
      <c r="BD77" s="449"/>
      <c r="BE77" s="449"/>
      <c r="BF77" s="449"/>
      <c r="BG77" s="449"/>
      <c r="BH77" s="449"/>
      <c r="BI77" s="449"/>
      <c r="BJ77" s="449"/>
      <c r="BK77" s="449"/>
      <c r="BL77" s="449"/>
      <c r="BM77" s="449"/>
      <c r="BN77" s="449"/>
      <c r="BO77" s="449"/>
      <c r="BP77" s="449"/>
      <c r="BQ77" s="449"/>
      <c r="BR77" s="449"/>
      <c r="BS77" s="449"/>
      <c r="BT77" s="449"/>
      <c r="BU77" s="449"/>
      <c r="BV77" s="449"/>
      <c r="BW77" s="449"/>
      <c r="BX77" s="449"/>
    </row>
    <row r="78" spans="1:76" x14ac:dyDescent="0.2">
      <c r="A78" s="449"/>
      <c r="B78" s="449"/>
      <c r="C78" s="449"/>
      <c r="D78" s="449"/>
      <c r="E78" s="449"/>
      <c r="F78" s="449"/>
      <c r="G78" s="449"/>
      <c r="H78" s="449"/>
      <c r="I78" s="449"/>
      <c r="J78" s="449"/>
      <c r="K78" s="449"/>
      <c r="L78" s="449"/>
      <c r="M78" s="449"/>
      <c r="N78" s="449"/>
      <c r="O78" s="449"/>
      <c r="P78" s="449"/>
      <c r="Q78" s="449"/>
      <c r="R78" s="449"/>
      <c r="S78" s="449"/>
      <c r="T78" s="449"/>
      <c r="U78" s="449"/>
      <c r="V78" s="449"/>
      <c r="W78" s="449"/>
      <c r="X78" s="449"/>
      <c r="Y78" s="449"/>
      <c r="Z78" s="449"/>
      <c r="AA78" s="449"/>
      <c r="AB78" s="449"/>
      <c r="AC78" s="449"/>
      <c r="AD78" s="449"/>
      <c r="AE78" s="449"/>
      <c r="AF78" s="449"/>
      <c r="AG78" s="449"/>
      <c r="AH78" s="449"/>
      <c r="AI78" s="449"/>
      <c r="AJ78" s="449"/>
      <c r="AK78" s="449"/>
      <c r="AL78" s="449"/>
      <c r="AM78" s="449"/>
      <c r="AN78" s="449"/>
      <c r="AO78" s="449"/>
      <c r="AP78" s="449"/>
      <c r="AQ78" s="449"/>
      <c r="AR78" s="449"/>
      <c r="AS78" s="449"/>
      <c r="AT78" s="449"/>
      <c r="AU78" s="449"/>
      <c r="AV78" s="449"/>
      <c r="AW78" s="449"/>
      <c r="AX78" s="449"/>
      <c r="AY78" s="449"/>
      <c r="AZ78" s="449"/>
      <c r="BA78" s="449"/>
      <c r="BB78" s="449"/>
      <c r="BC78" s="449"/>
      <c r="BD78" s="449"/>
      <c r="BE78" s="449"/>
      <c r="BF78" s="449"/>
      <c r="BG78" s="449"/>
      <c r="BH78" s="449"/>
      <c r="BI78" s="449"/>
      <c r="BJ78" s="449"/>
      <c r="BK78" s="449"/>
      <c r="BL78" s="449"/>
      <c r="BM78" s="449"/>
      <c r="BN78" s="449"/>
      <c r="BO78" s="449"/>
      <c r="BP78" s="449"/>
      <c r="BQ78" s="449"/>
      <c r="BR78" s="449"/>
      <c r="BS78" s="449"/>
      <c r="BT78" s="449"/>
      <c r="BU78" s="449"/>
      <c r="BV78" s="449"/>
      <c r="BW78" s="449"/>
      <c r="BX78" s="449"/>
    </row>
    <row r="79" spans="1:76" x14ac:dyDescent="0.2">
      <c r="A79" s="449"/>
      <c r="B79" s="449"/>
      <c r="C79" s="449"/>
      <c r="D79" s="449"/>
      <c r="E79" s="449"/>
      <c r="F79" s="449"/>
      <c r="G79" s="449"/>
      <c r="H79" s="449"/>
      <c r="I79" s="449"/>
      <c r="J79" s="449"/>
      <c r="K79" s="449"/>
      <c r="L79" s="449"/>
      <c r="M79" s="449"/>
      <c r="N79" s="449"/>
      <c r="O79" s="449"/>
      <c r="P79" s="449"/>
      <c r="Q79" s="449"/>
      <c r="R79" s="449"/>
      <c r="S79" s="449"/>
      <c r="T79" s="449"/>
      <c r="U79" s="449"/>
      <c r="V79" s="449"/>
      <c r="W79" s="449"/>
      <c r="X79" s="449"/>
      <c r="Y79" s="449"/>
      <c r="Z79" s="449"/>
      <c r="AA79" s="449"/>
      <c r="AB79" s="449"/>
      <c r="AC79" s="449"/>
      <c r="AD79" s="449"/>
      <c r="AE79" s="449"/>
      <c r="AF79" s="449"/>
      <c r="AG79" s="449"/>
      <c r="AH79" s="449"/>
      <c r="AI79" s="449"/>
      <c r="AJ79" s="449"/>
      <c r="AK79" s="449"/>
      <c r="AL79" s="449"/>
      <c r="AM79" s="449"/>
      <c r="AN79" s="449"/>
      <c r="AO79" s="449"/>
      <c r="AP79" s="449"/>
      <c r="AQ79" s="449"/>
      <c r="AR79" s="449"/>
      <c r="AS79" s="449"/>
      <c r="AT79" s="449"/>
      <c r="AU79" s="449"/>
      <c r="AV79" s="449"/>
      <c r="AW79" s="449"/>
      <c r="AX79" s="449"/>
      <c r="AY79" s="449"/>
      <c r="AZ79" s="449"/>
      <c r="BA79" s="449"/>
      <c r="BB79" s="449"/>
      <c r="BC79" s="449"/>
      <c r="BD79" s="449"/>
      <c r="BE79" s="449"/>
      <c r="BF79" s="449"/>
      <c r="BG79" s="449"/>
      <c r="BH79" s="449"/>
      <c r="BI79" s="449"/>
      <c r="BJ79" s="449"/>
      <c r="BK79" s="449"/>
      <c r="BL79" s="449"/>
      <c r="BM79" s="449"/>
      <c r="BN79" s="449"/>
      <c r="BO79" s="449"/>
      <c r="BP79" s="449"/>
      <c r="BQ79" s="449"/>
      <c r="BR79" s="449"/>
      <c r="BS79" s="449"/>
      <c r="BT79" s="449"/>
      <c r="BU79" s="449"/>
      <c r="BV79" s="449"/>
      <c r="BW79" s="449"/>
      <c r="BX79" s="449"/>
    </row>
    <row r="80" spans="1:76" x14ac:dyDescent="0.2">
      <c r="A80" s="449"/>
      <c r="B80" s="449"/>
      <c r="C80" s="449"/>
      <c r="D80" s="449"/>
      <c r="E80" s="449"/>
      <c r="F80" s="449"/>
      <c r="G80" s="449"/>
      <c r="H80" s="449"/>
      <c r="I80" s="449"/>
      <c r="J80" s="449"/>
      <c r="K80" s="449"/>
      <c r="L80" s="449"/>
      <c r="M80" s="449"/>
      <c r="N80" s="449"/>
      <c r="O80" s="449"/>
      <c r="P80" s="449"/>
      <c r="Q80" s="449"/>
      <c r="R80" s="449"/>
      <c r="S80" s="449"/>
      <c r="T80" s="449"/>
      <c r="U80" s="449"/>
      <c r="V80" s="449"/>
      <c r="W80" s="449"/>
      <c r="X80" s="449"/>
      <c r="Y80" s="449"/>
      <c r="Z80" s="449"/>
      <c r="AA80" s="449"/>
      <c r="AB80" s="449"/>
      <c r="AC80" s="449"/>
      <c r="AD80" s="449"/>
      <c r="AE80" s="449"/>
      <c r="AF80" s="449"/>
      <c r="AG80" s="449"/>
      <c r="AH80" s="449"/>
      <c r="AI80" s="449"/>
      <c r="AJ80" s="449"/>
      <c r="AK80" s="449"/>
      <c r="AL80" s="449"/>
      <c r="AM80" s="449"/>
      <c r="AN80" s="449"/>
      <c r="AO80" s="449"/>
      <c r="AP80" s="449"/>
      <c r="AQ80" s="449"/>
      <c r="AR80" s="449"/>
      <c r="AS80" s="449"/>
      <c r="AT80" s="449"/>
      <c r="AU80" s="449"/>
      <c r="AV80" s="449"/>
      <c r="AW80" s="449"/>
      <c r="AX80" s="449"/>
      <c r="AY80" s="449"/>
      <c r="AZ80" s="449"/>
      <c r="BA80" s="449"/>
      <c r="BB80" s="449"/>
      <c r="BC80" s="449"/>
      <c r="BD80" s="449"/>
      <c r="BE80" s="449"/>
      <c r="BF80" s="449"/>
      <c r="BG80" s="449"/>
      <c r="BH80" s="449"/>
      <c r="BI80" s="449"/>
      <c r="BJ80" s="449"/>
      <c r="BK80" s="449"/>
      <c r="BL80" s="449"/>
      <c r="BM80" s="449"/>
      <c r="BN80" s="449"/>
      <c r="BO80" s="449"/>
      <c r="BP80" s="449"/>
      <c r="BQ80" s="449"/>
      <c r="BR80" s="449"/>
      <c r="BS80" s="449"/>
      <c r="BT80" s="449"/>
      <c r="BU80" s="449"/>
      <c r="BV80" s="449"/>
      <c r="BW80" s="449"/>
      <c r="BX80" s="449"/>
    </row>
    <row r="81" spans="1:76" x14ac:dyDescent="0.2">
      <c r="A81" s="449"/>
      <c r="B81" s="449"/>
      <c r="C81" s="449"/>
      <c r="D81" s="449"/>
      <c r="E81" s="449"/>
      <c r="F81" s="449"/>
      <c r="G81" s="449"/>
      <c r="H81" s="449"/>
      <c r="I81" s="449"/>
      <c r="J81" s="449"/>
      <c r="K81" s="449"/>
      <c r="L81" s="449"/>
      <c r="M81" s="449"/>
      <c r="N81" s="449"/>
      <c r="O81" s="449"/>
      <c r="P81" s="449"/>
      <c r="Q81" s="449"/>
      <c r="R81" s="449"/>
      <c r="S81" s="449"/>
      <c r="T81" s="449"/>
      <c r="U81" s="449"/>
      <c r="V81" s="449"/>
      <c r="W81" s="449"/>
      <c r="X81" s="449"/>
      <c r="Y81" s="449"/>
      <c r="Z81" s="449"/>
      <c r="AA81" s="449"/>
      <c r="AB81" s="449"/>
      <c r="AC81" s="449"/>
      <c r="AD81" s="449"/>
      <c r="AE81" s="449"/>
      <c r="AF81" s="449"/>
      <c r="AG81" s="449"/>
      <c r="AH81" s="449"/>
      <c r="AI81" s="449"/>
      <c r="AJ81" s="449"/>
      <c r="AK81" s="449"/>
      <c r="AL81" s="449"/>
      <c r="AM81" s="449"/>
      <c r="AN81" s="449"/>
      <c r="AO81" s="449"/>
      <c r="AP81" s="449"/>
      <c r="AQ81" s="449"/>
      <c r="AR81" s="449"/>
      <c r="AS81" s="449"/>
      <c r="AT81" s="449"/>
      <c r="AU81" s="449"/>
      <c r="AV81" s="449"/>
      <c r="AW81" s="449"/>
      <c r="AX81" s="449"/>
      <c r="AY81" s="449"/>
      <c r="AZ81" s="449"/>
      <c r="BA81" s="449"/>
      <c r="BB81" s="449"/>
      <c r="BC81" s="449"/>
      <c r="BD81" s="449"/>
      <c r="BE81" s="449"/>
      <c r="BF81" s="449"/>
      <c r="BG81" s="449"/>
      <c r="BH81" s="449"/>
      <c r="BI81" s="449"/>
      <c r="BJ81" s="449"/>
      <c r="BK81" s="449"/>
      <c r="BL81" s="449"/>
      <c r="BM81" s="449"/>
      <c r="BN81" s="449"/>
      <c r="BO81" s="449"/>
      <c r="BP81" s="449"/>
      <c r="BQ81" s="449"/>
      <c r="BR81" s="449"/>
      <c r="BS81" s="449"/>
      <c r="BT81" s="449"/>
      <c r="BU81" s="449"/>
      <c r="BV81" s="449"/>
      <c r="BW81" s="449"/>
      <c r="BX81" s="449"/>
    </row>
    <row r="82" spans="1:76" x14ac:dyDescent="0.2">
      <c r="A82" s="449"/>
      <c r="B82" s="449"/>
      <c r="C82" s="449"/>
      <c r="D82" s="449"/>
      <c r="E82" s="449"/>
      <c r="F82" s="449"/>
      <c r="G82" s="449"/>
      <c r="H82" s="449"/>
      <c r="I82" s="449"/>
      <c r="J82" s="449"/>
      <c r="K82" s="449"/>
      <c r="L82" s="449"/>
      <c r="M82" s="449"/>
      <c r="N82" s="449"/>
      <c r="O82" s="449"/>
      <c r="P82" s="449"/>
      <c r="Q82" s="449"/>
      <c r="R82" s="449"/>
      <c r="S82" s="449"/>
      <c r="T82" s="449"/>
      <c r="U82" s="449"/>
      <c r="V82" s="449"/>
      <c r="W82" s="449"/>
      <c r="X82" s="449"/>
      <c r="Y82" s="449"/>
      <c r="Z82" s="449"/>
      <c r="AA82" s="449"/>
      <c r="AB82" s="449"/>
      <c r="AC82" s="449"/>
      <c r="AD82" s="449"/>
      <c r="AE82" s="449"/>
      <c r="AF82" s="449"/>
      <c r="AG82" s="449"/>
      <c r="AH82" s="449"/>
      <c r="AI82" s="449"/>
      <c r="AJ82" s="449"/>
      <c r="AK82" s="449"/>
      <c r="AL82" s="449"/>
      <c r="AM82" s="449"/>
      <c r="AN82" s="449"/>
      <c r="AO82" s="449"/>
      <c r="AP82" s="449"/>
      <c r="AQ82" s="449"/>
      <c r="AR82" s="449"/>
      <c r="AS82" s="449"/>
      <c r="AT82" s="449"/>
      <c r="AU82" s="449"/>
      <c r="AV82" s="449"/>
      <c r="AW82" s="449"/>
      <c r="AX82" s="449"/>
      <c r="AY82" s="449"/>
      <c r="AZ82" s="449"/>
      <c r="BA82" s="449"/>
      <c r="BB82" s="449"/>
      <c r="BC82" s="449"/>
      <c r="BD82" s="449"/>
      <c r="BE82" s="449"/>
      <c r="BF82" s="449"/>
      <c r="BG82" s="449"/>
      <c r="BH82" s="449"/>
      <c r="BI82" s="449"/>
      <c r="BJ82" s="449"/>
      <c r="BK82" s="449"/>
      <c r="BL82" s="449"/>
      <c r="BM82" s="449"/>
      <c r="BN82" s="449"/>
      <c r="BO82" s="449"/>
      <c r="BP82" s="449"/>
      <c r="BQ82" s="449"/>
      <c r="BR82" s="449"/>
      <c r="BS82" s="449"/>
      <c r="BT82" s="449"/>
      <c r="BU82" s="449"/>
      <c r="BV82" s="449"/>
      <c r="BW82" s="449"/>
      <c r="BX82" s="449"/>
    </row>
    <row r="83" spans="1:76" x14ac:dyDescent="0.2">
      <c r="A83" s="449"/>
      <c r="B83" s="449"/>
      <c r="C83" s="449"/>
      <c r="D83" s="449"/>
      <c r="E83" s="449"/>
      <c r="F83" s="449"/>
      <c r="G83" s="449"/>
      <c r="H83" s="449"/>
      <c r="I83" s="449"/>
      <c r="J83" s="449"/>
      <c r="K83" s="449"/>
      <c r="L83" s="449"/>
      <c r="M83" s="449"/>
      <c r="N83" s="449"/>
      <c r="O83" s="449"/>
      <c r="P83" s="449"/>
      <c r="Q83" s="449"/>
      <c r="R83" s="449"/>
      <c r="S83" s="449"/>
      <c r="T83" s="449"/>
      <c r="U83" s="449"/>
      <c r="V83" s="449"/>
      <c r="W83" s="449"/>
      <c r="X83" s="449"/>
      <c r="Y83" s="449"/>
      <c r="Z83" s="449"/>
      <c r="AA83" s="449"/>
      <c r="AB83" s="449"/>
      <c r="AC83" s="449"/>
      <c r="AD83" s="449"/>
      <c r="AE83" s="449"/>
      <c r="AF83" s="449"/>
      <c r="AG83" s="449"/>
      <c r="AH83" s="449"/>
      <c r="AI83" s="449"/>
      <c r="AJ83" s="449"/>
      <c r="AK83" s="449"/>
      <c r="AL83" s="449"/>
      <c r="AM83" s="449"/>
      <c r="AN83" s="449"/>
      <c r="AO83" s="449"/>
      <c r="AP83" s="449"/>
      <c r="AQ83" s="449"/>
      <c r="AR83" s="449"/>
      <c r="AS83" s="449"/>
      <c r="AT83" s="449"/>
      <c r="AU83" s="449"/>
      <c r="AV83" s="449"/>
      <c r="AW83" s="449"/>
      <c r="AX83" s="449"/>
      <c r="AY83" s="449"/>
      <c r="AZ83" s="449"/>
      <c r="BA83" s="449"/>
      <c r="BB83" s="449"/>
      <c r="BC83" s="449"/>
      <c r="BD83" s="449"/>
      <c r="BE83" s="449"/>
      <c r="BF83" s="449"/>
      <c r="BG83" s="449"/>
      <c r="BH83" s="449"/>
      <c r="BI83" s="449"/>
      <c r="BJ83" s="449"/>
      <c r="BK83" s="449"/>
      <c r="BL83" s="449"/>
      <c r="BM83" s="449"/>
      <c r="BN83" s="449"/>
      <c r="BO83" s="449"/>
      <c r="BP83" s="449"/>
      <c r="BQ83" s="449"/>
      <c r="BR83" s="449"/>
      <c r="BS83" s="449"/>
      <c r="BT83" s="449"/>
      <c r="BU83" s="449"/>
      <c r="BV83" s="449"/>
      <c r="BW83" s="449"/>
      <c r="BX83" s="449"/>
    </row>
    <row r="84" spans="1:76" x14ac:dyDescent="0.2">
      <c r="A84" s="449"/>
      <c r="B84" s="449"/>
      <c r="C84" s="449"/>
      <c r="D84" s="449"/>
      <c r="E84" s="449"/>
      <c r="F84" s="449"/>
      <c r="G84" s="449"/>
      <c r="H84" s="449"/>
      <c r="I84" s="449"/>
      <c r="J84" s="449"/>
      <c r="K84" s="449"/>
      <c r="L84" s="449"/>
      <c r="M84" s="449"/>
      <c r="N84" s="449"/>
      <c r="O84" s="449"/>
      <c r="P84" s="449"/>
      <c r="Q84" s="449"/>
      <c r="R84" s="449"/>
      <c r="S84" s="449"/>
      <c r="T84" s="449"/>
      <c r="U84" s="449"/>
      <c r="V84" s="449"/>
      <c r="W84" s="449"/>
      <c r="X84" s="449"/>
      <c r="Y84" s="449"/>
      <c r="Z84" s="449"/>
      <c r="AA84" s="449"/>
      <c r="AB84" s="449"/>
      <c r="AC84" s="449"/>
      <c r="AD84" s="449"/>
      <c r="AE84" s="449"/>
      <c r="AF84" s="449"/>
      <c r="AG84" s="449"/>
      <c r="AH84" s="449"/>
      <c r="AI84" s="449"/>
      <c r="AJ84" s="449"/>
      <c r="AK84" s="449"/>
      <c r="AL84" s="449"/>
      <c r="AM84" s="449"/>
      <c r="AN84" s="449"/>
      <c r="AO84" s="449"/>
      <c r="AP84" s="449"/>
      <c r="AQ84" s="449"/>
      <c r="AR84" s="449"/>
      <c r="AS84" s="449"/>
      <c r="AT84" s="449"/>
      <c r="AU84" s="449"/>
      <c r="AV84" s="449"/>
      <c r="AW84" s="449"/>
      <c r="AX84" s="449"/>
      <c r="AY84" s="449"/>
      <c r="AZ84" s="449"/>
      <c r="BA84" s="449"/>
      <c r="BB84" s="449"/>
      <c r="BC84" s="449"/>
      <c r="BD84" s="449"/>
      <c r="BE84" s="449"/>
      <c r="BF84" s="449"/>
      <c r="BG84" s="449"/>
      <c r="BH84" s="449"/>
      <c r="BI84" s="449"/>
      <c r="BJ84" s="449"/>
      <c r="BK84" s="449"/>
      <c r="BL84" s="449"/>
      <c r="BM84" s="449"/>
      <c r="BN84" s="449"/>
      <c r="BO84" s="449"/>
      <c r="BP84" s="449"/>
      <c r="BQ84" s="449"/>
      <c r="BR84" s="449"/>
      <c r="BS84" s="449"/>
      <c r="BT84" s="449"/>
      <c r="BU84" s="449"/>
      <c r="BV84" s="449"/>
      <c r="BW84" s="449"/>
      <c r="BX84" s="449"/>
    </row>
    <row r="85" spans="1:76" x14ac:dyDescent="0.2">
      <c r="A85" s="449"/>
      <c r="B85" s="449"/>
      <c r="C85" s="449"/>
      <c r="D85" s="449"/>
      <c r="E85" s="449"/>
      <c r="F85" s="449"/>
      <c r="G85" s="449"/>
      <c r="H85" s="449"/>
      <c r="I85" s="449"/>
      <c r="J85" s="449"/>
      <c r="K85" s="449"/>
      <c r="L85" s="449"/>
      <c r="M85" s="449"/>
      <c r="N85" s="449"/>
      <c r="O85" s="449"/>
      <c r="P85" s="449"/>
      <c r="Q85" s="449"/>
      <c r="R85" s="449"/>
      <c r="S85" s="449"/>
      <c r="T85" s="449"/>
      <c r="U85" s="449"/>
      <c r="V85" s="449"/>
      <c r="W85" s="449"/>
      <c r="X85" s="449"/>
      <c r="Y85" s="449"/>
      <c r="Z85" s="449"/>
      <c r="AA85" s="449"/>
      <c r="AB85" s="449"/>
      <c r="AC85" s="449"/>
      <c r="AD85" s="449"/>
      <c r="AE85" s="449"/>
      <c r="AF85" s="449"/>
      <c r="AG85" s="449"/>
      <c r="AH85" s="449"/>
      <c r="AI85" s="449"/>
      <c r="AJ85" s="449"/>
      <c r="AK85" s="449"/>
      <c r="AL85" s="449"/>
      <c r="AM85" s="449"/>
      <c r="AN85" s="449"/>
      <c r="AO85" s="449"/>
      <c r="AP85" s="449"/>
      <c r="AQ85" s="449"/>
      <c r="AR85" s="449"/>
      <c r="AS85" s="449"/>
      <c r="AT85" s="449"/>
      <c r="AU85" s="449"/>
      <c r="AV85" s="449"/>
      <c r="AW85" s="449"/>
      <c r="AX85" s="449"/>
      <c r="AY85" s="449"/>
      <c r="AZ85" s="449"/>
      <c r="BA85" s="449"/>
      <c r="BB85" s="449"/>
      <c r="BC85" s="449"/>
      <c r="BD85" s="449"/>
      <c r="BE85" s="449"/>
      <c r="BF85" s="449"/>
      <c r="BG85" s="449"/>
      <c r="BH85" s="449"/>
      <c r="BI85" s="449"/>
      <c r="BJ85" s="449"/>
      <c r="BK85" s="449"/>
      <c r="BL85" s="449"/>
      <c r="BM85" s="449"/>
      <c r="BN85" s="449"/>
      <c r="BO85" s="449"/>
      <c r="BP85" s="449"/>
      <c r="BQ85" s="449"/>
      <c r="BR85" s="449"/>
      <c r="BS85" s="449"/>
      <c r="BT85" s="449"/>
      <c r="BU85" s="449"/>
      <c r="BV85" s="449"/>
      <c r="BW85" s="449"/>
      <c r="BX85" s="449"/>
    </row>
    <row r="86" spans="1:76" x14ac:dyDescent="0.2">
      <c r="A86" s="449"/>
      <c r="B86" s="449"/>
      <c r="C86" s="449"/>
      <c r="D86" s="449"/>
      <c r="E86" s="449"/>
      <c r="F86" s="449"/>
      <c r="G86" s="449"/>
      <c r="H86" s="449"/>
      <c r="I86" s="449"/>
      <c r="J86" s="449"/>
      <c r="K86" s="449"/>
      <c r="L86" s="449"/>
      <c r="M86" s="449"/>
      <c r="N86" s="449"/>
      <c r="O86" s="449"/>
      <c r="P86" s="449"/>
      <c r="Q86" s="449"/>
      <c r="R86" s="449"/>
      <c r="S86" s="449"/>
      <c r="T86" s="449"/>
      <c r="U86" s="449"/>
      <c r="V86" s="449"/>
      <c r="W86" s="449"/>
      <c r="X86" s="449"/>
      <c r="Y86" s="449"/>
      <c r="Z86" s="449"/>
      <c r="AA86" s="449"/>
      <c r="AB86" s="449"/>
      <c r="AC86" s="449"/>
      <c r="AD86" s="449"/>
      <c r="AE86" s="449"/>
      <c r="AF86" s="449"/>
      <c r="AG86" s="449"/>
      <c r="AH86" s="449"/>
      <c r="AI86" s="449"/>
      <c r="AJ86" s="449"/>
      <c r="AK86" s="449"/>
      <c r="AL86" s="449"/>
      <c r="AM86" s="449"/>
      <c r="AN86" s="449"/>
      <c r="AO86" s="449"/>
      <c r="AP86" s="449"/>
      <c r="AQ86" s="449"/>
      <c r="AR86" s="449"/>
      <c r="AS86" s="449"/>
      <c r="AT86" s="449"/>
      <c r="AU86" s="449"/>
      <c r="AV86" s="449"/>
      <c r="AW86" s="449"/>
      <c r="AX86" s="449"/>
      <c r="AY86" s="449"/>
      <c r="AZ86" s="449"/>
      <c r="BA86" s="449"/>
      <c r="BB86" s="449"/>
      <c r="BC86" s="449"/>
      <c r="BD86" s="449"/>
      <c r="BE86" s="449"/>
      <c r="BF86" s="449"/>
      <c r="BG86" s="449"/>
      <c r="BH86" s="449"/>
      <c r="BI86" s="449"/>
      <c r="BJ86" s="449"/>
      <c r="BK86" s="449"/>
      <c r="BL86" s="449"/>
      <c r="BM86" s="449"/>
      <c r="BN86" s="449"/>
      <c r="BO86" s="449"/>
      <c r="BP86" s="449"/>
      <c r="BQ86" s="449"/>
      <c r="BR86" s="449"/>
      <c r="BS86" s="449"/>
      <c r="BT86" s="449"/>
      <c r="BU86" s="449"/>
      <c r="BV86" s="449"/>
      <c r="BW86" s="449"/>
      <c r="BX86" s="449"/>
    </row>
    <row r="87" spans="1:76" x14ac:dyDescent="0.2">
      <c r="A87" s="449"/>
      <c r="B87" s="449"/>
      <c r="C87" s="449"/>
      <c r="D87" s="449"/>
      <c r="E87" s="449"/>
      <c r="F87" s="449"/>
      <c r="G87" s="449"/>
      <c r="H87" s="449"/>
      <c r="I87" s="449"/>
      <c r="J87" s="449"/>
      <c r="K87" s="449"/>
      <c r="L87" s="449"/>
      <c r="M87" s="449"/>
      <c r="N87" s="449"/>
      <c r="O87" s="449"/>
      <c r="P87" s="449"/>
      <c r="Q87" s="449"/>
      <c r="R87" s="449"/>
      <c r="S87" s="449"/>
      <c r="T87" s="449"/>
      <c r="U87" s="449"/>
      <c r="V87" s="449"/>
      <c r="W87" s="449"/>
      <c r="X87" s="449"/>
      <c r="Y87" s="449"/>
      <c r="Z87" s="449"/>
      <c r="AA87" s="449"/>
      <c r="AB87" s="449"/>
      <c r="AC87" s="449"/>
      <c r="AD87" s="449"/>
      <c r="AE87" s="449"/>
      <c r="AF87" s="449"/>
      <c r="AG87" s="449"/>
      <c r="AH87" s="449"/>
      <c r="AI87" s="449"/>
      <c r="AJ87" s="449"/>
      <c r="AK87" s="449"/>
      <c r="AL87" s="449"/>
      <c r="AM87" s="449"/>
      <c r="AN87" s="449"/>
      <c r="AO87" s="449"/>
      <c r="AP87" s="449"/>
      <c r="AQ87" s="449"/>
      <c r="AR87" s="449"/>
      <c r="AS87" s="449"/>
      <c r="AT87" s="449"/>
      <c r="AU87" s="449"/>
      <c r="AV87" s="449"/>
      <c r="AW87" s="449"/>
      <c r="AX87" s="449"/>
      <c r="AY87" s="449"/>
      <c r="AZ87" s="449"/>
      <c r="BA87" s="449"/>
      <c r="BB87" s="449"/>
      <c r="BC87" s="449"/>
      <c r="BD87" s="449"/>
      <c r="BE87" s="449"/>
      <c r="BF87" s="449"/>
      <c r="BG87" s="449"/>
      <c r="BH87" s="449"/>
      <c r="BI87" s="449"/>
      <c r="BJ87" s="449"/>
      <c r="BK87" s="449"/>
      <c r="BL87" s="449"/>
      <c r="BM87" s="449"/>
      <c r="BN87" s="449"/>
      <c r="BO87" s="449"/>
      <c r="BP87" s="449"/>
      <c r="BQ87" s="449"/>
      <c r="BR87" s="449"/>
      <c r="BS87" s="449"/>
      <c r="BT87" s="449"/>
      <c r="BU87" s="449"/>
      <c r="BV87" s="449"/>
      <c r="BW87" s="449"/>
      <c r="BX87" s="449"/>
    </row>
    <row r="88" spans="1:76" x14ac:dyDescent="0.2">
      <c r="A88" s="449"/>
      <c r="B88" s="449"/>
      <c r="C88" s="449"/>
      <c r="D88" s="449"/>
      <c r="E88" s="449"/>
      <c r="F88" s="449"/>
      <c r="G88" s="449"/>
      <c r="H88" s="449"/>
      <c r="I88" s="449"/>
      <c r="J88" s="449"/>
      <c r="K88" s="449"/>
      <c r="L88" s="449"/>
      <c r="M88" s="449"/>
      <c r="N88" s="449"/>
      <c r="O88" s="449"/>
      <c r="P88" s="449"/>
      <c r="Q88" s="449"/>
      <c r="R88" s="449"/>
      <c r="S88" s="449"/>
      <c r="T88" s="449"/>
      <c r="U88" s="449"/>
      <c r="V88" s="449"/>
      <c r="W88" s="449"/>
      <c r="X88" s="449"/>
      <c r="Y88" s="449"/>
      <c r="Z88" s="449"/>
      <c r="AA88" s="449"/>
      <c r="AB88" s="449"/>
      <c r="AC88" s="449"/>
      <c r="AD88" s="449"/>
      <c r="AE88" s="449"/>
      <c r="AF88" s="449"/>
      <c r="AG88" s="449"/>
      <c r="AH88" s="449"/>
      <c r="AI88" s="449"/>
      <c r="AJ88" s="449"/>
      <c r="AK88" s="449"/>
      <c r="AL88" s="449"/>
      <c r="AM88" s="449"/>
      <c r="AN88" s="449"/>
      <c r="AO88" s="449"/>
      <c r="AP88" s="449"/>
      <c r="AQ88" s="449"/>
      <c r="AR88" s="449"/>
      <c r="AS88" s="449"/>
      <c r="AT88" s="449"/>
      <c r="AU88" s="449"/>
      <c r="AV88" s="449"/>
      <c r="AW88" s="449"/>
      <c r="AX88" s="449"/>
      <c r="AY88" s="449"/>
      <c r="AZ88" s="449"/>
      <c r="BA88" s="449"/>
      <c r="BB88" s="449"/>
      <c r="BC88" s="449"/>
      <c r="BD88" s="449"/>
      <c r="BE88" s="449"/>
      <c r="BF88" s="449"/>
      <c r="BG88" s="449"/>
      <c r="BH88" s="449"/>
      <c r="BI88" s="449"/>
      <c r="BJ88" s="449"/>
      <c r="BK88" s="449"/>
      <c r="BL88" s="449"/>
      <c r="BM88" s="449"/>
      <c r="BN88" s="449"/>
      <c r="BO88" s="449"/>
      <c r="BP88" s="449"/>
      <c r="BQ88" s="449"/>
      <c r="BR88" s="449"/>
      <c r="BS88" s="449"/>
      <c r="BT88" s="449"/>
      <c r="BU88" s="449"/>
      <c r="BV88" s="449"/>
      <c r="BW88" s="449"/>
      <c r="BX88" s="449"/>
    </row>
    <row r="89" spans="1:76" x14ac:dyDescent="0.2">
      <c r="A89" s="449"/>
      <c r="B89" s="449"/>
      <c r="C89" s="449"/>
      <c r="D89" s="449"/>
      <c r="E89" s="449"/>
      <c r="F89" s="449"/>
      <c r="G89" s="449"/>
      <c r="H89" s="449"/>
      <c r="I89" s="449"/>
      <c r="J89" s="449"/>
      <c r="K89" s="449"/>
      <c r="L89" s="449"/>
      <c r="M89" s="449"/>
      <c r="N89" s="449"/>
      <c r="O89" s="449"/>
      <c r="P89" s="449"/>
      <c r="Q89" s="449"/>
      <c r="R89" s="449"/>
      <c r="S89" s="449"/>
      <c r="T89" s="449"/>
      <c r="U89" s="449"/>
      <c r="V89" s="449"/>
      <c r="W89" s="449"/>
      <c r="X89" s="449"/>
      <c r="Y89" s="449"/>
      <c r="Z89" s="449"/>
      <c r="AA89" s="449"/>
      <c r="AB89" s="449"/>
      <c r="AC89" s="449"/>
      <c r="AD89" s="449"/>
      <c r="AE89" s="449"/>
      <c r="AF89" s="449"/>
      <c r="AG89" s="449"/>
      <c r="AH89" s="449"/>
      <c r="AI89" s="449"/>
      <c r="AJ89" s="449"/>
      <c r="AK89" s="449"/>
      <c r="AL89" s="449"/>
      <c r="AM89" s="449"/>
      <c r="AN89" s="449"/>
      <c r="AO89" s="449"/>
      <c r="AP89" s="449"/>
      <c r="AQ89" s="449"/>
      <c r="AR89" s="449"/>
      <c r="AS89" s="449"/>
      <c r="AT89" s="449"/>
      <c r="AU89" s="449"/>
      <c r="AV89" s="449"/>
      <c r="AW89" s="449"/>
      <c r="AX89" s="449"/>
      <c r="AY89" s="449"/>
      <c r="AZ89" s="449"/>
      <c r="BA89" s="449"/>
      <c r="BB89" s="449"/>
      <c r="BC89" s="449"/>
      <c r="BD89" s="449"/>
      <c r="BE89" s="449"/>
      <c r="BF89" s="449"/>
      <c r="BG89" s="449"/>
      <c r="BH89" s="449"/>
      <c r="BI89" s="449"/>
      <c r="BJ89" s="449"/>
      <c r="BK89" s="449"/>
      <c r="BL89" s="449"/>
      <c r="BM89" s="449"/>
      <c r="BN89" s="449"/>
      <c r="BO89" s="449"/>
      <c r="BP89" s="449"/>
      <c r="BQ89" s="449"/>
      <c r="BR89" s="449"/>
      <c r="BS89" s="449"/>
      <c r="BT89" s="449"/>
      <c r="BU89" s="449"/>
      <c r="BV89" s="449"/>
      <c r="BW89" s="449"/>
      <c r="BX89" s="449"/>
    </row>
    <row r="90" spans="1:76" x14ac:dyDescent="0.2">
      <c r="A90" s="449"/>
      <c r="B90" s="449"/>
      <c r="C90" s="449"/>
      <c r="D90" s="449"/>
      <c r="E90" s="449"/>
      <c r="F90" s="449"/>
      <c r="G90" s="449"/>
      <c r="H90" s="449"/>
      <c r="I90" s="449"/>
      <c r="J90" s="449"/>
      <c r="K90" s="449"/>
      <c r="L90" s="449"/>
      <c r="M90" s="449"/>
      <c r="N90" s="449"/>
      <c r="O90" s="449"/>
      <c r="P90" s="449"/>
      <c r="Q90" s="449"/>
      <c r="R90" s="449"/>
      <c r="S90" s="449"/>
      <c r="T90" s="449"/>
      <c r="U90" s="449"/>
      <c r="V90" s="449"/>
      <c r="W90" s="449"/>
      <c r="X90" s="449"/>
      <c r="Y90" s="449"/>
      <c r="Z90" s="449"/>
      <c r="AA90" s="449"/>
      <c r="AB90" s="449"/>
      <c r="AC90" s="449"/>
      <c r="AD90" s="449"/>
      <c r="AE90" s="449"/>
      <c r="AF90" s="449"/>
      <c r="AG90" s="449"/>
      <c r="AH90" s="449"/>
      <c r="AI90" s="449"/>
      <c r="AJ90" s="449"/>
      <c r="AK90" s="449"/>
      <c r="AL90" s="449"/>
      <c r="AM90" s="449"/>
      <c r="AN90" s="449"/>
      <c r="AO90" s="449"/>
      <c r="AP90" s="449"/>
      <c r="AQ90" s="449"/>
      <c r="AR90" s="449"/>
      <c r="AS90" s="449"/>
      <c r="AT90" s="449"/>
      <c r="AU90" s="449"/>
      <c r="AV90" s="449"/>
      <c r="AW90" s="449"/>
      <c r="AX90" s="449"/>
      <c r="AY90" s="449"/>
      <c r="AZ90" s="449"/>
      <c r="BA90" s="449"/>
      <c r="BB90" s="449"/>
      <c r="BC90" s="449"/>
      <c r="BD90" s="449"/>
      <c r="BE90" s="449"/>
      <c r="BF90" s="449"/>
      <c r="BG90" s="449"/>
      <c r="BH90" s="449"/>
      <c r="BI90" s="449"/>
      <c r="BJ90" s="449"/>
      <c r="BK90" s="449"/>
      <c r="BL90" s="449"/>
      <c r="BM90" s="449"/>
      <c r="BN90" s="449"/>
      <c r="BO90" s="449"/>
      <c r="BP90" s="449"/>
      <c r="BQ90" s="449"/>
      <c r="BR90" s="449"/>
      <c r="BS90" s="449"/>
      <c r="BT90" s="449"/>
      <c r="BU90" s="449"/>
      <c r="BV90" s="449"/>
      <c r="BW90" s="449"/>
      <c r="BX90" s="449"/>
    </row>
    <row r="91" spans="1:76" x14ac:dyDescent="0.2">
      <c r="A91" s="449"/>
      <c r="B91" s="449"/>
      <c r="C91" s="449"/>
      <c r="D91" s="449"/>
      <c r="E91" s="449"/>
      <c r="F91" s="449"/>
      <c r="G91" s="449"/>
      <c r="H91" s="449"/>
      <c r="I91" s="449"/>
      <c r="J91" s="449"/>
      <c r="K91" s="449"/>
      <c r="L91" s="449"/>
      <c r="M91" s="449"/>
      <c r="N91" s="449"/>
      <c r="O91" s="449"/>
      <c r="P91" s="449"/>
      <c r="Q91" s="449"/>
      <c r="R91" s="449"/>
      <c r="S91" s="449"/>
      <c r="T91" s="449"/>
      <c r="U91" s="449"/>
      <c r="V91" s="449"/>
      <c r="W91" s="449"/>
      <c r="X91" s="449"/>
      <c r="Y91" s="449"/>
      <c r="Z91" s="449"/>
      <c r="AA91" s="449"/>
      <c r="AB91" s="449"/>
      <c r="AC91" s="449"/>
      <c r="AD91" s="449"/>
      <c r="AE91" s="449"/>
      <c r="AF91" s="449"/>
      <c r="AG91" s="449"/>
      <c r="AH91" s="449"/>
      <c r="AI91" s="449"/>
      <c r="AJ91" s="449"/>
      <c r="AK91" s="449"/>
      <c r="AL91" s="449"/>
      <c r="AM91" s="449"/>
      <c r="AN91" s="449"/>
      <c r="AO91" s="449"/>
      <c r="AP91" s="449"/>
      <c r="AQ91" s="449"/>
      <c r="AR91" s="449"/>
      <c r="AS91" s="449"/>
      <c r="AT91" s="449"/>
      <c r="AU91" s="449"/>
      <c r="AV91" s="449"/>
      <c r="AW91" s="449"/>
      <c r="AX91" s="449"/>
      <c r="AY91" s="449"/>
      <c r="AZ91" s="449"/>
      <c r="BA91" s="449"/>
      <c r="BB91" s="449"/>
      <c r="BC91" s="449"/>
      <c r="BD91" s="449"/>
      <c r="BE91" s="449"/>
      <c r="BF91" s="449"/>
      <c r="BG91" s="449"/>
      <c r="BH91" s="449"/>
      <c r="BI91" s="449"/>
      <c r="BJ91" s="449"/>
      <c r="BK91" s="449"/>
      <c r="BL91" s="449"/>
      <c r="BM91" s="449"/>
      <c r="BN91" s="449"/>
      <c r="BO91" s="449"/>
      <c r="BP91" s="449"/>
      <c r="BQ91" s="449"/>
      <c r="BR91" s="449"/>
      <c r="BS91" s="449"/>
      <c r="BT91" s="449"/>
      <c r="BU91" s="449"/>
      <c r="BV91" s="449"/>
      <c r="BW91" s="449"/>
      <c r="BX91" s="449"/>
    </row>
    <row r="92" spans="1:76" x14ac:dyDescent="0.2">
      <c r="A92" s="449"/>
      <c r="B92" s="449"/>
      <c r="C92" s="449"/>
      <c r="D92" s="449"/>
      <c r="E92" s="449"/>
      <c r="F92" s="449"/>
      <c r="G92" s="449"/>
      <c r="H92" s="449"/>
      <c r="I92" s="449"/>
      <c r="J92" s="449"/>
      <c r="K92" s="449"/>
      <c r="L92" s="449"/>
      <c r="M92" s="449"/>
      <c r="N92" s="449"/>
      <c r="O92" s="449"/>
      <c r="P92" s="449"/>
      <c r="Q92" s="449"/>
      <c r="R92" s="449"/>
      <c r="S92" s="449"/>
      <c r="T92" s="449"/>
      <c r="U92" s="449"/>
      <c r="V92" s="449"/>
      <c r="W92" s="449"/>
      <c r="X92" s="449"/>
      <c r="Y92" s="449"/>
      <c r="Z92" s="449"/>
      <c r="AA92" s="449"/>
      <c r="AB92" s="449"/>
      <c r="AC92" s="449"/>
      <c r="AD92" s="449"/>
      <c r="AE92" s="449"/>
      <c r="AF92" s="449"/>
      <c r="AG92" s="449"/>
      <c r="AH92" s="449"/>
      <c r="AI92" s="449"/>
      <c r="AJ92" s="449"/>
      <c r="AK92" s="449"/>
      <c r="AL92" s="449"/>
      <c r="AM92" s="449"/>
      <c r="AN92" s="449"/>
      <c r="AO92" s="449"/>
      <c r="AP92" s="449"/>
      <c r="AQ92" s="449"/>
      <c r="AR92" s="449"/>
      <c r="AS92" s="449"/>
      <c r="AT92" s="449"/>
      <c r="AU92" s="449"/>
      <c r="AV92" s="449"/>
      <c r="AW92" s="449"/>
      <c r="AX92" s="449"/>
      <c r="AY92" s="449"/>
      <c r="AZ92" s="449"/>
      <c r="BA92" s="449"/>
      <c r="BB92" s="449"/>
      <c r="BC92" s="449"/>
      <c r="BD92" s="449"/>
      <c r="BE92" s="449"/>
      <c r="BF92" s="449"/>
      <c r="BG92" s="449"/>
      <c r="BH92" s="449"/>
      <c r="BI92" s="449"/>
      <c r="BJ92" s="449"/>
      <c r="BK92" s="449"/>
      <c r="BL92" s="449"/>
      <c r="BM92" s="449"/>
      <c r="BN92" s="449"/>
      <c r="BO92" s="449"/>
      <c r="BP92" s="449"/>
      <c r="BQ92" s="449"/>
      <c r="BR92" s="449"/>
      <c r="BS92" s="449"/>
      <c r="BT92" s="449"/>
      <c r="BU92" s="449"/>
      <c r="BV92" s="449"/>
      <c r="BW92" s="449"/>
      <c r="BX92" s="449"/>
    </row>
    <row r="93" spans="1:76" x14ac:dyDescent="0.2">
      <c r="A93" s="449"/>
      <c r="B93" s="449"/>
      <c r="C93" s="449"/>
      <c r="D93" s="449"/>
      <c r="E93" s="449"/>
      <c r="F93" s="449"/>
      <c r="G93" s="449"/>
      <c r="H93" s="449"/>
      <c r="I93" s="449"/>
      <c r="J93" s="449"/>
      <c r="K93" s="449"/>
      <c r="L93" s="449"/>
      <c r="M93" s="449"/>
      <c r="N93" s="449"/>
      <c r="O93" s="449"/>
      <c r="P93" s="449"/>
      <c r="Q93" s="449"/>
      <c r="R93" s="449"/>
      <c r="S93" s="449"/>
      <c r="T93" s="449"/>
      <c r="U93" s="449"/>
      <c r="V93" s="449"/>
      <c r="W93" s="449"/>
      <c r="X93" s="449"/>
      <c r="Y93" s="449"/>
      <c r="Z93" s="449"/>
      <c r="AA93" s="449"/>
      <c r="AB93" s="449"/>
      <c r="AC93" s="449"/>
      <c r="AD93" s="449"/>
      <c r="AE93" s="449"/>
      <c r="AF93" s="449"/>
      <c r="AG93" s="449"/>
      <c r="AH93" s="449"/>
      <c r="AI93" s="449"/>
      <c r="AJ93" s="449"/>
      <c r="AK93" s="449"/>
      <c r="AL93" s="449"/>
      <c r="AM93" s="449"/>
      <c r="AN93" s="449"/>
      <c r="AO93" s="449"/>
      <c r="AP93" s="449"/>
      <c r="AQ93" s="449"/>
      <c r="AR93" s="449"/>
      <c r="AS93" s="449"/>
      <c r="AT93" s="449"/>
      <c r="AU93" s="449"/>
      <c r="AV93" s="449"/>
      <c r="AW93" s="449"/>
      <c r="AX93" s="449"/>
      <c r="AY93" s="449"/>
      <c r="AZ93" s="449"/>
      <c r="BA93" s="449"/>
      <c r="BB93" s="449"/>
      <c r="BC93" s="449"/>
      <c r="BD93" s="449"/>
      <c r="BE93" s="449"/>
      <c r="BF93" s="449"/>
      <c r="BG93" s="449"/>
      <c r="BH93" s="449"/>
      <c r="BI93" s="449"/>
      <c r="BJ93" s="449"/>
      <c r="BK93" s="449"/>
      <c r="BL93" s="449"/>
      <c r="BM93" s="449"/>
      <c r="BN93" s="449"/>
      <c r="BO93" s="449"/>
      <c r="BP93" s="449"/>
      <c r="BQ93" s="449"/>
      <c r="BR93" s="449"/>
      <c r="BS93" s="449"/>
      <c r="BT93" s="449"/>
      <c r="BU93" s="449"/>
      <c r="BV93" s="449"/>
      <c r="BW93" s="449"/>
      <c r="BX93" s="449"/>
    </row>
    <row r="94" spans="1:76" x14ac:dyDescent="0.2">
      <c r="A94" s="449"/>
      <c r="B94" s="449"/>
      <c r="C94" s="449"/>
      <c r="D94" s="449"/>
      <c r="E94" s="449"/>
      <c r="F94" s="449"/>
      <c r="G94" s="449"/>
      <c r="H94" s="449"/>
      <c r="I94" s="449"/>
      <c r="J94" s="449"/>
      <c r="K94" s="449"/>
      <c r="L94" s="449"/>
      <c r="M94" s="449"/>
      <c r="N94" s="449"/>
      <c r="O94" s="449"/>
      <c r="P94" s="449"/>
      <c r="Q94" s="449"/>
      <c r="R94" s="449"/>
      <c r="S94" s="449"/>
      <c r="T94" s="449"/>
      <c r="U94" s="449"/>
      <c r="V94" s="449"/>
      <c r="W94" s="449"/>
      <c r="X94" s="449"/>
      <c r="Y94" s="449"/>
      <c r="Z94" s="449"/>
      <c r="AA94" s="449"/>
      <c r="AB94" s="449"/>
      <c r="AC94" s="449"/>
      <c r="AD94" s="449"/>
      <c r="AE94" s="449"/>
      <c r="AF94" s="449"/>
      <c r="AG94" s="449"/>
      <c r="AH94" s="449"/>
      <c r="AI94" s="449"/>
      <c r="AJ94" s="449"/>
      <c r="AK94" s="449"/>
      <c r="AL94" s="449"/>
      <c r="AM94" s="449"/>
      <c r="AN94" s="449"/>
      <c r="AO94" s="449"/>
      <c r="AP94" s="449"/>
      <c r="AQ94" s="449"/>
      <c r="AR94" s="449"/>
      <c r="AS94" s="449"/>
      <c r="AT94" s="449"/>
      <c r="AU94" s="449"/>
      <c r="AV94" s="449"/>
      <c r="AW94" s="449"/>
      <c r="AX94" s="449"/>
      <c r="AY94" s="449"/>
      <c r="AZ94" s="449"/>
      <c r="BA94" s="449"/>
      <c r="BB94" s="449"/>
      <c r="BC94" s="449"/>
      <c r="BD94" s="449"/>
      <c r="BE94" s="449"/>
      <c r="BF94" s="449"/>
      <c r="BG94" s="449"/>
      <c r="BH94" s="449"/>
      <c r="BI94" s="449"/>
      <c r="BJ94" s="449"/>
      <c r="BK94" s="449"/>
      <c r="BL94" s="449"/>
      <c r="BM94" s="449"/>
      <c r="BN94" s="449"/>
      <c r="BO94" s="449"/>
      <c r="BP94" s="449"/>
      <c r="BQ94" s="449"/>
      <c r="BR94" s="449"/>
      <c r="BS94" s="449"/>
      <c r="BT94" s="449"/>
      <c r="BU94" s="449"/>
      <c r="BV94" s="449"/>
      <c r="BW94" s="449"/>
      <c r="BX94" s="449"/>
    </row>
    <row r="95" spans="1:76" x14ac:dyDescent="0.2">
      <c r="A95" s="449"/>
      <c r="B95" s="449"/>
      <c r="C95" s="449"/>
      <c r="D95" s="449"/>
      <c r="E95" s="449"/>
      <c r="F95" s="449"/>
      <c r="G95" s="449"/>
      <c r="H95" s="449"/>
      <c r="I95" s="449"/>
      <c r="J95" s="449"/>
      <c r="K95" s="449"/>
      <c r="L95" s="449"/>
      <c r="M95" s="449"/>
      <c r="N95" s="449"/>
      <c r="O95" s="449"/>
      <c r="P95" s="449"/>
      <c r="Q95" s="449"/>
      <c r="R95" s="449"/>
      <c r="S95" s="449"/>
      <c r="T95" s="449"/>
      <c r="U95" s="449"/>
      <c r="V95" s="449"/>
      <c r="W95" s="449"/>
      <c r="X95" s="449"/>
      <c r="Y95" s="449"/>
      <c r="Z95" s="449"/>
      <c r="AA95" s="449"/>
      <c r="AB95" s="449"/>
      <c r="AC95" s="449"/>
      <c r="AD95" s="449"/>
      <c r="AE95" s="449"/>
      <c r="AF95" s="449"/>
      <c r="AG95" s="449"/>
      <c r="AH95" s="449"/>
      <c r="AI95" s="449"/>
      <c r="AJ95" s="449"/>
      <c r="AK95" s="449"/>
      <c r="AL95" s="449"/>
      <c r="AM95" s="449"/>
      <c r="AN95" s="449"/>
      <c r="AO95" s="449"/>
      <c r="AP95" s="449"/>
      <c r="AQ95" s="449"/>
      <c r="AR95" s="449"/>
      <c r="AS95" s="449"/>
      <c r="AT95" s="449"/>
      <c r="AU95" s="449"/>
      <c r="AV95" s="449"/>
      <c r="AW95" s="449"/>
      <c r="AX95" s="449"/>
      <c r="AY95" s="449"/>
      <c r="AZ95" s="449"/>
      <c r="BA95" s="449"/>
      <c r="BB95" s="449"/>
      <c r="BC95" s="449"/>
      <c r="BD95" s="449"/>
      <c r="BE95" s="449"/>
      <c r="BF95" s="449"/>
      <c r="BG95" s="449"/>
      <c r="BH95" s="449"/>
      <c r="BI95" s="449"/>
      <c r="BJ95" s="449"/>
      <c r="BK95" s="449"/>
      <c r="BL95" s="449"/>
      <c r="BM95" s="449"/>
      <c r="BN95" s="449"/>
      <c r="BO95" s="449"/>
      <c r="BP95" s="449"/>
      <c r="BQ95" s="449"/>
      <c r="BR95" s="449"/>
      <c r="BS95" s="449"/>
      <c r="BT95" s="449"/>
      <c r="BU95" s="449"/>
      <c r="BV95" s="449"/>
      <c r="BW95" s="449"/>
      <c r="BX95" s="449"/>
    </row>
    <row r="96" spans="1:76" x14ac:dyDescent="0.2">
      <c r="A96" s="449"/>
      <c r="B96" s="449"/>
      <c r="C96" s="449"/>
      <c r="D96" s="449"/>
      <c r="E96" s="449"/>
      <c r="F96" s="449"/>
      <c r="G96" s="449"/>
      <c r="H96" s="449"/>
      <c r="I96" s="449"/>
      <c r="J96" s="449"/>
      <c r="K96" s="449"/>
      <c r="L96" s="449"/>
      <c r="M96" s="449"/>
      <c r="N96" s="449"/>
      <c r="O96" s="449"/>
      <c r="P96" s="449"/>
      <c r="Q96" s="449"/>
      <c r="R96" s="449"/>
      <c r="S96" s="449"/>
      <c r="T96" s="449"/>
      <c r="U96" s="449"/>
      <c r="V96" s="449"/>
      <c r="W96" s="449"/>
      <c r="X96" s="449"/>
      <c r="Y96" s="449"/>
      <c r="Z96" s="449"/>
      <c r="AA96" s="449"/>
      <c r="AB96" s="449"/>
      <c r="AC96" s="449"/>
      <c r="AD96" s="449"/>
      <c r="AE96" s="449"/>
      <c r="AF96" s="449"/>
      <c r="AG96" s="449"/>
      <c r="AH96" s="449"/>
      <c r="AI96" s="449"/>
      <c r="AJ96" s="449"/>
      <c r="AK96" s="449"/>
      <c r="AL96" s="449"/>
      <c r="AM96" s="449"/>
      <c r="AN96" s="449"/>
      <c r="AO96" s="449"/>
      <c r="AP96" s="449"/>
      <c r="AQ96" s="449"/>
      <c r="AR96" s="449"/>
      <c r="AS96" s="449"/>
      <c r="AT96" s="449"/>
      <c r="AU96" s="449"/>
      <c r="AV96" s="449"/>
      <c r="AW96" s="449"/>
      <c r="AX96" s="449"/>
      <c r="AY96" s="449"/>
      <c r="AZ96" s="449"/>
      <c r="BA96" s="449"/>
      <c r="BB96" s="449"/>
      <c r="BC96" s="449"/>
      <c r="BD96" s="449"/>
      <c r="BE96" s="449"/>
      <c r="BF96" s="449"/>
      <c r="BG96" s="449"/>
      <c r="BH96" s="449"/>
      <c r="BI96" s="449"/>
      <c r="BJ96" s="449"/>
      <c r="BK96" s="449"/>
      <c r="BL96" s="449"/>
      <c r="BM96" s="449"/>
      <c r="BN96" s="449"/>
      <c r="BO96" s="449"/>
      <c r="BP96" s="449"/>
      <c r="BQ96" s="449"/>
      <c r="BR96" s="449"/>
      <c r="BS96" s="449"/>
      <c r="BT96" s="449"/>
      <c r="BU96" s="449"/>
      <c r="BV96" s="449"/>
      <c r="BW96" s="449"/>
      <c r="BX96" s="449"/>
    </row>
    <row r="97" spans="1:76" x14ac:dyDescent="0.2">
      <c r="A97" s="449"/>
      <c r="B97" s="449"/>
      <c r="C97" s="449"/>
      <c r="D97" s="449"/>
      <c r="E97" s="449"/>
      <c r="F97" s="449"/>
      <c r="G97" s="449"/>
      <c r="H97" s="449"/>
      <c r="I97" s="449"/>
      <c r="J97" s="449"/>
      <c r="K97" s="449"/>
      <c r="L97" s="449"/>
      <c r="M97" s="449"/>
      <c r="N97" s="449"/>
      <c r="O97" s="449"/>
      <c r="P97" s="449"/>
      <c r="Q97" s="449"/>
      <c r="R97" s="449"/>
      <c r="S97" s="449"/>
      <c r="T97" s="449"/>
      <c r="U97" s="449"/>
      <c r="V97" s="449"/>
      <c r="W97" s="449"/>
      <c r="X97" s="449"/>
      <c r="Y97" s="449"/>
      <c r="Z97" s="449"/>
      <c r="AA97" s="449"/>
      <c r="AB97" s="449"/>
      <c r="AC97" s="449"/>
      <c r="AD97" s="449"/>
      <c r="AE97" s="449"/>
      <c r="AF97" s="449"/>
      <c r="AG97" s="449"/>
      <c r="AH97" s="449"/>
      <c r="AI97" s="449"/>
      <c r="AJ97" s="449"/>
      <c r="AK97" s="449"/>
      <c r="AL97" s="449"/>
      <c r="AM97" s="449"/>
      <c r="AN97" s="449"/>
      <c r="AO97" s="449"/>
      <c r="AP97" s="449"/>
      <c r="AQ97" s="449"/>
      <c r="AR97" s="449"/>
      <c r="AS97" s="449"/>
      <c r="AT97" s="449"/>
      <c r="AU97" s="449"/>
      <c r="AV97" s="449"/>
      <c r="AW97" s="449"/>
      <c r="AX97" s="449"/>
      <c r="AY97" s="449"/>
      <c r="AZ97" s="449"/>
      <c r="BA97" s="449"/>
      <c r="BB97" s="449"/>
      <c r="BC97" s="449"/>
      <c r="BD97" s="449"/>
      <c r="BE97" s="449"/>
      <c r="BF97" s="449"/>
      <c r="BG97" s="449"/>
      <c r="BH97" s="449"/>
      <c r="BI97" s="449"/>
      <c r="BJ97" s="449"/>
      <c r="BK97" s="449"/>
      <c r="BL97" s="449"/>
      <c r="BM97" s="449"/>
      <c r="BN97" s="449"/>
      <c r="BO97" s="449"/>
      <c r="BP97" s="449"/>
      <c r="BQ97" s="449"/>
      <c r="BR97" s="449"/>
      <c r="BS97" s="449"/>
      <c r="BT97" s="449"/>
      <c r="BU97" s="449"/>
      <c r="BV97" s="449"/>
      <c r="BW97" s="449"/>
      <c r="BX97" s="449"/>
    </row>
    <row r="98" spans="1:76" x14ac:dyDescent="0.2">
      <c r="A98" s="449"/>
      <c r="B98" s="449"/>
      <c r="C98" s="449"/>
      <c r="D98" s="449"/>
      <c r="E98" s="449"/>
      <c r="F98" s="449"/>
      <c r="G98" s="449"/>
      <c r="H98" s="449"/>
      <c r="I98" s="449"/>
      <c r="J98" s="449"/>
      <c r="K98" s="449"/>
      <c r="L98" s="449"/>
      <c r="M98" s="449"/>
      <c r="N98" s="449"/>
      <c r="O98" s="449"/>
      <c r="P98" s="449"/>
      <c r="Q98" s="449"/>
      <c r="R98" s="449"/>
      <c r="S98" s="449"/>
      <c r="T98" s="449"/>
      <c r="U98" s="449"/>
      <c r="V98" s="449"/>
      <c r="W98" s="449"/>
      <c r="X98" s="449"/>
      <c r="Y98" s="449"/>
      <c r="Z98" s="449"/>
      <c r="AA98" s="449"/>
      <c r="AB98" s="449"/>
      <c r="AC98" s="449"/>
      <c r="AD98" s="449"/>
      <c r="AE98" s="449"/>
      <c r="AF98" s="449"/>
      <c r="AG98" s="449"/>
      <c r="AH98" s="449"/>
      <c r="AI98" s="449"/>
      <c r="AJ98" s="449"/>
      <c r="AK98" s="449"/>
      <c r="AL98" s="449"/>
      <c r="AM98" s="449"/>
      <c r="AN98" s="449"/>
      <c r="AO98" s="449"/>
      <c r="AP98" s="449"/>
      <c r="AQ98" s="449"/>
      <c r="AR98" s="449"/>
      <c r="AS98" s="449"/>
      <c r="AT98" s="449"/>
      <c r="AU98" s="449"/>
      <c r="AV98" s="449"/>
      <c r="AW98" s="449"/>
      <c r="AX98" s="449"/>
      <c r="AY98" s="449"/>
      <c r="AZ98" s="449"/>
      <c r="BA98" s="449"/>
      <c r="BB98" s="449"/>
      <c r="BC98" s="449"/>
      <c r="BD98" s="449"/>
      <c r="BE98" s="449"/>
      <c r="BF98" s="449"/>
      <c r="BG98" s="449"/>
      <c r="BH98" s="449"/>
      <c r="BI98" s="449"/>
      <c r="BJ98" s="449"/>
      <c r="BK98" s="449"/>
      <c r="BL98" s="449"/>
      <c r="BM98" s="449"/>
      <c r="BN98" s="449"/>
      <c r="BO98" s="449"/>
      <c r="BP98" s="449"/>
      <c r="BQ98" s="449"/>
      <c r="BR98" s="449"/>
      <c r="BS98" s="449"/>
      <c r="BT98" s="449"/>
      <c r="BU98" s="449"/>
      <c r="BV98" s="449"/>
      <c r="BW98" s="449"/>
      <c r="BX98" s="449"/>
    </row>
    <row r="99" spans="1:76" x14ac:dyDescent="0.2">
      <c r="A99" s="449"/>
      <c r="B99" s="449"/>
      <c r="C99" s="449"/>
      <c r="D99" s="449"/>
      <c r="E99" s="449"/>
      <c r="F99" s="449"/>
      <c r="G99" s="449"/>
      <c r="H99" s="449"/>
      <c r="I99" s="449"/>
      <c r="J99" s="449"/>
      <c r="K99" s="449"/>
      <c r="L99" s="449"/>
      <c r="M99" s="449"/>
      <c r="N99" s="449"/>
      <c r="O99" s="449"/>
      <c r="P99" s="449"/>
      <c r="Q99" s="449"/>
      <c r="R99" s="449"/>
      <c r="S99" s="449"/>
      <c r="T99" s="449"/>
      <c r="U99" s="449"/>
      <c r="V99" s="449"/>
      <c r="W99" s="449"/>
      <c r="X99" s="449"/>
      <c r="Y99" s="449"/>
      <c r="Z99" s="449"/>
      <c r="AA99" s="449"/>
      <c r="AB99" s="449"/>
      <c r="AC99" s="449"/>
      <c r="AD99" s="449"/>
      <c r="AE99" s="449"/>
      <c r="AF99" s="449"/>
      <c r="AG99" s="449"/>
      <c r="AH99" s="449"/>
      <c r="AI99" s="449"/>
      <c r="AJ99" s="449"/>
      <c r="AK99" s="449"/>
      <c r="AL99" s="449"/>
      <c r="AM99" s="449"/>
      <c r="AN99" s="449"/>
      <c r="AO99" s="449"/>
      <c r="AP99" s="449"/>
      <c r="AQ99" s="449"/>
      <c r="AR99" s="449"/>
      <c r="AS99" s="449"/>
      <c r="AT99" s="449"/>
      <c r="AU99" s="449"/>
      <c r="AV99" s="449"/>
      <c r="AW99" s="449"/>
      <c r="AX99" s="449"/>
      <c r="AY99" s="449"/>
      <c r="AZ99" s="449"/>
      <c r="BA99" s="449"/>
      <c r="BB99" s="449"/>
      <c r="BC99" s="449"/>
      <c r="BD99" s="449"/>
      <c r="BE99" s="449"/>
      <c r="BF99" s="449"/>
      <c r="BG99" s="449"/>
      <c r="BH99" s="449"/>
      <c r="BI99" s="449"/>
      <c r="BJ99" s="449"/>
      <c r="BK99" s="449"/>
      <c r="BL99" s="449"/>
      <c r="BM99" s="449"/>
      <c r="BN99" s="449"/>
      <c r="BO99" s="449"/>
      <c r="BP99" s="449"/>
      <c r="BQ99" s="449"/>
      <c r="BR99" s="449"/>
      <c r="BS99" s="449"/>
      <c r="BT99" s="449"/>
      <c r="BU99" s="449"/>
      <c r="BV99" s="449"/>
      <c r="BW99" s="449"/>
      <c r="BX99" s="449"/>
    </row>
    <row r="100" spans="1:76" x14ac:dyDescent="0.2">
      <c r="A100" s="449"/>
      <c r="B100" s="449"/>
      <c r="C100" s="449"/>
      <c r="D100" s="449"/>
      <c r="E100" s="449"/>
      <c r="F100" s="449"/>
      <c r="G100" s="449"/>
      <c r="H100" s="449"/>
      <c r="I100" s="449"/>
      <c r="J100" s="449"/>
      <c r="K100" s="449"/>
      <c r="L100" s="449"/>
      <c r="M100" s="449"/>
      <c r="N100" s="449"/>
      <c r="O100" s="449"/>
      <c r="P100" s="449"/>
      <c r="Q100" s="449"/>
      <c r="R100" s="449"/>
      <c r="S100" s="449"/>
      <c r="T100" s="449"/>
      <c r="U100" s="449"/>
      <c r="V100" s="449"/>
      <c r="W100" s="449"/>
      <c r="X100" s="449"/>
      <c r="Y100" s="449"/>
      <c r="Z100" s="449"/>
      <c r="AA100" s="449"/>
      <c r="AB100" s="449"/>
      <c r="AC100" s="449"/>
      <c r="AD100" s="449"/>
      <c r="AE100" s="449"/>
      <c r="AF100" s="449"/>
      <c r="AG100" s="449"/>
      <c r="AH100" s="449"/>
      <c r="AI100" s="449"/>
      <c r="AJ100" s="449"/>
      <c r="AK100" s="449"/>
      <c r="AL100" s="449"/>
      <c r="AM100" s="449"/>
      <c r="AN100" s="449"/>
      <c r="AO100" s="449"/>
      <c r="AP100" s="449"/>
      <c r="AQ100" s="449"/>
      <c r="AR100" s="449"/>
      <c r="AS100" s="449"/>
      <c r="AT100" s="449"/>
      <c r="AU100" s="449"/>
      <c r="AV100" s="449"/>
      <c r="AW100" s="449"/>
      <c r="AX100" s="449"/>
      <c r="AY100" s="449"/>
      <c r="AZ100" s="449"/>
      <c r="BA100" s="449"/>
      <c r="BB100" s="449"/>
      <c r="BC100" s="449"/>
      <c r="BD100" s="449"/>
      <c r="BE100" s="449"/>
      <c r="BF100" s="449"/>
      <c r="BG100" s="449"/>
      <c r="BH100" s="449"/>
      <c r="BI100" s="449"/>
      <c r="BJ100" s="449"/>
      <c r="BK100" s="449"/>
      <c r="BL100" s="449"/>
      <c r="BM100" s="449"/>
      <c r="BN100" s="449"/>
      <c r="BO100" s="449"/>
      <c r="BP100" s="449"/>
      <c r="BQ100" s="449"/>
      <c r="BR100" s="449"/>
      <c r="BS100" s="449"/>
      <c r="BT100" s="449"/>
      <c r="BU100" s="449"/>
      <c r="BV100" s="449"/>
      <c r="BW100" s="449"/>
      <c r="BX100" s="449"/>
    </row>
    <row r="101" spans="1:76" x14ac:dyDescent="0.2">
      <c r="A101" s="449"/>
      <c r="B101" s="449"/>
      <c r="C101" s="449"/>
      <c r="D101" s="449"/>
      <c r="E101" s="449"/>
      <c r="F101" s="449"/>
      <c r="G101" s="449"/>
      <c r="H101" s="449"/>
      <c r="I101" s="449"/>
      <c r="J101" s="449"/>
      <c r="K101" s="449"/>
      <c r="L101" s="449"/>
      <c r="M101" s="449"/>
      <c r="N101" s="449"/>
      <c r="O101" s="449"/>
      <c r="P101" s="449"/>
      <c r="Q101" s="449"/>
      <c r="R101" s="449"/>
      <c r="S101" s="449"/>
      <c r="T101" s="449"/>
      <c r="U101" s="449"/>
      <c r="V101" s="449"/>
      <c r="W101" s="449"/>
      <c r="X101" s="449"/>
      <c r="Y101" s="449"/>
      <c r="Z101" s="449"/>
      <c r="AA101" s="449"/>
      <c r="AB101" s="449"/>
      <c r="AC101" s="449"/>
      <c r="AD101" s="449"/>
      <c r="AE101" s="449"/>
      <c r="AF101" s="449"/>
      <c r="AG101" s="449"/>
      <c r="AH101" s="449"/>
      <c r="AI101" s="449"/>
      <c r="AJ101" s="449"/>
      <c r="AK101" s="449"/>
      <c r="AL101" s="449"/>
      <c r="AM101" s="449"/>
      <c r="AN101" s="449"/>
      <c r="AO101" s="449"/>
      <c r="AP101" s="449"/>
      <c r="AQ101" s="449"/>
      <c r="AR101" s="449"/>
      <c r="AS101" s="449"/>
      <c r="AT101" s="449"/>
      <c r="AU101" s="449"/>
      <c r="AV101" s="449"/>
      <c r="AW101" s="449"/>
      <c r="AX101" s="449"/>
      <c r="AY101" s="449"/>
      <c r="AZ101" s="449"/>
      <c r="BA101" s="449"/>
      <c r="BB101" s="449"/>
      <c r="BC101" s="449"/>
      <c r="BD101" s="449"/>
      <c r="BE101" s="449"/>
      <c r="BF101" s="449"/>
      <c r="BG101" s="449"/>
      <c r="BH101" s="449"/>
      <c r="BI101" s="449"/>
      <c r="BJ101" s="449"/>
      <c r="BK101" s="449"/>
      <c r="BL101" s="449"/>
      <c r="BM101" s="449"/>
      <c r="BN101" s="449"/>
      <c r="BO101" s="449"/>
      <c r="BP101" s="449"/>
      <c r="BQ101" s="449"/>
      <c r="BR101" s="449"/>
      <c r="BS101" s="449"/>
      <c r="BT101" s="449"/>
      <c r="BU101" s="449"/>
      <c r="BV101" s="449"/>
      <c r="BW101" s="449"/>
      <c r="BX101" s="449"/>
    </row>
    <row r="102" spans="1:76" x14ac:dyDescent="0.2">
      <c r="A102" s="449"/>
      <c r="B102" s="449"/>
      <c r="C102" s="449"/>
      <c r="D102" s="449"/>
      <c r="E102" s="449"/>
      <c r="F102" s="449"/>
      <c r="G102" s="449"/>
      <c r="H102" s="449"/>
      <c r="I102" s="449"/>
      <c r="J102" s="449"/>
      <c r="K102" s="449"/>
      <c r="L102" s="449"/>
      <c r="M102" s="449"/>
      <c r="N102" s="449"/>
      <c r="O102" s="449"/>
      <c r="P102" s="449"/>
      <c r="Q102" s="449"/>
      <c r="R102" s="449"/>
      <c r="S102" s="449"/>
      <c r="T102" s="449"/>
      <c r="U102" s="449"/>
      <c r="V102" s="449"/>
      <c r="W102" s="449"/>
      <c r="X102" s="449"/>
      <c r="Y102" s="449"/>
      <c r="Z102" s="449"/>
      <c r="AA102" s="449"/>
      <c r="AB102" s="449"/>
      <c r="AC102" s="449"/>
      <c r="AD102" s="449"/>
      <c r="AE102" s="449"/>
      <c r="AF102" s="449"/>
      <c r="AG102" s="449"/>
      <c r="AH102" s="449"/>
      <c r="AI102" s="449"/>
      <c r="AJ102" s="449"/>
      <c r="AK102" s="449"/>
      <c r="AL102" s="449"/>
      <c r="AM102" s="449"/>
      <c r="AN102" s="449"/>
      <c r="AO102" s="449"/>
      <c r="AP102" s="449"/>
      <c r="AQ102" s="449"/>
      <c r="AR102" s="449"/>
      <c r="AS102" s="449"/>
      <c r="AT102" s="449"/>
      <c r="AU102" s="449"/>
      <c r="AV102" s="449"/>
      <c r="AW102" s="449"/>
      <c r="AX102" s="449"/>
      <c r="AY102" s="449"/>
      <c r="AZ102" s="449"/>
      <c r="BA102" s="449"/>
      <c r="BB102" s="449"/>
      <c r="BC102" s="449"/>
      <c r="BD102" s="449"/>
      <c r="BE102" s="449"/>
      <c r="BF102" s="449"/>
      <c r="BG102" s="449"/>
      <c r="BH102" s="449"/>
      <c r="BI102" s="449"/>
      <c r="BJ102" s="449"/>
      <c r="BK102" s="449"/>
      <c r="BL102" s="449"/>
      <c r="BM102" s="449"/>
      <c r="BN102" s="449"/>
      <c r="BO102" s="449"/>
      <c r="BP102" s="449"/>
      <c r="BQ102" s="449"/>
      <c r="BR102" s="449"/>
      <c r="BS102" s="449"/>
      <c r="BT102" s="449"/>
      <c r="BU102" s="449"/>
      <c r="BV102" s="449"/>
      <c r="BW102" s="449"/>
      <c r="BX102" s="449"/>
    </row>
    <row r="103" spans="1:76" x14ac:dyDescent="0.2">
      <c r="A103" s="449"/>
      <c r="B103" s="449"/>
      <c r="C103" s="449"/>
      <c r="D103" s="449"/>
      <c r="E103" s="449"/>
      <c r="F103" s="449"/>
      <c r="G103" s="449"/>
      <c r="H103" s="449"/>
      <c r="I103" s="449"/>
      <c r="J103" s="449"/>
      <c r="K103" s="449"/>
      <c r="L103" s="449"/>
      <c r="M103" s="449"/>
      <c r="N103" s="449"/>
      <c r="O103" s="449"/>
      <c r="P103" s="449"/>
      <c r="Q103" s="449"/>
      <c r="R103" s="449"/>
      <c r="S103" s="449"/>
      <c r="T103" s="449"/>
      <c r="U103" s="449"/>
      <c r="V103" s="449"/>
      <c r="W103" s="449"/>
      <c r="X103" s="449"/>
      <c r="Y103" s="449"/>
      <c r="Z103" s="449"/>
      <c r="AA103" s="449"/>
      <c r="AB103" s="449"/>
      <c r="AC103" s="449"/>
      <c r="AD103" s="449"/>
      <c r="AE103" s="449"/>
      <c r="AF103" s="449"/>
      <c r="AG103" s="449"/>
      <c r="AH103" s="449"/>
      <c r="AI103" s="449"/>
      <c r="AJ103" s="449"/>
      <c r="AK103" s="449"/>
      <c r="AL103" s="449"/>
      <c r="AM103" s="449"/>
      <c r="AN103" s="449"/>
      <c r="AO103" s="449"/>
      <c r="AP103" s="449"/>
      <c r="AQ103" s="449"/>
      <c r="AR103" s="449"/>
      <c r="AS103" s="449"/>
      <c r="AT103" s="449"/>
      <c r="AU103" s="449"/>
      <c r="AV103" s="449"/>
      <c r="AW103" s="449"/>
      <c r="AX103" s="449"/>
      <c r="AY103" s="449"/>
      <c r="AZ103" s="449"/>
      <c r="BA103" s="449"/>
      <c r="BB103" s="449"/>
      <c r="BC103" s="449"/>
      <c r="BD103" s="449"/>
      <c r="BE103" s="449"/>
      <c r="BF103" s="449"/>
      <c r="BG103" s="449"/>
      <c r="BH103" s="449"/>
      <c r="BI103" s="449"/>
      <c r="BJ103" s="449"/>
      <c r="BK103" s="449"/>
      <c r="BL103" s="449"/>
      <c r="BM103" s="449"/>
      <c r="BN103" s="449"/>
      <c r="BO103" s="449"/>
      <c r="BP103" s="449"/>
      <c r="BQ103" s="449"/>
      <c r="BR103" s="449"/>
      <c r="BS103" s="449"/>
      <c r="BT103" s="449"/>
      <c r="BU103" s="449"/>
      <c r="BV103" s="449"/>
      <c r="BW103" s="449"/>
      <c r="BX103" s="449"/>
    </row>
    <row r="104" spans="1:76" x14ac:dyDescent="0.2">
      <c r="A104" s="449"/>
      <c r="B104" s="449"/>
      <c r="C104" s="449"/>
      <c r="D104" s="449"/>
      <c r="E104" s="449"/>
      <c r="F104" s="449"/>
      <c r="G104" s="449"/>
      <c r="H104" s="449"/>
      <c r="I104" s="449"/>
      <c r="J104" s="449"/>
      <c r="K104" s="449"/>
      <c r="L104" s="449"/>
      <c r="M104" s="449"/>
      <c r="N104" s="449"/>
      <c r="O104" s="449"/>
      <c r="P104" s="449"/>
      <c r="Q104" s="449"/>
      <c r="R104" s="449"/>
      <c r="S104" s="449"/>
      <c r="T104" s="449"/>
      <c r="U104" s="449"/>
      <c r="V104" s="449"/>
      <c r="W104" s="449"/>
      <c r="X104" s="449"/>
      <c r="Y104" s="449"/>
      <c r="Z104" s="449"/>
      <c r="AA104" s="449"/>
      <c r="AB104" s="449"/>
      <c r="AC104" s="449"/>
      <c r="AD104" s="449"/>
      <c r="AE104" s="449"/>
      <c r="AF104" s="449"/>
      <c r="AG104" s="449"/>
      <c r="AH104" s="449"/>
      <c r="AI104" s="449"/>
      <c r="AJ104" s="449"/>
      <c r="AK104" s="449"/>
      <c r="AL104" s="449"/>
      <c r="AM104" s="449"/>
      <c r="AN104" s="449"/>
      <c r="AO104" s="449"/>
      <c r="AP104" s="449"/>
      <c r="AQ104" s="449"/>
      <c r="AR104" s="449"/>
      <c r="AS104" s="449"/>
      <c r="AT104" s="449"/>
      <c r="AU104" s="449"/>
      <c r="AV104" s="449"/>
      <c r="AW104" s="449"/>
      <c r="AX104" s="449"/>
      <c r="AY104" s="449"/>
      <c r="AZ104" s="449"/>
      <c r="BA104" s="449"/>
      <c r="BB104" s="449"/>
      <c r="BC104" s="449"/>
      <c r="BD104" s="449"/>
      <c r="BE104" s="449"/>
      <c r="BF104" s="449"/>
      <c r="BG104" s="449"/>
      <c r="BH104" s="449"/>
      <c r="BI104" s="449"/>
      <c r="BJ104" s="449"/>
      <c r="BK104" s="449"/>
      <c r="BL104" s="449"/>
      <c r="BM104" s="449"/>
      <c r="BN104" s="449"/>
      <c r="BO104" s="449"/>
      <c r="BP104" s="449"/>
      <c r="BQ104" s="449"/>
      <c r="BR104" s="449"/>
      <c r="BS104" s="449"/>
      <c r="BT104" s="449"/>
      <c r="BU104" s="449"/>
      <c r="BV104" s="449"/>
      <c r="BW104" s="449"/>
      <c r="BX104" s="449"/>
    </row>
    <row r="105" spans="1:76" x14ac:dyDescent="0.2">
      <c r="A105" s="449"/>
      <c r="B105" s="449"/>
      <c r="C105" s="449"/>
      <c r="D105" s="449"/>
      <c r="E105" s="449"/>
      <c r="F105" s="449"/>
      <c r="G105" s="449"/>
      <c r="H105" s="449"/>
      <c r="I105" s="449"/>
      <c r="J105" s="449"/>
      <c r="K105" s="449"/>
      <c r="L105" s="449"/>
      <c r="M105" s="449"/>
      <c r="N105" s="449"/>
      <c r="O105" s="449"/>
      <c r="P105" s="449"/>
      <c r="Q105" s="449"/>
      <c r="R105" s="449"/>
      <c r="S105" s="449"/>
      <c r="T105" s="449"/>
      <c r="U105" s="449"/>
      <c r="V105" s="449"/>
      <c r="W105" s="449"/>
      <c r="X105" s="449"/>
      <c r="Y105" s="449"/>
      <c r="Z105" s="449"/>
      <c r="AA105" s="449"/>
      <c r="AB105" s="449"/>
      <c r="AC105" s="449"/>
      <c r="AD105" s="449"/>
      <c r="AE105" s="449"/>
      <c r="AF105" s="449"/>
      <c r="AG105" s="449"/>
      <c r="AH105" s="449"/>
      <c r="AI105" s="449"/>
      <c r="AJ105" s="449"/>
      <c r="AK105" s="449"/>
      <c r="AL105" s="449"/>
      <c r="AM105" s="449"/>
      <c r="AN105" s="449"/>
      <c r="AO105" s="449"/>
      <c r="AP105" s="449"/>
      <c r="AQ105" s="449"/>
      <c r="AR105" s="449"/>
      <c r="AS105" s="449"/>
      <c r="AT105" s="449"/>
      <c r="AU105" s="449"/>
      <c r="AV105" s="449"/>
      <c r="AW105" s="449"/>
      <c r="AX105" s="449"/>
      <c r="AY105" s="449"/>
      <c r="AZ105" s="449"/>
      <c r="BA105" s="449"/>
      <c r="BB105" s="449"/>
      <c r="BC105" s="449"/>
      <c r="BD105" s="449"/>
      <c r="BE105" s="449"/>
      <c r="BF105" s="449"/>
      <c r="BG105" s="449"/>
      <c r="BH105" s="449"/>
      <c r="BI105" s="449"/>
      <c r="BJ105" s="449"/>
      <c r="BK105" s="449"/>
      <c r="BL105" s="449"/>
      <c r="BM105" s="449"/>
      <c r="BN105" s="449"/>
      <c r="BO105" s="449"/>
      <c r="BP105" s="449"/>
      <c r="BQ105" s="449"/>
      <c r="BR105" s="449"/>
      <c r="BS105" s="449"/>
      <c r="BT105" s="449"/>
      <c r="BU105" s="449"/>
      <c r="BV105" s="449"/>
      <c r="BW105" s="449"/>
      <c r="BX105" s="449"/>
    </row>
    <row r="106" spans="1:76" x14ac:dyDescent="0.2">
      <c r="A106" s="449"/>
      <c r="B106" s="449"/>
      <c r="C106" s="449"/>
      <c r="D106" s="449"/>
      <c r="E106" s="449"/>
      <c r="F106" s="449"/>
      <c r="G106" s="449"/>
      <c r="H106" s="449"/>
      <c r="I106" s="449"/>
      <c r="J106" s="449"/>
      <c r="K106" s="449"/>
      <c r="L106" s="449"/>
      <c r="M106" s="449"/>
      <c r="N106" s="449"/>
      <c r="O106" s="449"/>
      <c r="P106" s="449"/>
      <c r="Q106" s="449"/>
      <c r="R106" s="449"/>
      <c r="S106" s="449"/>
      <c r="T106" s="449"/>
      <c r="U106" s="449"/>
      <c r="V106" s="449"/>
      <c r="W106" s="449"/>
      <c r="X106" s="449"/>
      <c r="Y106" s="449"/>
      <c r="Z106" s="449"/>
      <c r="AA106" s="449"/>
      <c r="AB106" s="449"/>
      <c r="AC106" s="449"/>
      <c r="AD106" s="449"/>
      <c r="AE106" s="449"/>
      <c r="AF106" s="449"/>
      <c r="AG106" s="449"/>
      <c r="AH106" s="449"/>
      <c r="AI106" s="449"/>
      <c r="AJ106" s="449"/>
      <c r="AK106" s="449"/>
      <c r="AL106" s="449"/>
      <c r="AM106" s="449"/>
      <c r="AN106" s="449"/>
      <c r="AO106" s="449"/>
      <c r="AP106" s="449"/>
      <c r="AQ106" s="449"/>
      <c r="AR106" s="449"/>
      <c r="AS106" s="449"/>
      <c r="AT106" s="449"/>
      <c r="AU106" s="449"/>
      <c r="AV106" s="449"/>
      <c r="AW106" s="449"/>
      <c r="AX106" s="449"/>
      <c r="AY106" s="449"/>
      <c r="AZ106" s="449"/>
      <c r="BA106" s="449"/>
      <c r="BB106" s="449"/>
      <c r="BC106" s="449"/>
      <c r="BD106" s="449"/>
      <c r="BE106" s="449"/>
      <c r="BF106" s="449"/>
      <c r="BG106" s="449"/>
      <c r="BH106" s="449"/>
      <c r="BI106" s="449"/>
      <c r="BJ106" s="449"/>
      <c r="BK106" s="449"/>
      <c r="BL106" s="449"/>
      <c r="BM106" s="449"/>
      <c r="BN106" s="449"/>
      <c r="BO106" s="449"/>
      <c r="BP106" s="449"/>
      <c r="BQ106" s="449"/>
      <c r="BR106" s="449"/>
      <c r="BS106" s="449"/>
      <c r="BT106" s="449"/>
      <c r="BU106" s="449"/>
      <c r="BV106" s="449"/>
      <c r="BW106" s="449"/>
      <c r="BX106" s="449"/>
    </row>
    <row r="107" spans="1:76" x14ac:dyDescent="0.2">
      <c r="A107" s="449"/>
      <c r="B107" s="449"/>
      <c r="C107" s="449"/>
      <c r="D107" s="449"/>
      <c r="E107" s="449"/>
      <c r="F107" s="449"/>
      <c r="G107" s="449"/>
      <c r="H107" s="449"/>
      <c r="I107" s="449"/>
      <c r="J107" s="449"/>
      <c r="K107" s="449"/>
      <c r="L107" s="449"/>
      <c r="M107" s="449"/>
      <c r="N107" s="449"/>
      <c r="O107" s="449"/>
      <c r="P107" s="449"/>
      <c r="Q107" s="449"/>
      <c r="R107" s="449"/>
      <c r="S107" s="449"/>
      <c r="T107" s="449"/>
      <c r="U107" s="449"/>
      <c r="V107" s="449"/>
      <c r="W107" s="449"/>
      <c r="X107" s="449"/>
      <c r="Y107" s="449"/>
      <c r="Z107" s="449"/>
      <c r="AA107" s="449"/>
      <c r="AB107" s="449"/>
      <c r="AC107" s="449"/>
      <c r="AD107" s="449"/>
      <c r="AE107" s="449"/>
      <c r="AF107" s="449"/>
      <c r="AG107" s="449"/>
      <c r="AH107" s="449"/>
      <c r="AI107" s="449"/>
      <c r="AJ107" s="449"/>
      <c r="AK107" s="449"/>
      <c r="AL107" s="449"/>
      <c r="AM107" s="449"/>
      <c r="AN107" s="449"/>
      <c r="AO107" s="449"/>
      <c r="AP107" s="449"/>
      <c r="AQ107" s="449"/>
      <c r="AR107" s="449"/>
      <c r="AS107" s="449"/>
      <c r="AT107" s="449"/>
      <c r="AU107" s="449"/>
      <c r="AV107" s="449"/>
      <c r="AW107" s="449"/>
      <c r="AX107" s="449"/>
      <c r="AY107" s="449"/>
      <c r="AZ107" s="449"/>
      <c r="BA107" s="449"/>
      <c r="BB107" s="449"/>
      <c r="BC107" s="449"/>
      <c r="BD107" s="449"/>
      <c r="BE107" s="449"/>
      <c r="BF107" s="449"/>
      <c r="BG107" s="449"/>
      <c r="BH107" s="449"/>
      <c r="BI107" s="449"/>
      <c r="BJ107" s="449"/>
      <c r="BK107" s="449"/>
      <c r="BL107" s="449"/>
      <c r="BM107" s="449"/>
      <c r="BN107" s="449"/>
      <c r="BO107" s="449"/>
      <c r="BP107" s="449"/>
      <c r="BQ107" s="449"/>
      <c r="BR107" s="449"/>
      <c r="BS107" s="449"/>
      <c r="BT107" s="449"/>
      <c r="BU107" s="449"/>
      <c r="BV107" s="449"/>
      <c r="BW107" s="449"/>
      <c r="BX107" s="449"/>
    </row>
    <row r="108" spans="1:76" x14ac:dyDescent="0.2">
      <c r="A108" s="449"/>
      <c r="B108" s="449"/>
      <c r="C108" s="449"/>
      <c r="D108" s="449"/>
      <c r="E108" s="449"/>
      <c r="F108" s="449"/>
      <c r="G108" s="449"/>
      <c r="H108" s="449"/>
      <c r="I108" s="449"/>
      <c r="J108" s="449"/>
      <c r="K108" s="449"/>
      <c r="L108" s="449"/>
      <c r="M108" s="449"/>
      <c r="N108" s="449"/>
      <c r="O108" s="449"/>
      <c r="P108" s="449"/>
      <c r="Q108" s="449"/>
      <c r="R108" s="449"/>
      <c r="S108" s="449"/>
      <c r="T108" s="449"/>
      <c r="U108" s="449"/>
      <c r="V108" s="449"/>
      <c r="W108" s="449"/>
      <c r="X108" s="449"/>
      <c r="Y108" s="449"/>
      <c r="Z108" s="449"/>
      <c r="AA108" s="449"/>
      <c r="AB108" s="449"/>
      <c r="AC108" s="449"/>
      <c r="AD108" s="449"/>
      <c r="AE108" s="449"/>
      <c r="AF108" s="449"/>
      <c r="AG108" s="449"/>
      <c r="AH108" s="449"/>
      <c r="AI108" s="449"/>
      <c r="AJ108" s="449"/>
      <c r="AK108" s="449"/>
      <c r="AL108" s="449"/>
      <c r="AM108" s="449"/>
      <c r="AN108" s="449"/>
      <c r="AO108" s="449"/>
      <c r="AP108" s="449"/>
      <c r="AQ108" s="449"/>
      <c r="AR108" s="449"/>
      <c r="AS108" s="449"/>
      <c r="AT108" s="449"/>
      <c r="AU108" s="449"/>
      <c r="AV108" s="449"/>
      <c r="AW108" s="449"/>
      <c r="AX108" s="449"/>
      <c r="AY108" s="449"/>
      <c r="AZ108" s="449"/>
      <c r="BA108" s="449"/>
      <c r="BB108" s="449"/>
      <c r="BC108" s="449"/>
      <c r="BD108" s="449"/>
      <c r="BE108" s="449"/>
      <c r="BF108" s="449"/>
      <c r="BG108" s="449"/>
      <c r="BH108" s="449"/>
      <c r="BI108" s="449"/>
      <c r="BJ108" s="449"/>
      <c r="BK108" s="449"/>
      <c r="BL108" s="449"/>
      <c r="BM108" s="449"/>
      <c r="BN108" s="449"/>
      <c r="BO108" s="449"/>
      <c r="BP108" s="449"/>
      <c r="BQ108" s="449"/>
      <c r="BR108" s="449"/>
      <c r="BS108" s="449"/>
      <c r="BT108" s="449"/>
      <c r="BU108" s="449"/>
      <c r="BV108" s="449"/>
      <c r="BW108" s="449"/>
      <c r="BX108" s="449"/>
    </row>
  </sheetData>
  <mergeCells count="4">
    <mergeCell ref="M10:N16"/>
    <mergeCell ref="C8:D9"/>
    <mergeCell ref="E8:F8"/>
    <mergeCell ref="G8:N9"/>
  </mergeCells>
  <conditionalFormatting sqref="F10:F16">
    <cfRule type="dataBar" priority="3">
      <dataBar>
        <cfvo type="min"/>
        <cfvo type="max"/>
        <color rgb="FFFF555A"/>
      </dataBar>
    </cfRule>
    <cfRule type="dataBar" priority="9">
      <dataBar>
        <cfvo type="min"/>
        <cfvo type="max"/>
        <color rgb="FF638EC6"/>
      </dataBar>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3">
    <tabColor rgb="FFFF0000"/>
  </sheetPr>
  <dimension ref="A1:BQ539"/>
  <sheetViews>
    <sheetView showGridLines="0" showRowColHeaders="0" zoomScale="60" zoomScaleNormal="60" workbookViewId="0">
      <selection activeCell="B4" sqref="B4:F4"/>
    </sheetView>
  </sheetViews>
  <sheetFormatPr baseColWidth="10" defaultRowHeight="12.75" x14ac:dyDescent="0.2"/>
  <cols>
    <col min="1" max="1" width="2.7109375" customWidth="1"/>
    <col min="2" max="2" width="5.42578125" customWidth="1"/>
    <col min="3" max="3" width="58" customWidth="1"/>
    <col min="4" max="4" width="18.5703125" customWidth="1"/>
    <col min="5" max="5" width="75" customWidth="1"/>
    <col min="6" max="6" width="19.140625" customWidth="1"/>
    <col min="7" max="7" width="1.5703125" customWidth="1"/>
  </cols>
  <sheetData>
    <row r="1" spans="1:69" ht="13.9" customHeight="1" x14ac:dyDescent="0.2">
      <c r="A1" s="6"/>
      <c r="B1" s="6"/>
      <c r="C1" s="6"/>
      <c r="D1" s="6"/>
      <c r="E1" s="6"/>
      <c r="F1" s="6"/>
      <c r="G1" s="6"/>
      <c r="H1" s="6"/>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6"/>
      <c r="AU1" s="6"/>
      <c r="AV1" s="6"/>
      <c r="AW1" s="6"/>
      <c r="AX1" s="6"/>
      <c r="AY1" s="6"/>
      <c r="AZ1" s="6"/>
      <c r="BA1" s="6"/>
      <c r="BB1" s="6"/>
      <c r="BC1" s="6"/>
      <c r="BD1" s="6"/>
      <c r="BE1" s="6"/>
      <c r="BF1" s="6"/>
      <c r="BG1" s="6"/>
      <c r="BH1" s="6"/>
      <c r="BI1" s="6"/>
      <c r="BJ1" s="6"/>
      <c r="BK1" s="6"/>
      <c r="BL1" s="6"/>
      <c r="BM1" s="6"/>
      <c r="BN1" s="6"/>
      <c r="BO1" s="6"/>
      <c r="BP1" s="6"/>
      <c r="BQ1" s="6"/>
    </row>
    <row r="2" spans="1:69" ht="13.9" customHeight="1" x14ac:dyDescent="0.2">
      <c r="A2" s="6"/>
      <c r="B2" s="6"/>
      <c r="C2" s="6"/>
      <c r="D2" s="6"/>
      <c r="E2" s="6"/>
      <c r="F2" s="6"/>
      <c r="G2" s="6"/>
      <c r="H2" s="6"/>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7"/>
      <c r="AS2" s="7"/>
      <c r="AT2" s="6"/>
      <c r="AU2" s="6"/>
      <c r="AV2" s="6"/>
      <c r="AW2" s="6"/>
      <c r="AX2" s="6"/>
      <c r="AY2" s="6"/>
      <c r="AZ2" s="6"/>
      <c r="BA2" s="6"/>
      <c r="BB2" s="6"/>
      <c r="BC2" s="6"/>
      <c r="BD2" s="6"/>
      <c r="BE2" s="6"/>
      <c r="BF2" s="6"/>
      <c r="BG2" s="6"/>
      <c r="BH2" s="6"/>
      <c r="BI2" s="6"/>
      <c r="BJ2" s="6"/>
      <c r="BK2" s="6"/>
      <c r="BL2" s="6"/>
      <c r="BM2" s="6"/>
      <c r="BN2" s="6"/>
      <c r="BO2" s="6"/>
      <c r="BP2" s="6"/>
      <c r="BQ2" s="6"/>
    </row>
    <row r="3" spans="1:69" ht="13.9" customHeight="1" x14ac:dyDescent="0.2">
      <c r="A3" s="6"/>
      <c r="B3" s="6"/>
      <c r="C3" s="6"/>
      <c r="D3" s="6"/>
      <c r="E3" s="6"/>
      <c r="F3" s="6"/>
      <c r="G3" s="6"/>
      <c r="H3" s="6"/>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6"/>
      <c r="AU3" s="6"/>
      <c r="AV3" s="6"/>
      <c r="AW3" s="6"/>
      <c r="AX3" s="6"/>
      <c r="AY3" s="6"/>
      <c r="AZ3" s="6"/>
      <c r="BA3" s="6"/>
      <c r="BB3" s="6"/>
      <c r="BC3" s="6"/>
      <c r="BD3" s="6"/>
      <c r="BE3" s="6"/>
      <c r="BF3" s="6"/>
      <c r="BG3" s="6"/>
      <c r="BH3" s="6"/>
      <c r="BI3" s="6"/>
      <c r="BJ3" s="6"/>
      <c r="BK3" s="6"/>
      <c r="BL3" s="6"/>
      <c r="BM3" s="6"/>
      <c r="BN3" s="6"/>
      <c r="BO3" s="6"/>
      <c r="BP3" s="6"/>
      <c r="BQ3" s="6"/>
    </row>
    <row r="4" spans="1:69" ht="33" customHeight="1" x14ac:dyDescent="0.2">
      <c r="A4" s="6"/>
      <c r="B4" s="573" t="s">
        <v>379</v>
      </c>
      <c r="C4" s="573"/>
      <c r="D4" s="573"/>
      <c r="E4" s="573"/>
      <c r="F4" s="573"/>
      <c r="G4" s="6"/>
      <c r="H4" s="6"/>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6"/>
      <c r="AU4" s="6"/>
      <c r="AV4" s="6"/>
      <c r="AW4" s="6"/>
      <c r="AX4" s="6"/>
      <c r="AY4" s="6"/>
      <c r="AZ4" s="6"/>
      <c r="BA4" s="6"/>
      <c r="BB4" s="6"/>
      <c r="BC4" s="6"/>
      <c r="BD4" s="6"/>
      <c r="BE4" s="6"/>
      <c r="BF4" s="6"/>
      <c r="BG4" s="6"/>
      <c r="BH4" s="6"/>
      <c r="BI4" s="6"/>
      <c r="BJ4" s="6"/>
      <c r="BK4" s="6"/>
      <c r="BL4" s="6"/>
      <c r="BM4" s="6"/>
      <c r="BN4" s="6"/>
      <c r="BO4" s="6"/>
      <c r="BP4" s="6"/>
      <c r="BQ4" s="6"/>
    </row>
    <row r="5" spans="1:69" ht="10.5" customHeight="1" x14ac:dyDescent="0.2">
      <c r="A5" s="6"/>
      <c r="B5" s="6"/>
      <c r="C5" s="6"/>
      <c r="D5" s="6"/>
      <c r="E5" s="6"/>
      <c r="F5" s="6"/>
      <c r="G5" s="6"/>
      <c r="H5" s="6"/>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c r="AN5" s="7"/>
      <c r="AO5" s="7"/>
      <c r="AP5" s="7"/>
      <c r="AQ5" s="7"/>
      <c r="AR5" s="7"/>
      <c r="AS5" s="7"/>
      <c r="AT5" s="6"/>
      <c r="AU5" s="6"/>
      <c r="AV5" s="6"/>
      <c r="AW5" s="6"/>
      <c r="AX5" s="6"/>
      <c r="AY5" s="6"/>
      <c r="AZ5" s="6"/>
      <c r="BA5" s="6"/>
      <c r="BB5" s="6"/>
      <c r="BC5" s="6"/>
      <c r="BD5" s="6"/>
      <c r="BE5" s="6"/>
      <c r="BF5" s="6"/>
      <c r="BG5" s="6"/>
      <c r="BH5" s="6"/>
      <c r="BI5" s="6"/>
      <c r="BJ5" s="6"/>
      <c r="BK5" s="6"/>
      <c r="BL5" s="6"/>
      <c r="BM5" s="6"/>
      <c r="BN5" s="6"/>
      <c r="BO5" s="6"/>
      <c r="BP5" s="6"/>
      <c r="BQ5" s="6"/>
    </row>
    <row r="6" spans="1:69" ht="10.5" customHeight="1" x14ac:dyDescent="0.2">
      <c r="A6" s="6"/>
      <c r="B6" s="6"/>
      <c r="C6" s="6"/>
      <c r="D6" s="6"/>
      <c r="E6" s="6"/>
      <c r="F6" s="6"/>
      <c r="G6" s="6"/>
      <c r="H6" s="6"/>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6"/>
      <c r="AU6" s="6"/>
      <c r="AV6" s="6"/>
      <c r="AW6" s="6"/>
      <c r="AX6" s="6"/>
      <c r="AY6" s="6"/>
      <c r="AZ6" s="6"/>
      <c r="BA6" s="6"/>
      <c r="BB6" s="6"/>
      <c r="BC6" s="6"/>
      <c r="BD6" s="6"/>
      <c r="BE6" s="6"/>
      <c r="BF6" s="6"/>
      <c r="BG6" s="6"/>
      <c r="BH6" s="6"/>
      <c r="BI6" s="6"/>
      <c r="BJ6" s="6"/>
      <c r="BK6" s="6"/>
      <c r="BL6" s="6"/>
      <c r="BM6" s="6"/>
      <c r="BN6" s="6"/>
      <c r="BO6" s="6"/>
      <c r="BP6" s="6"/>
      <c r="BQ6" s="6"/>
    </row>
    <row r="7" spans="1:69" ht="15.75" customHeight="1" thickBot="1" x14ac:dyDescent="0.25">
      <c r="A7" s="6"/>
      <c r="B7" s="6"/>
      <c r="C7" s="6"/>
      <c r="D7" s="6"/>
      <c r="E7" s="6"/>
      <c r="F7" s="6"/>
      <c r="G7" s="6"/>
      <c r="H7" s="6"/>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6"/>
      <c r="AU7" s="6"/>
      <c r="AV7" s="6"/>
      <c r="AW7" s="6"/>
      <c r="AX7" s="6"/>
      <c r="AY7" s="6"/>
      <c r="AZ7" s="6"/>
      <c r="BA7" s="6"/>
      <c r="BB7" s="6"/>
      <c r="BC7" s="6"/>
      <c r="BD7" s="6"/>
      <c r="BE7" s="6"/>
      <c r="BF7" s="6"/>
      <c r="BG7" s="6"/>
      <c r="BH7" s="6"/>
      <c r="BI7" s="6"/>
      <c r="BJ7" s="6"/>
      <c r="BK7" s="6"/>
      <c r="BL7" s="6"/>
      <c r="BM7" s="6"/>
      <c r="BN7" s="6"/>
      <c r="BO7" s="6"/>
      <c r="BP7" s="6"/>
      <c r="BQ7" s="6"/>
    </row>
    <row r="8" spans="1:69" ht="21.75" customHeight="1" thickBot="1" x14ac:dyDescent="0.25">
      <c r="A8" s="6"/>
      <c r="B8" s="567" t="s">
        <v>356</v>
      </c>
      <c r="C8" s="568"/>
      <c r="D8" s="568"/>
      <c r="E8" s="568"/>
      <c r="F8" s="569"/>
      <c r="G8" s="26"/>
      <c r="H8" s="26"/>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6"/>
      <c r="AU8" s="6"/>
      <c r="AV8" s="6"/>
      <c r="AW8" s="6"/>
      <c r="AX8" s="6"/>
      <c r="AY8" s="6"/>
      <c r="AZ8" s="6"/>
      <c r="BA8" s="6"/>
      <c r="BB8" s="6"/>
      <c r="BC8" s="6"/>
      <c r="BD8" s="6"/>
      <c r="BE8" s="6"/>
      <c r="BF8" s="6"/>
      <c r="BG8" s="6"/>
      <c r="BH8" s="6"/>
      <c r="BI8" s="6"/>
      <c r="BJ8" s="6"/>
      <c r="BK8" s="6"/>
      <c r="BL8" s="6"/>
      <c r="BM8" s="6"/>
      <c r="BN8" s="6"/>
      <c r="BO8" s="6"/>
      <c r="BP8" s="6"/>
      <c r="BQ8" s="6"/>
    </row>
    <row r="9" spans="1:69" ht="24" customHeight="1" thickBot="1" x14ac:dyDescent="0.25">
      <c r="A9" s="6"/>
      <c r="B9" s="570" t="s">
        <v>354</v>
      </c>
      <c r="C9" s="571"/>
      <c r="D9" s="572"/>
      <c r="E9" s="11" t="s">
        <v>355</v>
      </c>
      <c r="F9" s="78"/>
      <c r="G9" s="26"/>
      <c r="H9" s="26"/>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6"/>
      <c r="AU9" s="6"/>
      <c r="AV9" s="6"/>
      <c r="AW9" s="6"/>
      <c r="AX9" s="6"/>
      <c r="AY9" s="6"/>
      <c r="AZ9" s="6"/>
      <c r="BA9" s="6"/>
      <c r="BB9" s="6"/>
      <c r="BC9" s="6"/>
      <c r="BD9" s="6"/>
      <c r="BE9" s="6"/>
      <c r="BF9" s="6"/>
      <c r="BG9" s="6"/>
      <c r="BH9" s="6"/>
      <c r="BI9" s="6"/>
      <c r="BJ9" s="6"/>
      <c r="BK9" s="6"/>
      <c r="BL9" s="6"/>
      <c r="BM9" s="6"/>
      <c r="BN9" s="6"/>
      <c r="BO9" s="6"/>
      <c r="BP9" s="6"/>
      <c r="BQ9" s="6"/>
    </row>
    <row r="10" spans="1:69" ht="22.9" customHeight="1" thickBot="1" x14ac:dyDescent="0.25">
      <c r="A10" s="6"/>
      <c r="B10" s="14">
        <v>1</v>
      </c>
      <c r="C10" s="15" t="s">
        <v>179</v>
      </c>
      <c r="D10" s="80">
        <f>'Datos de Origen'!X5</f>
        <v>20</v>
      </c>
      <c r="E10" s="79" t="s">
        <v>163</v>
      </c>
      <c r="F10" s="80" t="e">
        <f>#REF!</f>
        <v>#REF!</v>
      </c>
      <c r="G10" s="26"/>
      <c r="H10" s="26"/>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6"/>
      <c r="AU10" s="6"/>
      <c r="AV10" s="6"/>
      <c r="AW10" s="6"/>
      <c r="AX10" s="6"/>
      <c r="AY10" s="6"/>
      <c r="AZ10" s="6"/>
      <c r="BA10" s="6"/>
      <c r="BB10" s="6"/>
      <c r="BC10" s="6"/>
      <c r="BD10" s="6"/>
      <c r="BE10" s="6"/>
      <c r="BF10" s="6"/>
      <c r="BG10" s="6"/>
      <c r="BH10" s="6"/>
      <c r="BI10" s="6"/>
      <c r="BJ10" s="6"/>
      <c r="BK10" s="6"/>
      <c r="BL10" s="6"/>
      <c r="BM10" s="6"/>
      <c r="BN10" s="6"/>
      <c r="BO10" s="6"/>
      <c r="BP10" s="6"/>
      <c r="BQ10" s="6"/>
    </row>
    <row r="11" spans="1:69" ht="22.9" customHeight="1" thickBot="1" x14ac:dyDescent="0.25">
      <c r="A11" s="6"/>
      <c r="B11" s="16">
        <v>2</v>
      </c>
      <c r="C11" s="15" t="s">
        <v>180</v>
      </c>
      <c r="D11" s="80">
        <f>'Datos de Origen'!X6</f>
        <v>20</v>
      </c>
      <c r="E11" s="79" t="s">
        <v>165</v>
      </c>
      <c r="F11" s="80" t="e">
        <f>#REF!</f>
        <v>#REF!</v>
      </c>
      <c r="G11" s="26"/>
      <c r="H11" s="26"/>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6"/>
      <c r="AU11" s="6"/>
      <c r="AV11" s="6"/>
      <c r="AW11" s="6"/>
      <c r="AX11" s="6"/>
      <c r="AY11" s="6"/>
      <c r="AZ11" s="6"/>
      <c r="BA11" s="6"/>
      <c r="BB11" s="6"/>
      <c r="BC11" s="6"/>
      <c r="BD11" s="6"/>
      <c r="BE11" s="6"/>
      <c r="BF11" s="6"/>
      <c r="BG11" s="6"/>
      <c r="BH11" s="6"/>
      <c r="BI11" s="6"/>
      <c r="BJ11" s="6"/>
      <c r="BK11" s="6"/>
      <c r="BL11" s="6"/>
      <c r="BM11" s="6"/>
      <c r="BN11" s="6"/>
      <c r="BO11" s="6"/>
      <c r="BP11" s="6"/>
      <c r="BQ11" s="6"/>
    </row>
    <row r="12" spans="1:69" ht="22.9" customHeight="1" thickBot="1" x14ac:dyDescent="0.25">
      <c r="A12" s="6"/>
      <c r="B12" s="16">
        <v>3</v>
      </c>
      <c r="C12" s="15" t="s">
        <v>181</v>
      </c>
      <c r="D12" s="80">
        <f>'Datos de Origen'!X7</f>
        <v>20</v>
      </c>
      <c r="E12" s="79" t="s">
        <v>166</v>
      </c>
      <c r="F12" s="80" t="e">
        <f>#REF!</f>
        <v>#REF!</v>
      </c>
      <c r="G12" s="26"/>
      <c r="H12" s="26"/>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6"/>
      <c r="AU12" s="6"/>
      <c r="AV12" s="6"/>
      <c r="AW12" s="6"/>
      <c r="AX12" s="6"/>
      <c r="AY12" s="6"/>
      <c r="AZ12" s="6"/>
      <c r="BA12" s="6"/>
      <c r="BB12" s="6"/>
      <c r="BC12" s="6"/>
      <c r="BD12" s="6"/>
      <c r="BE12" s="6"/>
      <c r="BF12" s="6"/>
      <c r="BG12" s="6"/>
      <c r="BH12" s="6"/>
      <c r="BI12" s="6"/>
      <c r="BJ12" s="6"/>
      <c r="BK12" s="6"/>
      <c r="BL12" s="6"/>
      <c r="BM12" s="6"/>
      <c r="BN12" s="6"/>
      <c r="BO12" s="6"/>
      <c r="BP12" s="6"/>
      <c r="BQ12" s="6"/>
    </row>
    <row r="13" spans="1:69" ht="22.9" customHeight="1" thickBot="1" x14ac:dyDescent="0.25">
      <c r="A13" s="6"/>
      <c r="B13" s="16">
        <v>4</v>
      </c>
      <c r="C13" s="15" t="s">
        <v>182</v>
      </c>
      <c r="D13" s="80">
        <f>'Datos de Origen'!X8</f>
        <v>20</v>
      </c>
      <c r="E13" s="79" t="s">
        <v>167</v>
      </c>
      <c r="F13" s="80" t="e">
        <f>#REF!</f>
        <v>#REF!</v>
      </c>
      <c r="G13" s="26"/>
      <c r="H13" s="26"/>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6"/>
      <c r="AU13" s="6"/>
      <c r="AV13" s="6"/>
      <c r="AW13" s="6"/>
      <c r="AX13" s="6"/>
      <c r="AY13" s="6"/>
      <c r="AZ13" s="6"/>
      <c r="BA13" s="6"/>
      <c r="BB13" s="6"/>
      <c r="BC13" s="6"/>
      <c r="BD13" s="6"/>
      <c r="BE13" s="6"/>
      <c r="BF13" s="6"/>
      <c r="BG13" s="6"/>
      <c r="BH13" s="6"/>
      <c r="BI13" s="6"/>
      <c r="BJ13" s="6"/>
      <c r="BK13" s="6"/>
      <c r="BL13" s="6"/>
      <c r="BM13" s="6"/>
      <c r="BN13" s="6"/>
      <c r="BO13" s="6"/>
      <c r="BP13" s="6"/>
      <c r="BQ13" s="6"/>
    </row>
    <row r="14" spans="1:69" ht="22.9" customHeight="1" thickBot="1" x14ac:dyDescent="0.25">
      <c r="A14" s="6"/>
      <c r="B14" s="16">
        <v>5</v>
      </c>
      <c r="C14" s="15" t="s">
        <v>183</v>
      </c>
      <c r="D14" s="80">
        <f>'Datos de Origen'!X9</f>
        <v>20</v>
      </c>
      <c r="E14" s="79" t="s">
        <v>168</v>
      </c>
      <c r="F14" s="80" t="e">
        <f>#REF!</f>
        <v>#REF!</v>
      </c>
      <c r="G14" s="26"/>
      <c r="H14" s="26"/>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6"/>
      <c r="AU14" s="6"/>
      <c r="AV14" s="6"/>
      <c r="AW14" s="6"/>
      <c r="AX14" s="6"/>
      <c r="AY14" s="6"/>
      <c r="AZ14" s="6"/>
      <c r="BA14" s="6"/>
      <c r="BB14" s="6"/>
      <c r="BC14" s="6"/>
      <c r="BD14" s="6"/>
      <c r="BE14" s="6"/>
      <c r="BF14" s="6"/>
      <c r="BG14" s="6"/>
      <c r="BH14" s="6"/>
      <c r="BI14" s="6"/>
      <c r="BJ14" s="6"/>
      <c r="BK14" s="6"/>
      <c r="BL14" s="6"/>
      <c r="BM14" s="6"/>
      <c r="BN14" s="6"/>
      <c r="BO14" s="6"/>
      <c r="BP14" s="6"/>
      <c r="BQ14" s="6"/>
    </row>
    <row r="15" spans="1:69" ht="22.9" customHeight="1" thickBot="1" x14ac:dyDescent="0.25">
      <c r="A15" s="6"/>
      <c r="B15" s="16">
        <v>6</v>
      </c>
      <c r="C15" s="15" t="s">
        <v>184</v>
      </c>
      <c r="D15" s="80">
        <f>'Datos de Origen'!X10</f>
        <v>20</v>
      </c>
      <c r="E15" s="79" t="s">
        <v>169</v>
      </c>
      <c r="F15" s="80" t="e">
        <f>#REF!</f>
        <v>#REF!</v>
      </c>
      <c r="G15" s="26"/>
      <c r="H15" s="26"/>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6"/>
      <c r="AU15" s="6"/>
      <c r="AV15" s="6"/>
      <c r="AW15" s="6"/>
      <c r="AX15" s="6"/>
      <c r="AY15" s="6"/>
      <c r="AZ15" s="6"/>
      <c r="BA15" s="6"/>
      <c r="BB15" s="6"/>
      <c r="BC15" s="6"/>
      <c r="BD15" s="6"/>
      <c r="BE15" s="6"/>
      <c r="BF15" s="6"/>
      <c r="BG15" s="6"/>
      <c r="BH15" s="6"/>
      <c r="BI15" s="6"/>
      <c r="BJ15" s="6"/>
      <c r="BK15" s="6"/>
      <c r="BL15" s="6"/>
      <c r="BM15" s="6"/>
      <c r="BN15" s="6"/>
      <c r="BO15" s="6"/>
      <c r="BP15" s="6"/>
      <c r="BQ15" s="6"/>
    </row>
    <row r="16" spans="1:69" ht="22.9" customHeight="1" thickBot="1" x14ac:dyDescent="0.25">
      <c r="A16" s="6"/>
      <c r="B16" s="14">
        <v>7</v>
      </c>
      <c r="C16" s="15" t="s">
        <v>185</v>
      </c>
      <c r="D16" s="80">
        <f>'Datos de Origen'!X11</f>
        <v>20</v>
      </c>
      <c r="E16" s="79" t="s">
        <v>170</v>
      </c>
      <c r="F16" s="80" t="e">
        <f>#REF!</f>
        <v>#REF!</v>
      </c>
      <c r="G16" s="26"/>
      <c r="H16" s="26"/>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6"/>
      <c r="AU16" s="6"/>
      <c r="AV16" s="6"/>
      <c r="AW16" s="6"/>
      <c r="AX16" s="6"/>
      <c r="AY16" s="6"/>
      <c r="AZ16" s="6"/>
      <c r="BA16" s="6"/>
      <c r="BB16" s="6"/>
      <c r="BC16" s="6"/>
      <c r="BD16" s="6"/>
      <c r="BE16" s="6"/>
      <c r="BF16" s="6"/>
      <c r="BG16" s="6"/>
      <c r="BH16" s="6"/>
      <c r="BI16" s="6"/>
      <c r="BJ16" s="6"/>
      <c r="BK16" s="6"/>
      <c r="BL16" s="6"/>
      <c r="BM16" s="6"/>
      <c r="BN16" s="6"/>
      <c r="BO16" s="6"/>
      <c r="BP16" s="6"/>
      <c r="BQ16" s="6"/>
    </row>
    <row r="17" spans="1:69" ht="22.9" customHeight="1" thickBot="1" x14ac:dyDescent="0.25">
      <c r="A17" s="6"/>
      <c r="B17" s="16">
        <v>8</v>
      </c>
      <c r="C17" s="15" t="s">
        <v>186</v>
      </c>
      <c r="D17" s="80">
        <f>'Datos de Origen'!X12</f>
        <v>20</v>
      </c>
      <c r="E17" s="79" t="s">
        <v>171</v>
      </c>
      <c r="F17" s="80" t="e">
        <f>#REF!</f>
        <v>#REF!</v>
      </c>
      <c r="G17" s="26"/>
      <c r="H17" s="26"/>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6"/>
      <c r="AU17" s="6"/>
      <c r="AV17" s="6"/>
      <c r="AW17" s="6"/>
      <c r="AX17" s="6"/>
      <c r="AY17" s="6"/>
      <c r="AZ17" s="6"/>
      <c r="BA17" s="6"/>
      <c r="BB17" s="6"/>
      <c r="BC17" s="6"/>
      <c r="BD17" s="6"/>
      <c r="BE17" s="6"/>
      <c r="BF17" s="6"/>
      <c r="BG17" s="6"/>
      <c r="BH17" s="6"/>
      <c r="BI17" s="6"/>
      <c r="BJ17" s="6"/>
      <c r="BK17" s="6"/>
      <c r="BL17" s="6"/>
      <c r="BM17" s="6"/>
      <c r="BN17" s="6"/>
      <c r="BO17" s="6"/>
      <c r="BP17" s="6"/>
      <c r="BQ17" s="6"/>
    </row>
    <row r="18" spans="1:69" ht="22.9" customHeight="1" thickBot="1" x14ac:dyDescent="0.25">
      <c r="A18" s="6"/>
      <c r="B18" s="16">
        <v>9</v>
      </c>
      <c r="C18" s="15" t="s">
        <v>187</v>
      </c>
      <c r="D18" s="80">
        <f>'Datos de Origen'!X13</f>
        <v>20</v>
      </c>
      <c r="E18" s="79" t="s">
        <v>172</v>
      </c>
      <c r="F18" s="80" t="e">
        <f>#REF!</f>
        <v>#REF!</v>
      </c>
      <c r="G18" s="26"/>
      <c r="H18" s="26"/>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6"/>
      <c r="AU18" s="6"/>
      <c r="AV18" s="6"/>
      <c r="AW18" s="6"/>
      <c r="AX18" s="6"/>
      <c r="AY18" s="6"/>
      <c r="AZ18" s="6"/>
      <c r="BA18" s="6"/>
      <c r="BB18" s="6"/>
      <c r="BC18" s="6"/>
      <c r="BD18" s="6"/>
      <c r="BE18" s="6"/>
      <c r="BF18" s="6"/>
      <c r="BG18" s="6"/>
      <c r="BH18" s="6"/>
      <c r="BI18" s="6"/>
      <c r="BJ18" s="6"/>
      <c r="BK18" s="6"/>
      <c r="BL18" s="6"/>
      <c r="BM18" s="6"/>
      <c r="BN18" s="6"/>
      <c r="BO18" s="6"/>
      <c r="BP18" s="6"/>
      <c r="BQ18" s="6"/>
    </row>
    <row r="19" spans="1:69" ht="22.9" customHeight="1" thickBot="1" x14ac:dyDescent="0.25">
      <c r="A19" s="6"/>
      <c r="B19" s="16">
        <v>10</v>
      </c>
      <c r="C19" s="15" t="s">
        <v>188</v>
      </c>
      <c r="D19" s="80">
        <f>'Datos de Origen'!X14</f>
        <v>20</v>
      </c>
      <c r="E19" s="79" t="s">
        <v>173</v>
      </c>
      <c r="F19" s="80" t="e">
        <f>#REF!</f>
        <v>#REF!</v>
      </c>
      <c r="G19" s="26"/>
      <c r="H19" s="26"/>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6"/>
      <c r="AU19" s="6"/>
      <c r="AV19" s="6"/>
      <c r="AW19" s="6"/>
      <c r="AX19" s="6"/>
      <c r="AY19" s="6"/>
      <c r="AZ19" s="6"/>
      <c r="BA19" s="6"/>
      <c r="BB19" s="6"/>
      <c r="BC19" s="6"/>
      <c r="BD19" s="6"/>
      <c r="BE19" s="6"/>
      <c r="BF19" s="6"/>
      <c r="BG19" s="6"/>
      <c r="BH19" s="6"/>
      <c r="BI19" s="6"/>
      <c r="BJ19" s="6"/>
      <c r="BK19" s="6"/>
      <c r="BL19" s="6"/>
      <c r="BM19" s="6"/>
      <c r="BN19" s="6"/>
      <c r="BO19" s="6"/>
      <c r="BP19" s="6"/>
      <c r="BQ19" s="6"/>
    </row>
    <row r="20" spans="1:69" ht="22.9" customHeight="1" thickBot="1" x14ac:dyDescent="0.25">
      <c r="A20" s="6"/>
      <c r="B20" s="16">
        <v>11</v>
      </c>
      <c r="C20" s="15" t="s">
        <v>189</v>
      </c>
      <c r="D20" s="80">
        <f>'Datos de Origen'!X15</f>
        <v>20</v>
      </c>
      <c r="E20" s="79" t="s">
        <v>174</v>
      </c>
      <c r="F20" s="80" t="e">
        <f>#REF!</f>
        <v>#REF!</v>
      </c>
      <c r="G20" s="26"/>
      <c r="H20" s="26"/>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6"/>
      <c r="AU20" s="6"/>
      <c r="AV20" s="6"/>
      <c r="AW20" s="6"/>
      <c r="AX20" s="6"/>
      <c r="AY20" s="6"/>
      <c r="AZ20" s="6"/>
      <c r="BA20" s="6"/>
      <c r="BB20" s="6"/>
      <c r="BC20" s="6"/>
      <c r="BD20" s="6"/>
      <c r="BE20" s="6"/>
      <c r="BF20" s="6"/>
      <c r="BG20" s="6"/>
      <c r="BH20" s="6"/>
      <c r="BI20" s="6"/>
      <c r="BJ20" s="6"/>
      <c r="BK20" s="6"/>
      <c r="BL20" s="6"/>
      <c r="BM20" s="6"/>
      <c r="BN20" s="6"/>
      <c r="BO20" s="6"/>
      <c r="BP20" s="6"/>
      <c r="BQ20" s="6"/>
    </row>
    <row r="21" spans="1:69" ht="22.9" customHeight="1" thickBot="1" x14ac:dyDescent="0.25">
      <c r="A21" s="6"/>
      <c r="B21" s="16">
        <v>12</v>
      </c>
      <c r="C21" s="15" t="s">
        <v>190</v>
      </c>
      <c r="D21" s="80">
        <f>'Datos de Origen'!X16</f>
        <v>20</v>
      </c>
      <c r="E21" s="79" t="s">
        <v>164</v>
      </c>
      <c r="F21" s="80" t="e">
        <f>#REF!</f>
        <v>#REF!</v>
      </c>
      <c r="G21" s="26"/>
      <c r="H21" s="26"/>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6"/>
      <c r="AU21" s="6"/>
      <c r="AV21" s="6"/>
      <c r="AW21" s="6"/>
      <c r="AX21" s="6"/>
      <c r="AY21" s="6"/>
      <c r="AZ21" s="6"/>
      <c r="BA21" s="6"/>
      <c r="BB21" s="6"/>
      <c r="BC21" s="6"/>
      <c r="BD21" s="6"/>
      <c r="BE21" s="6"/>
      <c r="BF21" s="6"/>
      <c r="BG21" s="6"/>
      <c r="BH21" s="6"/>
      <c r="BI21" s="6"/>
      <c r="BJ21" s="6"/>
      <c r="BK21" s="6"/>
      <c r="BL21" s="6"/>
      <c r="BM21" s="6"/>
      <c r="BN21" s="6"/>
      <c r="BO21" s="6"/>
      <c r="BP21" s="6"/>
      <c r="BQ21" s="6"/>
    </row>
    <row r="22" spans="1:69" ht="22.9" customHeight="1" thickBot="1" x14ac:dyDescent="0.25">
      <c r="A22" s="6"/>
      <c r="B22" s="16">
        <v>13</v>
      </c>
      <c r="C22" s="15" t="s">
        <v>191</v>
      </c>
      <c r="D22" s="80">
        <f>'Datos de Origen'!X17</f>
        <v>20</v>
      </c>
      <c r="E22" s="79" t="s">
        <v>175</v>
      </c>
      <c r="F22" s="80" t="e">
        <f>#REF!</f>
        <v>#REF!</v>
      </c>
      <c r="G22" s="26"/>
      <c r="H22" s="26"/>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6"/>
      <c r="AU22" s="6"/>
      <c r="AV22" s="6"/>
      <c r="AW22" s="6"/>
      <c r="AX22" s="6"/>
      <c r="AY22" s="6"/>
      <c r="AZ22" s="6"/>
      <c r="BA22" s="6"/>
      <c r="BB22" s="6"/>
      <c r="BC22" s="6"/>
      <c r="BD22" s="6"/>
      <c r="BE22" s="6"/>
      <c r="BF22" s="6"/>
      <c r="BG22" s="6"/>
      <c r="BH22" s="6"/>
      <c r="BI22" s="6"/>
      <c r="BJ22" s="6"/>
      <c r="BK22" s="6"/>
      <c r="BL22" s="6"/>
      <c r="BM22" s="6"/>
      <c r="BN22" s="6"/>
      <c r="BO22" s="6"/>
      <c r="BP22" s="6"/>
      <c r="BQ22" s="6"/>
    </row>
    <row r="23" spans="1:69" ht="22.9" customHeight="1" thickBot="1" x14ac:dyDescent="0.25">
      <c r="A23" s="6"/>
      <c r="B23" s="16">
        <v>14</v>
      </c>
      <c r="C23" s="15" t="s">
        <v>192</v>
      </c>
      <c r="D23" s="80">
        <f>'Datos de Origen'!X18</f>
        <v>20</v>
      </c>
      <c r="E23" s="79" t="s">
        <v>176</v>
      </c>
      <c r="F23" s="80" t="e">
        <f>#REF!</f>
        <v>#REF!</v>
      </c>
      <c r="G23" s="26"/>
      <c r="H23" s="26"/>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6"/>
      <c r="AU23" s="6"/>
      <c r="AV23" s="6"/>
      <c r="AW23" s="6"/>
      <c r="AX23" s="6"/>
      <c r="AY23" s="6"/>
      <c r="AZ23" s="6"/>
      <c r="BA23" s="6"/>
      <c r="BB23" s="6"/>
      <c r="BC23" s="6"/>
      <c r="BD23" s="6"/>
      <c r="BE23" s="6"/>
      <c r="BF23" s="6"/>
      <c r="BG23" s="6"/>
      <c r="BH23" s="6"/>
      <c r="BI23" s="6"/>
      <c r="BJ23" s="6"/>
      <c r="BK23" s="6"/>
      <c r="BL23" s="6"/>
      <c r="BM23" s="6"/>
      <c r="BN23" s="6"/>
      <c r="BO23" s="6"/>
      <c r="BP23" s="6"/>
      <c r="BQ23" s="6"/>
    </row>
    <row r="24" spans="1:69" ht="22.9" customHeight="1" thickBot="1" x14ac:dyDescent="0.25">
      <c r="A24" s="6"/>
      <c r="B24" s="16">
        <v>15</v>
      </c>
      <c r="C24" s="15" t="s">
        <v>193</v>
      </c>
      <c r="D24" s="80">
        <f>'Datos de Origen'!X19</f>
        <v>20</v>
      </c>
      <c r="E24" s="79" t="s">
        <v>256</v>
      </c>
      <c r="F24" s="80" t="e">
        <f>#REF!</f>
        <v>#REF!</v>
      </c>
      <c r="G24" s="26"/>
      <c r="H24" s="26"/>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6"/>
      <c r="AU24" s="6"/>
      <c r="AV24" s="6"/>
      <c r="AW24" s="6"/>
      <c r="AX24" s="6"/>
      <c r="AY24" s="6"/>
      <c r="AZ24" s="6"/>
      <c r="BA24" s="6"/>
      <c r="BB24" s="6"/>
      <c r="BC24" s="6"/>
      <c r="BD24" s="6"/>
      <c r="BE24" s="6"/>
      <c r="BF24" s="6"/>
      <c r="BG24" s="6"/>
      <c r="BH24" s="6"/>
      <c r="BI24" s="6"/>
      <c r="BJ24" s="6"/>
      <c r="BK24" s="6"/>
      <c r="BL24" s="6"/>
      <c r="BM24" s="6"/>
      <c r="BN24" s="6"/>
      <c r="BO24" s="6"/>
      <c r="BP24" s="6"/>
      <c r="BQ24" s="6"/>
    </row>
    <row r="25" spans="1:69" ht="22.9" customHeight="1" thickBot="1" x14ac:dyDescent="0.25">
      <c r="A25" s="6"/>
      <c r="B25" s="16">
        <v>16</v>
      </c>
      <c r="C25" s="15" t="s">
        <v>194</v>
      </c>
      <c r="D25" s="80">
        <f>'Datos de Origen'!X20</f>
        <v>20</v>
      </c>
      <c r="E25" s="79" t="s">
        <v>177</v>
      </c>
      <c r="F25" s="80" t="e">
        <f>#REF!</f>
        <v>#REF!</v>
      </c>
      <c r="G25" s="26"/>
      <c r="H25" s="26"/>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6"/>
      <c r="AU25" s="6"/>
      <c r="AV25" s="6"/>
      <c r="AW25" s="6"/>
      <c r="AX25" s="6"/>
      <c r="AY25" s="6"/>
      <c r="AZ25" s="6"/>
      <c r="BA25" s="6"/>
      <c r="BB25" s="6"/>
      <c r="BC25" s="6"/>
      <c r="BD25" s="6"/>
      <c r="BE25" s="6"/>
      <c r="BF25" s="6"/>
      <c r="BG25" s="6"/>
      <c r="BH25" s="6"/>
      <c r="BI25" s="6"/>
      <c r="BJ25" s="6"/>
      <c r="BK25" s="6"/>
      <c r="BL25" s="6"/>
      <c r="BM25" s="6"/>
      <c r="BN25" s="6"/>
      <c r="BO25" s="6"/>
      <c r="BP25" s="6"/>
      <c r="BQ25" s="6"/>
    </row>
    <row r="26" spans="1:69" ht="22.9" customHeight="1" thickBot="1" x14ac:dyDescent="0.25">
      <c r="A26" s="6"/>
      <c r="B26" s="14">
        <v>17</v>
      </c>
      <c r="C26" s="15" t="s">
        <v>195</v>
      </c>
      <c r="D26" s="80">
        <f>'Datos de Origen'!X21</f>
        <v>20</v>
      </c>
      <c r="E26" s="369" t="s">
        <v>377</v>
      </c>
      <c r="F26" s="80" t="e">
        <f>#REF!</f>
        <v>#REF!</v>
      </c>
      <c r="G26" s="26"/>
      <c r="H26" s="26"/>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6"/>
      <c r="AU26" s="6"/>
      <c r="AV26" s="6"/>
      <c r="AW26" s="6"/>
      <c r="AX26" s="6"/>
      <c r="AY26" s="6"/>
      <c r="AZ26" s="6"/>
      <c r="BA26" s="6"/>
      <c r="BB26" s="6"/>
      <c r="BC26" s="6"/>
      <c r="BD26" s="6"/>
      <c r="BE26" s="6"/>
      <c r="BF26" s="6"/>
      <c r="BG26" s="6"/>
      <c r="BH26" s="6"/>
      <c r="BI26" s="6"/>
      <c r="BJ26" s="6"/>
      <c r="BK26" s="6"/>
      <c r="BL26" s="6"/>
      <c r="BM26" s="6"/>
      <c r="BN26" s="6"/>
      <c r="BO26" s="6"/>
      <c r="BP26" s="6"/>
      <c r="BQ26" s="6"/>
    </row>
    <row r="27" spans="1:69" ht="22.9" customHeight="1" thickBot="1" x14ac:dyDescent="0.25">
      <c r="A27" s="6"/>
      <c r="B27" s="16">
        <v>18</v>
      </c>
      <c r="C27" s="15" t="s">
        <v>196</v>
      </c>
      <c r="D27" s="80">
        <f>'Datos de Origen'!X22</f>
        <v>20</v>
      </c>
      <c r="E27" s="6"/>
      <c r="F27" s="6"/>
      <c r="G27" s="26"/>
      <c r="H27" s="26"/>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6"/>
      <c r="AU27" s="6"/>
      <c r="AV27" s="6"/>
      <c r="AW27" s="6"/>
      <c r="AX27" s="6"/>
      <c r="AY27" s="6"/>
      <c r="AZ27" s="6"/>
      <c r="BA27" s="6"/>
      <c r="BB27" s="6"/>
      <c r="BC27" s="6"/>
      <c r="BD27" s="6"/>
      <c r="BE27" s="6"/>
      <c r="BF27" s="6"/>
      <c r="BG27" s="6"/>
      <c r="BH27" s="6"/>
      <c r="BI27" s="6"/>
      <c r="BJ27" s="6"/>
      <c r="BK27" s="6"/>
      <c r="BL27" s="6"/>
      <c r="BM27" s="6"/>
      <c r="BN27" s="6"/>
      <c r="BO27" s="6"/>
      <c r="BP27" s="6"/>
      <c r="BQ27" s="6"/>
    </row>
    <row r="28" spans="1:69" ht="22.9" customHeight="1" thickBot="1" x14ac:dyDescent="0.25">
      <c r="A28" s="6"/>
      <c r="B28" s="16">
        <v>19</v>
      </c>
      <c r="C28" s="15" t="s">
        <v>197</v>
      </c>
      <c r="D28" s="80">
        <f>'Datos de Origen'!X23</f>
        <v>20</v>
      </c>
      <c r="E28" s="6"/>
      <c r="F28" s="6"/>
      <c r="G28" s="26"/>
      <c r="H28" s="26"/>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6"/>
      <c r="AU28" s="6"/>
      <c r="AV28" s="6"/>
      <c r="AW28" s="6"/>
      <c r="AX28" s="6"/>
      <c r="AY28" s="6"/>
      <c r="AZ28" s="6"/>
      <c r="BA28" s="6"/>
      <c r="BB28" s="6"/>
      <c r="BC28" s="6"/>
      <c r="BD28" s="6"/>
      <c r="BE28" s="6"/>
      <c r="BF28" s="6"/>
      <c r="BG28" s="6"/>
      <c r="BH28" s="6"/>
      <c r="BI28" s="6"/>
      <c r="BJ28" s="6"/>
      <c r="BK28" s="6"/>
      <c r="BL28" s="6"/>
      <c r="BM28" s="6"/>
      <c r="BN28" s="6"/>
      <c r="BO28" s="6"/>
      <c r="BP28" s="6"/>
      <c r="BQ28" s="6"/>
    </row>
    <row r="29" spans="1:69" ht="22.9" customHeight="1" thickBot="1" x14ac:dyDescent="0.25">
      <c r="A29" s="6"/>
      <c r="B29" s="16">
        <v>20</v>
      </c>
      <c r="C29" s="15" t="s">
        <v>198</v>
      </c>
      <c r="D29" s="80">
        <f>'Datos de Origen'!X24</f>
        <v>20</v>
      </c>
      <c r="E29" s="6"/>
      <c r="F29" s="6"/>
      <c r="G29" s="6"/>
      <c r="H29" s="6"/>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6"/>
      <c r="AU29" s="6"/>
      <c r="AV29" s="6"/>
      <c r="AW29" s="6"/>
      <c r="AX29" s="6"/>
      <c r="AY29" s="6"/>
      <c r="AZ29" s="6"/>
      <c r="BA29" s="6"/>
      <c r="BB29" s="6"/>
      <c r="BC29" s="6"/>
      <c r="BD29" s="6"/>
      <c r="BE29" s="6"/>
      <c r="BF29" s="6"/>
      <c r="BG29" s="6"/>
      <c r="BH29" s="6"/>
      <c r="BI29" s="6"/>
      <c r="BJ29" s="6"/>
      <c r="BK29" s="6"/>
      <c r="BL29" s="6"/>
      <c r="BM29" s="6"/>
      <c r="BN29" s="6"/>
      <c r="BO29" s="6"/>
      <c r="BP29" s="6"/>
      <c r="BQ29" s="6"/>
    </row>
    <row r="30" spans="1:69" ht="22.9" customHeight="1" thickBot="1" x14ac:dyDescent="0.25">
      <c r="A30" s="6"/>
      <c r="B30" s="16">
        <v>21</v>
      </c>
      <c r="C30" s="15" t="s">
        <v>199</v>
      </c>
      <c r="D30" s="80">
        <f>'Datos de Origen'!X25</f>
        <v>20</v>
      </c>
      <c r="E30" s="6"/>
      <c r="F30" s="6"/>
      <c r="G30" s="6"/>
      <c r="H30" s="6"/>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6"/>
      <c r="AU30" s="6"/>
      <c r="AV30" s="6"/>
      <c r="AW30" s="6"/>
      <c r="AX30" s="6"/>
      <c r="AY30" s="6"/>
      <c r="AZ30" s="6"/>
      <c r="BA30" s="6"/>
      <c r="BB30" s="6"/>
      <c r="BC30" s="6"/>
      <c r="BD30" s="6"/>
      <c r="BE30" s="6"/>
      <c r="BF30" s="6"/>
      <c r="BG30" s="6"/>
      <c r="BH30" s="6"/>
      <c r="BI30" s="6"/>
      <c r="BJ30" s="6"/>
      <c r="BK30" s="6"/>
      <c r="BL30" s="6"/>
      <c r="BM30" s="6"/>
      <c r="BN30" s="6"/>
      <c r="BO30" s="6"/>
      <c r="BP30" s="6"/>
      <c r="BQ30" s="6"/>
    </row>
    <row r="31" spans="1:69" ht="22.9" customHeight="1" thickBot="1" x14ac:dyDescent="0.25">
      <c r="A31" s="6"/>
      <c r="B31" s="16">
        <v>22</v>
      </c>
      <c r="C31" s="15" t="s">
        <v>200</v>
      </c>
      <c r="D31" s="80">
        <f>'Datos de Origen'!X26</f>
        <v>20</v>
      </c>
      <c r="E31" s="6"/>
      <c r="F31" s="6"/>
      <c r="G31" s="6"/>
      <c r="H31" s="6"/>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6"/>
      <c r="AU31" s="6"/>
      <c r="AV31" s="6"/>
      <c r="AW31" s="6"/>
      <c r="AX31" s="6"/>
      <c r="AY31" s="6"/>
      <c r="AZ31" s="6"/>
      <c r="BA31" s="6"/>
      <c r="BB31" s="6"/>
      <c r="BC31" s="6"/>
      <c r="BD31" s="6"/>
      <c r="BE31" s="6"/>
      <c r="BF31" s="6"/>
      <c r="BG31" s="6"/>
      <c r="BH31" s="6"/>
      <c r="BI31" s="6"/>
      <c r="BJ31" s="6"/>
      <c r="BK31" s="6"/>
      <c r="BL31" s="6"/>
      <c r="BM31" s="6"/>
      <c r="BN31" s="6"/>
      <c r="BO31" s="6"/>
      <c r="BP31" s="6"/>
      <c r="BQ31" s="6"/>
    </row>
    <row r="32" spans="1:69" ht="22.9" customHeight="1" thickBot="1" x14ac:dyDescent="0.25">
      <c r="A32" s="6"/>
      <c r="B32" s="14">
        <v>23</v>
      </c>
      <c r="C32" s="15" t="s">
        <v>201</v>
      </c>
      <c r="D32" s="80">
        <f>'Datos de Origen'!X27</f>
        <v>20</v>
      </c>
      <c r="E32" s="6"/>
      <c r="F32" s="6"/>
      <c r="G32" s="6"/>
      <c r="H32" s="6"/>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6"/>
      <c r="AU32" s="6"/>
      <c r="AV32" s="6"/>
      <c r="AW32" s="6"/>
      <c r="AX32" s="6"/>
      <c r="AY32" s="6"/>
      <c r="AZ32" s="6"/>
      <c r="BA32" s="6"/>
      <c r="BB32" s="6"/>
      <c r="BC32" s="6"/>
      <c r="BD32" s="6"/>
      <c r="BE32" s="6"/>
      <c r="BF32" s="6"/>
      <c r="BG32" s="6"/>
      <c r="BH32" s="6"/>
      <c r="BI32" s="6"/>
      <c r="BJ32" s="6"/>
      <c r="BK32" s="6"/>
      <c r="BL32" s="6"/>
      <c r="BM32" s="6"/>
      <c r="BN32" s="6"/>
      <c r="BO32" s="6"/>
      <c r="BP32" s="6"/>
      <c r="BQ32" s="6"/>
    </row>
    <row r="33" spans="1:69" ht="22.9" customHeight="1" thickBot="1" x14ac:dyDescent="0.25">
      <c r="A33" s="6"/>
      <c r="B33" s="16">
        <v>24</v>
      </c>
      <c r="C33" s="15" t="s">
        <v>202</v>
      </c>
      <c r="D33" s="80">
        <f>'Datos de Origen'!X28</f>
        <v>20</v>
      </c>
      <c r="E33" s="6"/>
      <c r="F33" s="6"/>
      <c r="G33" s="6"/>
      <c r="H33" s="6"/>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6"/>
      <c r="AU33" s="6"/>
      <c r="AV33" s="6"/>
      <c r="AW33" s="6"/>
      <c r="AX33" s="6"/>
      <c r="AY33" s="6"/>
      <c r="AZ33" s="6"/>
      <c r="BA33" s="6"/>
      <c r="BB33" s="6"/>
      <c r="BC33" s="6"/>
      <c r="BD33" s="6"/>
      <c r="BE33" s="6"/>
      <c r="BF33" s="6"/>
      <c r="BG33" s="6"/>
      <c r="BH33" s="6"/>
      <c r="BI33" s="6"/>
      <c r="BJ33" s="6"/>
      <c r="BK33" s="6"/>
      <c r="BL33" s="6"/>
      <c r="BM33" s="6"/>
      <c r="BN33" s="6"/>
      <c r="BO33" s="6"/>
      <c r="BP33" s="6"/>
      <c r="BQ33" s="6"/>
    </row>
    <row r="34" spans="1:69" ht="22.9" customHeight="1" thickBot="1" x14ac:dyDescent="0.25">
      <c r="A34" s="6"/>
      <c r="B34" s="16">
        <v>25</v>
      </c>
      <c r="C34" s="15" t="s">
        <v>203</v>
      </c>
      <c r="D34" s="80">
        <f>'Datos de Origen'!X29</f>
        <v>20</v>
      </c>
      <c r="E34" s="6"/>
      <c r="F34" s="6"/>
      <c r="G34" s="6"/>
      <c r="H34" s="6"/>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6"/>
      <c r="AU34" s="6"/>
      <c r="AV34" s="6"/>
      <c r="AW34" s="6"/>
      <c r="AX34" s="6"/>
      <c r="AY34" s="6"/>
      <c r="AZ34" s="6"/>
      <c r="BA34" s="6"/>
      <c r="BB34" s="6"/>
      <c r="BC34" s="6"/>
      <c r="BD34" s="6"/>
      <c r="BE34" s="6"/>
      <c r="BF34" s="6"/>
      <c r="BG34" s="6"/>
      <c r="BH34" s="6"/>
      <c r="BI34" s="6"/>
      <c r="BJ34" s="6"/>
      <c r="BK34" s="6"/>
      <c r="BL34" s="6"/>
      <c r="BM34" s="6"/>
      <c r="BN34" s="6"/>
      <c r="BO34" s="6"/>
      <c r="BP34" s="6"/>
      <c r="BQ34" s="6"/>
    </row>
    <row r="35" spans="1:69" ht="22.9" customHeight="1" thickBot="1" x14ac:dyDescent="0.25">
      <c r="A35" s="6"/>
      <c r="B35" s="16">
        <v>26</v>
      </c>
      <c r="C35" s="15" t="s">
        <v>204</v>
      </c>
      <c r="D35" s="80">
        <f>'Datos de Origen'!X30</f>
        <v>20</v>
      </c>
      <c r="E35" s="6"/>
      <c r="F35" s="6"/>
      <c r="G35" s="6"/>
      <c r="H35" s="6"/>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6"/>
      <c r="AU35" s="6"/>
      <c r="AV35" s="6"/>
      <c r="AW35" s="6"/>
      <c r="AX35" s="6"/>
      <c r="AY35" s="6"/>
      <c r="AZ35" s="6"/>
      <c r="BA35" s="6"/>
      <c r="BB35" s="6"/>
      <c r="BC35" s="6"/>
      <c r="BD35" s="6"/>
      <c r="BE35" s="6"/>
      <c r="BF35" s="6"/>
      <c r="BG35" s="6"/>
      <c r="BH35" s="6"/>
      <c r="BI35" s="6"/>
      <c r="BJ35" s="6"/>
      <c r="BK35" s="6"/>
      <c r="BL35" s="6"/>
      <c r="BM35" s="6"/>
      <c r="BN35" s="6"/>
      <c r="BO35" s="6"/>
      <c r="BP35" s="6"/>
      <c r="BQ35" s="6"/>
    </row>
    <row r="36" spans="1:69" ht="22.9" customHeight="1" thickBot="1" x14ac:dyDescent="0.25">
      <c r="A36" s="6"/>
      <c r="B36" s="16">
        <v>27</v>
      </c>
      <c r="C36" s="15" t="s">
        <v>205</v>
      </c>
      <c r="D36" s="80">
        <f>'Datos de Origen'!X31</f>
        <v>20</v>
      </c>
      <c r="E36" s="6"/>
      <c r="F36" s="6"/>
      <c r="G36" s="6"/>
      <c r="H36" s="6"/>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6"/>
      <c r="AU36" s="6"/>
      <c r="AV36" s="6"/>
      <c r="AW36" s="6"/>
      <c r="AX36" s="6"/>
      <c r="AY36" s="6"/>
      <c r="AZ36" s="6"/>
      <c r="BA36" s="6"/>
      <c r="BB36" s="6"/>
      <c r="BC36" s="6"/>
      <c r="BD36" s="6"/>
      <c r="BE36" s="6"/>
      <c r="BF36" s="6"/>
      <c r="BG36" s="6"/>
      <c r="BH36" s="6"/>
      <c r="BI36" s="6"/>
      <c r="BJ36" s="6"/>
      <c r="BK36" s="6"/>
      <c r="BL36" s="6"/>
      <c r="BM36" s="6"/>
      <c r="BN36" s="6"/>
      <c r="BO36" s="6"/>
      <c r="BP36" s="6"/>
      <c r="BQ36" s="6"/>
    </row>
    <row r="37" spans="1:69" ht="22.9" customHeight="1" thickBot="1" x14ac:dyDescent="0.25">
      <c r="A37" s="6"/>
      <c r="B37" s="16">
        <v>28</v>
      </c>
      <c r="C37" s="15" t="s">
        <v>206</v>
      </c>
      <c r="D37" s="80">
        <f>'Datos de Origen'!X32</f>
        <v>20</v>
      </c>
      <c r="E37" s="6"/>
      <c r="F37" s="6"/>
      <c r="G37" s="6"/>
      <c r="H37" s="6"/>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6"/>
      <c r="AU37" s="6"/>
      <c r="AV37" s="6"/>
      <c r="AW37" s="6"/>
      <c r="AX37" s="6"/>
      <c r="AY37" s="6"/>
      <c r="AZ37" s="6"/>
      <c r="BA37" s="6"/>
      <c r="BB37" s="6"/>
      <c r="BC37" s="6"/>
      <c r="BD37" s="6"/>
      <c r="BE37" s="6"/>
      <c r="BF37" s="6"/>
      <c r="BG37" s="6"/>
      <c r="BH37" s="6"/>
      <c r="BI37" s="6"/>
      <c r="BJ37" s="6"/>
      <c r="BK37" s="6"/>
      <c r="BL37" s="6"/>
      <c r="BM37" s="6"/>
      <c r="BN37" s="6"/>
      <c r="BO37" s="6"/>
      <c r="BP37" s="6"/>
      <c r="BQ37" s="6"/>
    </row>
    <row r="38" spans="1:69" ht="22.9" customHeight="1" thickBot="1" x14ac:dyDescent="0.25">
      <c r="A38" s="6"/>
      <c r="B38" s="16">
        <v>29</v>
      </c>
      <c r="C38" s="15" t="s">
        <v>207</v>
      </c>
      <c r="D38" s="80">
        <f>'Datos de Origen'!X33</f>
        <v>20</v>
      </c>
      <c r="E38" s="6"/>
      <c r="F38" s="6"/>
      <c r="G38" s="6"/>
      <c r="H38" s="6"/>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6"/>
      <c r="AU38" s="6"/>
      <c r="AV38" s="6"/>
      <c r="AW38" s="6"/>
      <c r="AX38" s="6"/>
      <c r="AY38" s="6"/>
      <c r="AZ38" s="6"/>
      <c r="BA38" s="6"/>
      <c r="BB38" s="6"/>
      <c r="BC38" s="6"/>
      <c r="BD38" s="6"/>
      <c r="BE38" s="6"/>
      <c r="BF38" s="6"/>
      <c r="BG38" s="6"/>
      <c r="BH38" s="6"/>
      <c r="BI38" s="6"/>
      <c r="BJ38" s="6"/>
      <c r="BK38" s="6"/>
      <c r="BL38" s="6"/>
      <c r="BM38" s="6"/>
      <c r="BN38" s="6"/>
      <c r="BO38" s="6"/>
      <c r="BP38" s="6"/>
      <c r="BQ38" s="6"/>
    </row>
    <row r="39" spans="1:69" ht="22.9" customHeight="1" thickBot="1" x14ac:dyDescent="0.25">
      <c r="A39" s="6"/>
      <c r="B39" s="16">
        <v>30</v>
      </c>
      <c r="C39" s="15" t="s">
        <v>208</v>
      </c>
      <c r="D39" s="80">
        <f>'Datos de Origen'!X34</f>
        <v>20</v>
      </c>
      <c r="E39" s="6"/>
      <c r="F39" s="6"/>
      <c r="G39" s="6"/>
      <c r="H39" s="6"/>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6"/>
      <c r="AU39" s="6"/>
      <c r="AV39" s="6"/>
      <c r="AW39" s="6"/>
      <c r="AX39" s="6"/>
      <c r="AY39" s="6"/>
      <c r="AZ39" s="6"/>
      <c r="BA39" s="6"/>
      <c r="BB39" s="6"/>
      <c r="BC39" s="6"/>
      <c r="BD39" s="6"/>
      <c r="BE39" s="6"/>
      <c r="BF39" s="6"/>
      <c r="BG39" s="6"/>
      <c r="BH39" s="6"/>
      <c r="BI39" s="6"/>
      <c r="BJ39" s="6"/>
      <c r="BK39" s="6"/>
      <c r="BL39" s="6"/>
      <c r="BM39" s="6"/>
      <c r="BN39" s="6"/>
      <c r="BO39" s="6"/>
      <c r="BP39" s="6"/>
      <c r="BQ39" s="6"/>
    </row>
    <row r="40" spans="1:69" ht="22.9" customHeight="1" thickBot="1" x14ac:dyDescent="0.25">
      <c r="A40" s="6"/>
      <c r="B40" s="16">
        <v>31</v>
      </c>
      <c r="C40" s="15" t="s">
        <v>209</v>
      </c>
      <c r="D40" s="80">
        <f>'Datos de Origen'!X35</f>
        <v>20</v>
      </c>
      <c r="E40" s="6"/>
      <c r="F40" s="6"/>
      <c r="G40" s="6"/>
      <c r="H40" s="6"/>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6"/>
      <c r="AU40" s="6"/>
      <c r="AV40" s="6"/>
      <c r="AW40" s="6"/>
      <c r="AX40" s="6"/>
      <c r="AY40" s="6"/>
      <c r="AZ40" s="6"/>
      <c r="BA40" s="6"/>
      <c r="BB40" s="6"/>
      <c r="BC40" s="6"/>
      <c r="BD40" s="6"/>
      <c r="BE40" s="6"/>
      <c r="BF40" s="6"/>
      <c r="BG40" s="6"/>
      <c r="BH40" s="6"/>
      <c r="BI40" s="6"/>
      <c r="BJ40" s="6"/>
      <c r="BK40" s="6"/>
      <c r="BL40" s="6"/>
      <c r="BM40" s="6"/>
      <c r="BN40" s="6"/>
      <c r="BO40" s="6"/>
      <c r="BP40" s="6"/>
      <c r="BQ40" s="6"/>
    </row>
    <row r="41" spans="1:69" ht="22.9" customHeight="1" thickBot="1" x14ac:dyDescent="0.25">
      <c r="A41" s="6"/>
      <c r="B41" s="16">
        <v>32</v>
      </c>
      <c r="C41" s="15" t="s">
        <v>210</v>
      </c>
      <c r="D41" s="80">
        <f>'Datos de Origen'!X36</f>
        <v>20</v>
      </c>
      <c r="E41" s="6"/>
      <c r="F41" s="6"/>
      <c r="G41" s="6"/>
      <c r="H41" s="6"/>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6"/>
      <c r="AU41" s="6"/>
      <c r="AV41" s="6"/>
      <c r="AW41" s="6"/>
      <c r="AX41" s="6"/>
      <c r="AY41" s="6"/>
      <c r="AZ41" s="6"/>
      <c r="BA41" s="6"/>
      <c r="BB41" s="6"/>
      <c r="BC41" s="6"/>
      <c r="BD41" s="6"/>
      <c r="BE41" s="6"/>
      <c r="BF41" s="6"/>
      <c r="BG41" s="6"/>
      <c r="BH41" s="6"/>
      <c r="BI41" s="6"/>
      <c r="BJ41" s="6"/>
      <c r="BK41" s="6"/>
      <c r="BL41" s="6"/>
      <c r="BM41" s="6"/>
      <c r="BN41" s="6"/>
      <c r="BO41" s="6"/>
      <c r="BP41" s="6"/>
      <c r="BQ41" s="6"/>
    </row>
    <row r="42" spans="1:69" ht="22.9" customHeight="1" thickBot="1" x14ac:dyDescent="0.25">
      <c r="A42" s="6"/>
      <c r="B42" s="14">
        <v>33</v>
      </c>
      <c r="C42" s="15" t="s">
        <v>211</v>
      </c>
      <c r="D42" s="80">
        <f>'Datos de Origen'!X37</f>
        <v>20</v>
      </c>
      <c r="E42" s="6"/>
      <c r="F42" s="6"/>
      <c r="G42" s="6"/>
      <c r="H42" s="6"/>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6"/>
      <c r="AU42" s="6"/>
      <c r="AV42" s="6"/>
      <c r="AW42" s="6"/>
      <c r="AX42" s="6"/>
      <c r="AY42" s="6"/>
      <c r="AZ42" s="6"/>
      <c r="BA42" s="6"/>
      <c r="BB42" s="6"/>
      <c r="BC42" s="6"/>
      <c r="BD42" s="6"/>
      <c r="BE42" s="6"/>
      <c r="BF42" s="6"/>
      <c r="BG42" s="6"/>
      <c r="BH42" s="6"/>
      <c r="BI42" s="6"/>
      <c r="BJ42" s="6"/>
      <c r="BK42" s="6"/>
      <c r="BL42" s="6"/>
      <c r="BM42" s="6"/>
      <c r="BN42" s="6"/>
      <c r="BO42" s="6"/>
      <c r="BP42" s="6"/>
      <c r="BQ42" s="6"/>
    </row>
    <row r="43" spans="1:69" ht="22.9" customHeight="1" thickBot="1" x14ac:dyDescent="0.25">
      <c r="A43" s="6"/>
      <c r="B43" s="16">
        <v>34</v>
      </c>
      <c r="C43" s="15" t="s">
        <v>212</v>
      </c>
      <c r="D43" s="80">
        <f>'Datos de Origen'!X38</f>
        <v>20</v>
      </c>
      <c r="E43" s="6"/>
      <c r="F43" s="6"/>
      <c r="G43" s="6"/>
      <c r="H43" s="6"/>
      <c r="I43" s="8"/>
      <c r="J43" s="8"/>
      <c r="K43" s="8"/>
      <c r="L43" s="8"/>
      <c r="M43" s="8"/>
      <c r="N43" s="8"/>
      <c r="O43" s="8"/>
      <c r="P43" s="8"/>
      <c r="Q43" s="8"/>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6"/>
      <c r="AU43" s="6"/>
      <c r="AV43" s="6"/>
      <c r="AW43" s="6"/>
      <c r="AX43" s="6"/>
      <c r="AY43" s="6"/>
      <c r="AZ43" s="6"/>
      <c r="BA43" s="6"/>
      <c r="BB43" s="6"/>
      <c r="BC43" s="6"/>
      <c r="BD43" s="6"/>
      <c r="BE43" s="6"/>
      <c r="BF43" s="6"/>
      <c r="BG43" s="6"/>
      <c r="BH43" s="6"/>
      <c r="BI43" s="6"/>
      <c r="BJ43" s="6"/>
      <c r="BK43" s="6"/>
      <c r="BL43" s="6"/>
      <c r="BM43" s="6"/>
      <c r="BN43" s="6"/>
      <c r="BO43" s="6"/>
      <c r="BP43" s="6"/>
      <c r="BQ43" s="6"/>
    </row>
    <row r="44" spans="1:69" ht="22.9" customHeight="1" thickBot="1" x14ac:dyDescent="0.25">
      <c r="A44" s="6"/>
      <c r="B44" s="16">
        <v>35</v>
      </c>
      <c r="C44" s="15" t="s">
        <v>213</v>
      </c>
      <c r="D44" s="80">
        <f>'Datos de Origen'!X39</f>
        <v>20</v>
      </c>
      <c r="E44" s="6"/>
      <c r="F44" s="6"/>
      <c r="G44" s="6"/>
      <c r="H44" s="6"/>
      <c r="I44" s="8"/>
      <c r="J44" s="8"/>
      <c r="K44" s="8"/>
      <c r="L44" s="8"/>
      <c r="M44" s="8"/>
      <c r="N44" s="8"/>
      <c r="O44" s="8"/>
      <c r="P44" s="8"/>
      <c r="Q44" s="8"/>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6"/>
      <c r="AU44" s="6"/>
      <c r="AV44" s="6"/>
      <c r="AW44" s="6"/>
      <c r="AX44" s="6"/>
      <c r="AY44" s="6"/>
      <c r="AZ44" s="6"/>
      <c r="BA44" s="6"/>
      <c r="BB44" s="6"/>
      <c r="BC44" s="6"/>
      <c r="BD44" s="6"/>
      <c r="BE44" s="6"/>
      <c r="BF44" s="6"/>
      <c r="BG44" s="6"/>
      <c r="BH44" s="6"/>
      <c r="BI44" s="6"/>
      <c r="BJ44" s="6"/>
      <c r="BK44" s="6"/>
      <c r="BL44" s="6"/>
      <c r="BM44" s="6"/>
      <c r="BN44" s="6"/>
      <c r="BO44" s="6"/>
      <c r="BP44" s="6"/>
      <c r="BQ44" s="6"/>
    </row>
    <row r="45" spans="1:69" ht="22.9" customHeight="1" thickBot="1" x14ac:dyDescent="0.25">
      <c r="A45" s="6"/>
      <c r="B45" s="16">
        <v>36</v>
      </c>
      <c r="C45" s="15" t="s">
        <v>214</v>
      </c>
      <c r="D45" s="80">
        <f>'Datos de Origen'!X40</f>
        <v>20</v>
      </c>
      <c r="E45" s="6"/>
      <c r="F45" s="6"/>
      <c r="G45" s="6"/>
      <c r="H45" s="6"/>
      <c r="I45" s="8"/>
      <c r="J45" s="8"/>
      <c r="K45" s="8"/>
      <c r="L45" s="8"/>
      <c r="M45" s="8"/>
      <c r="N45" s="8"/>
      <c r="O45" s="8"/>
      <c r="P45" s="8"/>
      <c r="Q45" s="8"/>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6"/>
      <c r="AU45" s="6"/>
      <c r="AV45" s="6"/>
      <c r="AW45" s="6"/>
      <c r="AX45" s="6"/>
      <c r="AY45" s="6"/>
      <c r="AZ45" s="6"/>
      <c r="BA45" s="6"/>
      <c r="BB45" s="6"/>
      <c r="BC45" s="6"/>
      <c r="BD45" s="6"/>
      <c r="BE45" s="6"/>
      <c r="BF45" s="6"/>
      <c r="BG45" s="6"/>
      <c r="BH45" s="6"/>
      <c r="BI45" s="6"/>
      <c r="BJ45" s="6"/>
      <c r="BK45" s="6"/>
      <c r="BL45" s="6"/>
      <c r="BM45" s="6"/>
      <c r="BN45" s="6"/>
      <c r="BO45" s="6"/>
      <c r="BP45" s="6"/>
      <c r="BQ45" s="6"/>
    </row>
    <row r="46" spans="1:69" ht="22.9" customHeight="1" thickBot="1" x14ac:dyDescent="0.25">
      <c r="A46" s="6"/>
      <c r="B46" s="16">
        <v>37</v>
      </c>
      <c r="C46" s="15" t="s">
        <v>215</v>
      </c>
      <c r="D46" s="80">
        <f>'Datos de Origen'!X41</f>
        <v>20</v>
      </c>
      <c r="E46" s="6"/>
      <c r="F46" s="6"/>
      <c r="G46" s="6"/>
      <c r="H46" s="6"/>
      <c r="I46" s="8"/>
      <c r="J46" s="8"/>
      <c r="K46" s="8"/>
      <c r="L46" s="8"/>
      <c r="M46" s="8"/>
      <c r="N46" s="8"/>
      <c r="O46" s="8"/>
      <c r="P46" s="8"/>
      <c r="Q46" s="8"/>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6"/>
      <c r="AU46" s="6"/>
      <c r="AV46" s="6"/>
      <c r="AW46" s="6"/>
      <c r="AX46" s="6"/>
      <c r="AY46" s="6"/>
      <c r="AZ46" s="6"/>
      <c r="BA46" s="6"/>
      <c r="BB46" s="6"/>
      <c r="BC46" s="6"/>
      <c r="BD46" s="6"/>
      <c r="BE46" s="6"/>
      <c r="BF46" s="6"/>
      <c r="BG46" s="6"/>
      <c r="BH46" s="6"/>
      <c r="BI46" s="6"/>
      <c r="BJ46" s="6"/>
      <c r="BK46" s="6"/>
      <c r="BL46" s="6"/>
      <c r="BM46" s="6"/>
      <c r="BN46" s="6"/>
      <c r="BO46" s="6"/>
      <c r="BP46" s="6"/>
      <c r="BQ46" s="6"/>
    </row>
    <row r="47" spans="1:69" ht="22.9" customHeight="1" thickBot="1" x14ac:dyDescent="0.25">
      <c r="A47" s="6"/>
      <c r="B47" s="16">
        <v>38</v>
      </c>
      <c r="C47" s="15" t="s">
        <v>216</v>
      </c>
      <c r="D47" s="80">
        <f>'Datos de Origen'!X42</f>
        <v>20</v>
      </c>
      <c r="E47" s="6"/>
      <c r="F47" s="6"/>
      <c r="G47" s="6"/>
      <c r="H47" s="6"/>
      <c r="I47" s="8"/>
      <c r="J47" s="8"/>
      <c r="K47" s="8"/>
      <c r="L47" s="8"/>
      <c r="M47" s="8"/>
      <c r="N47" s="8"/>
      <c r="O47" s="8"/>
      <c r="P47" s="8"/>
      <c r="Q47" s="8"/>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6"/>
      <c r="AU47" s="6"/>
      <c r="AV47" s="6"/>
      <c r="AW47" s="6"/>
      <c r="AX47" s="6"/>
      <c r="AY47" s="6"/>
      <c r="AZ47" s="6"/>
      <c r="BA47" s="6"/>
      <c r="BB47" s="6"/>
      <c r="BC47" s="6"/>
      <c r="BD47" s="6"/>
      <c r="BE47" s="6"/>
      <c r="BF47" s="6"/>
      <c r="BG47" s="6"/>
      <c r="BH47" s="6"/>
      <c r="BI47" s="6"/>
      <c r="BJ47" s="6"/>
      <c r="BK47" s="6"/>
      <c r="BL47" s="6"/>
      <c r="BM47" s="6"/>
      <c r="BN47" s="6"/>
      <c r="BO47" s="6"/>
      <c r="BP47" s="6"/>
      <c r="BQ47" s="6"/>
    </row>
    <row r="48" spans="1:69" ht="22.9" customHeight="1" thickBot="1" x14ac:dyDescent="0.25">
      <c r="A48" s="6"/>
      <c r="B48" s="14">
        <v>39</v>
      </c>
      <c r="C48" s="15" t="s">
        <v>217</v>
      </c>
      <c r="D48" s="80">
        <f>'Datos de Origen'!X43</f>
        <v>20</v>
      </c>
      <c r="E48" s="6"/>
      <c r="F48" s="6"/>
      <c r="G48" s="6"/>
      <c r="H48" s="6"/>
      <c r="I48" s="8"/>
      <c r="J48" s="8"/>
      <c r="K48" s="8"/>
      <c r="L48" s="8"/>
      <c r="M48" s="8"/>
      <c r="N48" s="8"/>
      <c r="O48" s="8"/>
      <c r="P48" s="8"/>
      <c r="Q48" s="8"/>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6"/>
      <c r="AU48" s="6"/>
      <c r="AV48" s="6"/>
      <c r="AW48" s="6"/>
      <c r="AX48" s="6"/>
      <c r="AY48" s="6"/>
      <c r="AZ48" s="6"/>
      <c r="BA48" s="6"/>
      <c r="BB48" s="6"/>
      <c r="BC48" s="6"/>
      <c r="BD48" s="6"/>
      <c r="BE48" s="6"/>
      <c r="BF48" s="6"/>
      <c r="BG48" s="6"/>
      <c r="BH48" s="6"/>
      <c r="BI48" s="6"/>
      <c r="BJ48" s="6"/>
      <c r="BK48" s="6"/>
      <c r="BL48" s="6"/>
      <c r="BM48" s="6"/>
      <c r="BN48" s="6"/>
      <c r="BO48" s="6"/>
      <c r="BP48" s="6"/>
      <c r="BQ48" s="6"/>
    </row>
    <row r="49" spans="1:69" ht="22.9" customHeight="1" thickBot="1" x14ac:dyDescent="0.25">
      <c r="A49" s="6"/>
      <c r="B49" s="16">
        <v>40</v>
      </c>
      <c r="C49" s="15" t="s">
        <v>218</v>
      </c>
      <c r="D49" s="80">
        <f>'Datos de Origen'!X44</f>
        <v>20</v>
      </c>
      <c r="E49" s="6"/>
      <c r="F49" s="6"/>
      <c r="G49" s="6"/>
      <c r="H49" s="6"/>
      <c r="I49" s="8"/>
      <c r="J49" s="8"/>
      <c r="K49" s="8"/>
      <c r="L49" s="8"/>
      <c r="M49" s="8"/>
      <c r="N49" s="8"/>
      <c r="O49" s="8"/>
      <c r="P49" s="8"/>
      <c r="Q49" s="8"/>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6"/>
      <c r="AU49" s="6"/>
      <c r="AV49" s="6"/>
      <c r="AW49" s="6"/>
      <c r="AX49" s="6"/>
      <c r="AY49" s="6"/>
      <c r="AZ49" s="6"/>
      <c r="BA49" s="6"/>
      <c r="BB49" s="6"/>
      <c r="BC49" s="6"/>
      <c r="BD49" s="6"/>
      <c r="BE49" s="6"/>
      <c r="BF49" s="6"/>
      <c r="BG49" s="6"/>
      <c r="BH49" s="6"/>
      <c r="BI49" s="6"/>
      <c r="BJ49" s="6"/>
      <c r="BK49" s="6"/>
      <c r="BL49" s="6"/>
      <c r="BM49" s="6"/>
      <c r="BN49" s="6"/>
      <c r="BO49" s="6"/>
      <c r="BP49" s="6"/>
      <c r="BQ49" s="6"/>
    </row>
    <row r="50" spans="1:69" ht="22.9" customHeight="1" thickBot="1" x14ac:dyDescent="0.25">
      <c r="A50" s="6"/>
      <c r="B50" s="16">
        <v>41</v>
      </c>
      <c r="C50" s="15" t="s">
        <v>219</v>
      </c>
      <c r="D50" s="80">
        <f>'Datos de Origen'!X45</f>
        <v>20</v>
      </c>
      <c r="E50" s="6"/>
      <c r="F50" s="6"/>
      <c r="G50" s="6"/>
      <c r="H50" s="6"/>
      <c r="I50" s="8"/>
      <c r="J50" s="8"/>
      <c r="K50" s="8"/>
      <c r="L50" s="8"/>
      <c r="M50" s="8"/>
      <c r="N50" s="8"/>
      <c r="O50" s="8"/>
      <c r="P50" s="8"/>
      <c r="Q50" s="8"/>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6"/>
      <c r="AU50" s="6"/>
      <c r="AV50" s="6"/>
      <c r="AW50" s="6"/>
      <c r="AX50" s="6"/>
      <c r="AY50" s="6"/>
      <c r="AZ50" s="6"/>
      <c r="BA50" s="6"/>
      <c r="BB50" s="6"/>
      <c r="BC50" s="6"/>
      <c r="BD50" s="6"/>
      <c r="BE50" s="6"/>
      <c r="BF50" s="6"/>
      <c r="BG50" s="6"/>
      <c r="BH50" s="6"/>
      <c r="BI50" s="6"/>
      <c r="BJ50" s="6"/>
      <c r="BK50" s="6"/>
      <c r="BL50" s="6"/>
      <c r="BM50" s="6"/>
      <c r="BN50" s="6"/>
      <c r="BO50" s="6"/>
      <c r="BP50" s="6"/>
      <c r="BQ50" s="6"/>
    </row>
    <row r="51" spans="1:69" ht="22.9" customHeight="1" thickBot="1" x14ac:dyDescent="0.25">
      <c r="A51" s="6"/>
      <c r="B51" s="16">
        <v>42</v>
      </c>
      <c r="C51" s="15" t="s">
        <v>220</v>
      </c>
      <c r="D51" s="80">
        <f>'Datos de Origen'!X46</f>
        <v>20</v>
      </c>
      <c r="E51" s="6"/>
      <c r="F51" s="6"/>
      <c r="G51" s="6"/>
      <c r="H51" s="6"/>
      <c r="I51" s="8"/>
      <c r="J51" s="8"/>
      <c r="K51" s="8"/>
      <c r="L51" s="8"/>
      <c r="M51" s="8"/>
      <c r="N51" s="8"/>
      <c r="O51" s="8"/>
      <c r="P51" s="8"/>
      <c r="Q51" s="8"/>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6"/>
      <c r="AU51" s="6"/>
      <c r="AV51" s="6"/>
      <c r="AW51" s="6"/>
      <c r="AX51" s="6"/>
      <c r="AY51" s="6"/>
      <c r="AZ51" s="6"/>
      <c r="BA51" s="6"/>
      <c r="BB51" s="6"/>
      <c r="BC51" s="6"/>
      <c r="BD51" s="6"/>
      <c r="BE51" s="6"/>
      <c r="BF51" s="6"/>
      <c r="BG51" s="6"/>
      <c r="BH51" s="6"/>
      <c r="BI51" s="6"/>
      <c r="BJ51" s="6"/>
      <c r="BK51" s="6"/>
      <c r="BL51" s="6"/>
      <c r="BM51" s="6"/>
      <c r="BN51" s="6"/>
      <c r="BO51" s="6"/>
      <c r="BP51" s="6"/>
      <c r="BQ51" s="6"/>
    </row>
    <row r="52" spans="1:69" ht="22.9" customHeight="1" thickBot="1" x14ac:dyDescent="0.25">
      <c r="A52" s="6"/>
      <c r="B52" s="16">
        <v>43</v>
      </c>
      <c r="C52" s="15" t="s">
        <v>221</v>
      </c>
      <c r="D52" s="80">
        <f>'Datos de Origen'!X47</f>
        <v>20</v>
      </c>
      <c r="E52" s="6"/>
      <c r="F52" s="6"/>
      <c r="G52" s="6"/>
      <c r="H52" s="6"/>
      <c r="I52" s="8"/>
      <c r="J52" s="8"/>
      <c r="K52" s="8"/>
      <c r="L52" s="8"/>
      <c r="M52" s="8"/>
      <c r="N52" s="8"/>
      <c r="O52" s="8"/>
      <c r="P52" s="8"/>
      <c r="Q52" s="8"/>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6"/>
      <c r="AU52" s="6"/>
      <c r="AV52" s="6"/>
      <c r="AW52" s="6"/>
      <c r="AX52" s="6"/>
      <c r="AY52" s="6"/>
      <c r="AZ52" s="6"/>
      <c r="BA52" s="6"/>
      <c r="BB52" s="6"/>
      <c r="BC52" s="6"/>
      <c r="BD52" s="6"/>
      <c r="BE52" s="6"/>
      <c r="BF52" s="6"/>
      <c r="BG52" s="6"/>
      <c r="BH52" s="6"/>
      <c r="BI52" s="6"/>
      <c r="BJ52" s="6"/>
      <c r="BK52" s="6"/>
      <c r="BL52" s="6"/>
      <c r="BM52" s="6"/>
      <c r="BN52" s="6"/>
      <c r="BO52" s="6"/>
      <c r="BP52" s="6"/>
      <c r="BQ52" s="6"/>
    </row>
    <row r="53" spans="1:69" ht="22.9" customHeight="1" thickBot="1" x14ac:dyDescent="0.25">
      <c r="A53" s="6"/>
      <c r="B53" s="16">
        <v>44</v>
      </c>
      <c r="C53" s="15" t="s">
        <v>222</v>
      </c>
      <c r="D53" s="80">
        <f>'Datos de Origen'!X48</f>
        <v>20</v>
      </c>
      <c r="E53" s="6"/>
      <c r="F53" s="6"/>
      <c r="G53" s="6"/>
      <c r="H53" s="6"/>
      <c r="I53" s="8"/>
      <c r="J53" s="8"/>
      <c r="K53" s="8"/>
      <c r="L53" s="8"/>
      <c r="M53" s="8"/>
      <c r="N53" s="8"/>
      <c r="O53" s="8"/>
      <c r="P53" s="8"/>
      <c r="Q53" s="8"/>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6"/>
      <c r="AU53" s="6"/>
      <c r="AV53" s="6"/>
      <c r="AW53" s="6"/>
      <c r="AX53" s="6"/>
      <c r="AY53" s="6"/>
      <c r="AZ53" s="6"/>
      <c r="BA53" s="6"/>
      <c r="BB53" s="6"/>
      <c r="BC53" s="6"/>
      <c r="BD53" s="6"/>
      <c r="BE53" s="6"/>
      <c r="BF53" s="6"/>
      <c r="BG53" s="6"/>
      <c r="BH53" s="6"/>
      <c r="BI53" s="6"/>
      <c r="BJ53" s="6"/>
      <c r="BK53" s="6"/>
      <c r="BL53" s="6"/>
      <c r="BM53" s="6"/>
      <c r="BN53" s="6"/>
      <c r="BO53" s="6"/>
      <c r="BP53" s="6"/>
      <c r="BQ53" s="6"/>
    </row>
    <row r="54" spans="1:69" ht="22.9" customHeight="1" thickBot="1" x14ac:dyDescent="0.25">
      <c r="A54" s="6"/>
      <c r="B54" s="16">
        <v>45</v>
      </c>
      <c r="C54" s="15" t="s">
        <v>223</v>
      </c>
      <c r="D54" s="80">
        <f>'Datos de Origen'!X49</f>
        <v>20</v>
      </c>
      <c r="E54" s="6"/>
      <c r="F54" s="6"/>
      <c r="G54" s="6"/>
      <c r="H54" s="6"/>
      <c r="I54" s="8"/>
      <c r="J54" s="8"/>
      <c r="K54" s="8"/>
      <c r="L54" s="8"/>
      <c r="M54" s="8"/>
      <c r="N54" s="8"/>
      <c r="O54" s="8"/>
      <c r="P54" s="8"/>
      <c r="Q54" s="8"/>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6"/>
      <c r="AU54" s="6"/>
      <c r="AV54" s="6"/>
      <c r="AW54" s="6"/>
      <c r="AX54" s="6"/>
      <c r="AY54" s="6"/>
      <c r="AZ54" s="6"/>
      <c r="BA54" s="6"/>
      <c r="BB54" s="6"/>
      <c r="BC54" s="6"/>
      <c r="BD54" s="6"/>
      <c r="BE54" s="6"/>
      <c r="BF54" s="6"/>
      <c r="BG54" s="6"/>
      <c r="BH54" s="6"/>
      <c r="BI54" s="6"/>
      <c r="BJ54" s="6"/>
      <c r="BK54" s="6"/>
      <c r="BL54" s="6"/>
      <c r="BM54" s="6"/>
      <c r="BN54" s="6"/>
      <c r="BO54" s="6"/>
      <c r="BP54" s="6"/>
      <c r="BQ54" s="6"/>
    </row>
    <row r="55" spans="1:69" ht="22.9" customHeight="1" thickBot="1" x14ac:dyDescent="0.25">
      <c r="A55" s="6"/>
      <c r="B55" s="16">
        <v>46</v>
      </c>
      <c r="C55" s="15" t="s">
        <v>253</v>
      </c>
      <c r="D55" s="80">
        <f>'Datos de Origen'!X50</f>
        <v>20</v>
      </c>
      <c r="E55" s="6"/>
      <c r="F55" s="6"/>
      <c r="G55" s="6"/>
      <c r="H55" s="6"/>
      <c r="I55" s="8"/>
      <c r="J55" s="8"/>
      <c r="K55" s="8"/>
      <c r="L55" s="8"/>
      <c r="M55" s="8"/>
      <c r="N55" s="8"/>
      <c r="O55" s="8"/>
      <c r="P55" s="8"/>
      <c r="Q55" s="8"/>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6"/>
      <c r="AU55" s="6"/>
      <c r="AV55" s="6"/>
      <c r="AW55" s="6"/>
      <c r="AX55" s="6"/>
      <c r="AY55" s="6"/>
      <c r="AZ55" s="6"/>
      <c r="BA55" s="6"/>
      <c r="BB55" s="6"/>
      <c r="BC55" s="6"/>
      <c r="BD55" s="6"/>
      <c r="BE55" s="6"/>
      <c r="BF55" s="6"/>
      <c r="BG55" s="6"/>
      <c r="BH55" s="6"/>
      <c r="BI55" s="6"/>
      <c r="BJ55" s="6"/>
      <c r="BK55" s="6"/>
      <c r="BL55" s="6"/>
      <c r="BM55" s="6"/>
      <c r="BN55" s="6"/>
      <c r="BO55" s="6"/>
      <c r="BP55" s="6"/>
      <c r="BQ55" s="6"/>
    </row>
    <row r="56" spans="1:69" ht="22.9" customHeight="1" thickBot="1" x14ac:dyDescent="0.25">
      <c r="A56" s="6"/>
      <c r="B56" s="16">
        <v>47</v>
      </c>
      <c r="C56" s="15" t="s">
        <v>224</v>
      </c>
      <c r="D56" s="80">
        <f>'Datos de Origen'!X51</f>
        <v>20</v>
      </c>
      <c r="E56" s="6"/>
      <c r="F56" s="6"/>
      <c r="G56" s="6"/>
      <c r="H56" s="6"/>
      <c r="I56" s="8"/>
      <c r="J56" s="8"/>
      <c r="K56" s="8"/>
      <c r="L56" s="8"/>
      <c r="M56" s="8"/>
      <c r="N56" s="8"/>
      <c r="O56" s="8"/>
      <c r="P56" s="8"/>
      <c r="Q56" s="8"/>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6"/>
      <c r="AU56" s="6"/>
      <c r="AV56" s="6"/>
      <c r="AW56" s="6"/>
      <c r="AX56" s="6"/>
      <c r="AY56" s="6"/>
      <c r="AZ56" s="6"/>
      <c r="BA56" s="6"/>
      <c r="BB56" s="6"/>
      <c r="BC56" s="6"/>
      <c r="BD56" s="6"/>
      <c r="BE56" s="6"/>
      <c r="BF56" s="6"/>
      <c r="BG56" s="6"/>
      <c r="BH56" s="6"/>
      <c r="BI56" s="6"/>
      <c r="BJ56" s="6"/>
      <c r="BK56" s="6"/>
      <c r="BL56" s="6"/>
      <c r="BM56" s="6"/>
      <c r="BN56" s="6"/>
      <c r="BO56" s="6"/>
      <c r="BP56" s="6"/>
      <c r="BQ56" s="6"/>
    </row>
    <row r="57" spans="1:69" ht="22.9" customHeight="1" thickBot="1" x14ac:dyDescent="0.25">
      <c r="A57" s="6"/>
      <c r="B57" s="16">
        <v>48</v>
      </c>
      <c r="C57" s="15" t="s">
        <v>225</v>
      </c>
      <c r="D57" s="80">
        <f>'Datos de Origen'!X52</f>
        <v>20</v>
      </c>
      <c r="E57" s="6"/>
      <c r="F57" s="6"/>
      <c r="G57" s="6"/>
      <c r="H57" s="6"/>
      <c r="I57" s="8"/>
      <c r="J57" s="8"/>
      <c r="K57" s="8"/>
      <c r="L57" s="8"/>
      <c r="M57" s="8"/>
      <c r="N57" s="8"/>
      <c r="O57" s="8"/>
      <c r="P57" s="8"/>
      <c r="Q57" s="8"/>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6"/>
      <c r="AU57" s="6"/>
      <c r="AV57" s="6"/>
      <c r="AW57" s="6"/>
      <c r="AX57" s="6"/>
      <c r="AY57" s="6"/>
      <c r="AZ57" s="6"/>
      <c r="BA57" s="6"/>
      <c r="BB57" s="6"/>
      <c r="BC57" s="6"/>
      <c r="BD57" s="6"/>
      <c r="BE57" s="6"/>
      <c r="BF57" s="6"/>
      <c r="BG57" s="6"/>
      <c r="BH57" s="6"/>
      <c r="BI57" s="6"/>
      <c r="BJ57" s="6"/>
      <c r="BK57" s="6"/>
      <c r="BL57" s="6"/>
      <c r="BM57" s="6"/>
      <c r="BN57" s="6"/>
      <c r="BO57" s="6"/>
      <c r="BP57" s="6"/>
      <c r="BQ57" s="6"/>
    </row>
    <row r="58" spans="1:69" ht="22.9" customHeight="1" thickBot="1" x14ac:dyDescent="0.25">
      <c r="A58" s="6"/>
      <c r="B58" s="14">
        <v>49</v>
      </c>
      <c r="C58" s="15" t="s">
        <v>226</v>
      </c>
      <c r="D58" s="80">
        <f>'Datos de Origen'!X53</f>
        <v>20</v>
      </c>
      <c r="E58" s="6"/>
      <c r="F58" s="6"/>
      <c r="G58" s="6"/>
      <c r="H58" s="6"/>
      <c r="I58" s="8"/>
      <c r="J58" s="8"/>
      <c r="K58" s="8"/>
      <c r="L58" s="8"/>
      <c r="M58" s="8"/>
      <c r="N58" s="8"/>
      <c r="O58" s="8"/>
      <c r="P58" s="8"/>
      <c r="Q58" s="8"/>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6"/>
      <c r="AU58" s="6"/>
      <c r="AV58" s="6"/>
      <c r="AW58" s="6"/>
      <c r="AX58" s="6"/>
      <c r="AY58" s="6"/>
      <c r="AZ58" s="6"/>
      <c r="BA58" s="6"/>
      <c r="BB58" s="6"/>
      <c r="BC58" s="6"/>
      <c r="BD58" s="6"/>
      <c r="BE58" s="6"/>
      <c r="BF58" s="6"/>
      <c r="BG58" s="6"/>
      <c r="BH58" s="6"/>
      <c r="BI58" s="6"/>
      <c r="BJ58" s="6"/>
      <c r="BK58" s="6"/>
      <c r="BL58" s="6"/>
      <c r="BM58" s="6"/>
      <c r="BN58" s="6"/>
      <c r="BO58" s="6"/>
      <c r="BP58" s="6"/>
      <c r="BQ58" s="6"/>
    </row>
    <row r="59" spans="1:69" ht="22.9" customHeight="1" thickBot="1" x14ac:dyDescent="0.25">
      <c r="A59" s="6"/>
      <c r="B59" s="16">
        <v>50</v>
      </c>
      <c r="C59" s="15" t="s">
        <v>227</v>
      </c>
      <c r="D59" s="80">
        <f>'Datos de Origen'!X54</f>
        <v>20</v>
      </c>
      <c r="E59" s="6"/>
      <c r="F59" s="6"/>
      <c r="G59" s="6"/>
      <c r="H59" s="6"/>
      <c r="I59" s="8"/>
      <c r="J59" s="8"/>
      <c r="K59" s="8"/>
      <c r="L59" s="8"/>
      <c r="M59" s="8"/>
      <c r="N59" s="8"/>
      <c r="O59" s="8"/>
      <c r="P59" s="8"/>
      <c r="Q59" s="8"/>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6"/>
      <c r="AU59" s="6"/>
      <c r="AV59" s="6"/>
      <c r="AW59" s="6"/>
      <c r="AX59" s="6"/>
      <c r="AY59" s="6"/>
      <c r="AZ59" s="6"/>
      <c r="BA59" s="6"/>
      <c r="BB59" s="6"/>
      <c r="BC59" s="6"/>
      <c r="BD59" s="6"/>
      <c r="BE59" s="6"/>
      <c r="BF59" s="6"/>
      <c r="BG59" s="6"/>
      <c r="BH59" s="6"/>
      <c r="BI59" s="6"/>
      <c r="BJ59" s="6"/>
      <c r="BK59" s="6"/>
      <c r="BL59" s="6"/>
      <c r="BM59" s="6"/>
      <c r="BN59" s="6"/>
      <c r="BO59" s="6"/>
      <c r="BP59" s="6"/>
      <c r="BQ59" s="6"/>
    </row>
    <row r="60" spans="1:69" ht="22.9" customHeight="1" thickBot="1" x14ac:dyDescent="0.25">
      <c r="A60" s="6"/>
      <c r="B60" s="16">
        <v>51</v>
      </c>
      <c r="C60" s="15" t="s">
        <v>228</v>
      </c>
      <c r="D60" s="80">
        <f>'Datos de Origen'!X55</f>
        <v>20</v>
      </c>
      <c r="E60" s="6"/>
      <c r="F60" s="6"/>
      <c r="G60" s="6"/>
      <c r="H60" s="6"/>
      <c r="I60" s="8"/>
      <c r="J60" s="8"/>
      <c r="K60" s="8"/>
      <c r="L60" s="8"/>
      <c r="M60" s="8"/>
      <c r="N60" s="8"/>
      <c r="O60" s="8"/>
      <c r="P60" s="8"/>
      <c r="Q60" s="8"/>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6"/>
      <c r="AU60" s="6"/>
      <c r="AV60" s="6"/>
      <c r="AW60" s="6"/>
      <c r="AX60" s="6"/>
      <c r="AY60" s="6"/>
      <c r="AZ60" s="6"/>
      <c r="BA60" s="6"/>
      <c r="BB60" s="6"/>
      <c r="BC60" s="6"/>
      <c r="BD60" s="6"/>
      <c r="BE60" s="6"/>
      <c r="BF60" s="6"/>
      <c r="BG60" s="6"/>
      <c r="BH60" s="6"/>
      <c r="BI60" s="6"/>
      <c r="BJ60" s="6"/>
      <c r="BK60" s="6"/>
      <c r="BL60" s="6"/>
      <c r="BM60" s="6"/>
      <c r="BN60" s="6"/>
      <c r="BO60" s="6"/>
      <c r="BP60" s="6"/>
      <c r="BQ60" s="6"/>
    </row>
    <row r="61" spans="1:69" ht="22.9" customHeight="1" thickBot="1" x14ac:dyDescent="0.25">
      <c r="A61" s="6"/>
      <c r="B61" s="16">
        <v>52</v>
      </c>
      <c r="C61" s="15" t="s">
        <v>229</v>
      </c>
      <c r="D61" s="80">
        <f>'Datos de Origen'!X56</f>
        <v>20</v>
      </c>
      <c r="E61" s="6"/>
      <c r="F61" s="6"/>
      <c r="G61" s="6"/>
      <c r="H61" s="6"/>
      <c r="I61" s="8"/>
      <c r="J61" s="8"/>
      <c r="K61" s="8"/>
      <c r="L61" s="8"/>
      <c r="M61" s="8"/>
      <c r="N61" s="8"/>
      <c r="O61" s="8"/>
      <c r="P61" s="8"/>
      <c r="Q61" s="8"/>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6"/>
      <c r="AU61" s="6"/>
      <c r="AV61" s="6"/>
      <c r="AW61" s="6"/>
      <c r="AX61" s="6"/>
      <c r="AY61" s="6"/>
      <c r="AZ61" s="6"/>
      <c r="BA61" s="6"/>
      <c r="BB61" s="6"/>
      <c r="BC61" s="6"/>
      <c r="BD61" s="6"/>
      <c r="BE61" s="6"/>
      <c r="BF61" s="6"/>
      <c r="BG61" s="6"/>
      <c r="BH61" s="6"/>
      <c r="BI61" s="6"/>
      <c r="BJ61" s="6"/>
      <c r="BK61" s="6"/>
      <c r="BL61" s="6"/>
      <c r="BM61" s="6"/>
      <c r="BN61" s="6"/>
      <c r="BO61" s="6"/>
      <c r="BP61" s="6"/>
      <c r="BQ61" s="6"/>
    </row>
    <row r="62" spans="1:69" ht="22.9" customHeight="1" thickBot="1" x14ac:dyDescent="0.25">
      <c r="A62" s="6"/>
      <c r="B62" s="16">
        <v>53</v>
      </c>
      <c r="C62" s="15" t="s">
        <v>230</v>
      </c>
      <c r="D62" s="80">
        <f>'Datos de Origen'!X57</f>
        <v>20</v>
      </c>
      <c r="E62" s="6"/>
      <c r="F62" s="6"/>
      <c r="G62" s="6"/>
      <c r="H62" s="6"/>
      <c r="I62" s="8"/>
      <c r="J62" s="8"/>
      <c r="K62" s="8"/>
      <c r="L62" s="8"/>
      <c r="M62" s="8"/>
      <c r="N62" s="8"/>
      <c r="O62" s="8"/>
      <c r="P62" s="8"/>
      <c r="Q62" s="8"/>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6"/>
      <c r="AU62" s="6"/>
      <c r="AV62" s="6"/>
      <c r="AW62" s="6"/>
      <c r="AX62" s="6"/>
      <c r="AY62" s="6"/>
      <c r="AZ62" s="6"/>
      <c r="BA62" s="6"/>
      <c r="BB62" s="6"/>
      <c r="BC62" s="6"/>
      <c r="BD62" s="6"/>
      <c r="BE62" s="6"/>
      <c r="BF62" s="6"/>
      <c r="BG62" s="6"/>
      <c r="BH62" s="6"/>
      <c r="BI62" s="6"/>
      <c r="BJ62" s="6"/>
      <c r="BK62" s="6"/>
      <c r="BL62" s="6"/>
      <c r="BM62" s="6"/>
      <c r="BN62" s="6"/>
      <c r="BO62" s="6"/>
      <c r="BP62" s="6"/>
      <c r="BQ62" s="6"/>
    </row>
    <row r="63" spans="1:69" ht="22.9" customHeight="1" thickBot="1" x14ac:dyDescent="0.25">
      <c r="A63" s="6"/>
      <c r="B63" s="16">
        <v>54</v>
      </c>
      <c r="C63" s="15" t="s">
        <v>231</v>
      </c>
      <c r="D63" s="80">
        <f>'Datos de Origen'!X58</f>
        <v>20</v>
      </c>
      <c r="E63" s="6"/>
      <c r="F63" s="6"/>
      <c r="G63" s="6"/>
      <c r="H63" s="6"/>
      <c r="I63" s="8"/>
      <c r="J63" s="8"/>
      <c r="K63" s="8"/>
      <c r="L63" s="8"/>
      <c r="M63" s="8"/>
      <c r="N63" s="8"/>
      <c r="O63" s="8"/>
      <c r="P63" s="8"/>
      <c r="Q63" s="8"/>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6"/>
      <c r="AU63" s="6"/>
      <c r="AV63" s="6"/>
      <c r="AW63" s="6"/>
      <c r="AX63" s="6"/>
      <c r="AY63" s="6"/>
      <c r="AZ63" s="6"/>
      <c r="BA63" s="6"/>
      <c r="BB63" s="6"/>
      <c r="BC63" s="6"/>
      <c r="BD63" s="6"/>
      <c r="BE63" s="6"/>
      <c r="BF63" s="6"/>
      <c r="BG63" s="6"/>
      <c r="BH63" s="6"/>
      <c r="BI63" s="6"/>
      <c r="BJ63" s="6"/>
      <c r="BK63" s="6"/>
      <c r="BL63" s="6"/>
      <c r="BM63" s="6"/>
      <c r="BN63" s="6"/>
      <c r="BO63" s="6"/>
      <c r="BP63" s="6"/>
      <c r="BQ63" s="6"/>
    </row>
    <row r="64" spans="1:69" ht="22.9" customHeight="1" thickBot="1" x14ac:dyDescent="0.25">
      <c r="A64" s="6"/>
      <c r="B64" s="14">
        <v>55</v>
      </c>
      <c r="C64" s="15" t="s">
        <v>232</v>
      </c>
      <c r="D64" s="80">
        <f>'Datos de Origen'!X59</f>
        <v>20</v>
      </c>
      <c r="E64" s="6"/>
      <c r="F64" s="6"/>
      <c r="G64" s="6"/>
      <c r="H64" s="6"/>
      <c r="I64" s="8"/>
      <c r="J64" s="8"/>
      <c r="K64" s="8"/>
      <c r="L64" s="8"/>
      <c r="M64" s="8"/>
      <c r="N64" s="8"/>
      <c r="O64" s="8"/>
      <c r="P64" s="8"/>
      <c r="Q64" s="8"/>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6"/>
      <c r="AU64" s="6"/>
      <c r="AV64" s="6"/>
      <c r="AW64" s="6"/>
      <c r="AX64" s="6"/>
      <c r="AY64" s="6"/>
      <c r="AZ64" s="6"/>
      <c r="BA64" s="6"/>
      <c r="BB64" s="6"/>
      <c r="BC64" s="6"/>
      <c r="BD64" s="6"/>
      <c r="BE64" s="6"/>
      <c r="BF64" s="6"/>
      <c r="BG64" s="6"/>
      <c r="BH64" s="6"/>
      <c r="BI64" s="6"/>
      <c r="BJ64" s="6"/>
      <c r="BK64" s="6"/>
      <c r="BL64" s="6"/>
      <c r="BM64" s="6"/>
      <c r="BN64" s="6"/>
      <c r="BO64" s="6"/>
      <c r="BP64" s="6"/>
      <c r="BQ64" s="6"/>
    </row>
    <row r="65" spans="1:69" ht="22.9" customHeight="1" thickBot="1" x14ac:dyDescent="0.25">
      <c r="A65" s="6"/>
      <c r="B65" s="16">
        <v>56</v>
      </c>
      <c r="C65" s="15" t="s">
        <v>233</v>
      </c>
      <c r="D65" s="80">
        <f>'Datos de Origen'!X60</f>
        <v>20</v>
      </c>
      <c r="E65" s="6"/>
      <c r="F65" s="6"/>
      <c r="G65" s="6"/>
      <c r="H65" s="6"/>
      <c r="I65" s="8"/>
      <c r="J65" s="8"/>
      <c r="K65" s="8"/>
      <c r="L65" s="8"/>
      <c r="M65" s="8"/>
      <c r="N65" s="8"/>
      <c r="O65" s="8"/>
      <c r="P65" s="8"/>
      <c r="Q65" s="8"/>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6"/>
      <c r="AU65" s="6"/>
      <c r="AV65" s="6"/>
      <c r="AW65" s="6"/>
      <c r="AX65" s="6"/>
      <c r="AY65" s="6"/>
      <c r="AZ65" s="6"/>
      <c r="BA65" s="6"/>
      <c r="BB65" s="6"/>
      <c r="BC65" s="6"/>
      <c r="BD65" s="6"/>
      <c r="BE65" s="6"/>
      <c r="BF65" s="6"/>
      <c r="BG65" s="6"/>
      <c r="BH65" s="6"/>
      <c r="BI65" s="6"/>
      <c r="BJ65" s="6"/>
      <c r="BK65" s="6"/>
      <c r="BL65" s="6"/>
      <c r="BM65" s="6"/>
      <c r="BN65" s="6"/>
      <c r="BO65" s="6"/>
      <c r="BP65" s="6"/>
      <c r="BQ65" s="6"/>
    </row>
    <row r="66" spans="1:69" ht="22.9" customHeight="1" thickBot="1" x14ac:dyDescent="0.25">
      <c r="A66" s="6"/>
      <c r="B66" s="16">
        <v>57</v>
      </c>
      <c r="C66" s="15" t="s">
        <v>234</v>
      </c>
      <c r="D66" s="80">
        <f>'Datos de Origen'!X61</f>
        <v>20</v>
      </c>
      <c r="E66" s="6"/>
      <c r="F66" s="6"/>
      <c r="G66" s="6"/>
      <c r="H66" s="6"/>
      <c r="I66" s="8"/>
      <c r="J66" s="8"/>
      <c r="K66" s="8"/>
      <c r="L66" s="8"/>
      <c r="M66" s="8"/>
      <c r="N66" s="8"/>
      <c r="O66" s="8"/>
      <c r="P66" s="8"/>
      <c r="Q66" s="8"/>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6"/>
      <c r="AU66" s="6"/>
      <c r="AV66" s="6"/>
      <c r="AW66" s="6"/>
      <c r="AX66" s="6"/>
      <c r="AY66" s="6"/>
      <c r="AZ66" s="6"/>
      <c r="BA66" s="6"/>
      <c r="BB66" s="6"/>
      <c r="BC66" s="6"/>
      <c r="BD66" s="6"/>
      <c r="BE66" s="6"/>
      <c r="BF66" s="6"/>
      <c r="BG66" s="6"/>
      <c r="BH66" s="6"/>
      <c r="BI66" s="6"/>
      <c r="BJ66" s="6"/>
      <c r="BK66" s="6"/>
      <c r="BL66" s="6"/>
      <c r="BM66" s="6"/>
      <c r="BN66" s="6"/>
      <c r="BO66" s="6"/>
      <c r="BP66" s="6"/>
      <c r="BQ66" s="6"/>
    </row>
    <row r="67" spans="1:69" ht="22.9" customHeight="1" thickBot="1" x14ac:dyDescent="0.25">
      <c r="A67" s="6"/>
      <c r="B67" s="16">
        <v>58</v>
      </c>
      <c r="C67" s="15" t="s">
        <v>235</v>
      </c>
      <c r="D67" s="80">
        <f>'Datos de Origen'!X62</f>
        <v>20</v>
      </c>
      <c r="E67" s="6"/>
      <c r="F67" s="6"/>
      <c r="G67" s="6"/>
      <c r="H67" s="6"/>
      <c r="I67" s="8"/>
      <c r="J67" s="8"/>
      <c r="K67" s="8"/>
      <c r="L67" s="8"/>
      <c r="M67" s="8"/>
      <c r="N67" s="8"/>
      <c r="O67" s="8"/>
      <c r="P67" s="8"/>
      <c r="Q67" s="8"/>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6"/>
      <c r="AU67" s="6"/>
      <c r="AV67" s="6"/>
      <c r="AW67" s="6"/>
      <c r="AX67" s="6"/>
      <c r="AY67" s="6"/>
      <c r="AZ67" s="6"/>
      <c r="BA67" s="6"/>
      <c r="BB67" s="6"/>
      <c r="BC67" s="6"/>
      <c r="BD67" s="6"/>
      <c r="BE67" s="6"/>
      <c r="BF67" s="6"/>
      <c r="BG67" s="6"/>
      <c r="BH67" s="6"/>
      <c r="BI67" s="6"/>
      <c r="BJ67" s="6"/>
      <c r="BK67" s="6"/>
      <c r="BL67" s="6"/>
      <c r="BM67" s="6"/>
      <c r="BN67" s="6"/>
      <c r="BO67" s="6"/>
      <c r="BP67" s="6"/>
      <c r="BQ67" s="6"/>
    </row>
    <row r="68" spans="1:69" ht="22.9" customHeight="1" thickBot="1" x14ac:dyDescent="0.25">
      <c r="A68" s="6"/>
      <c r="B68" s="16">
        <v>59</v>
      </c>
      <c r="C68" s="15" t="s">
        <v>236</v>
      </c>
      <c r="D68" s="80">
        <f>'Datos de Origen'!X63</f>
        <v>20</v>
      </c>
      <c r="E68" s="6"/>
      <c r="F68" s="6"/>
      <c r="G68" s="6"/>
      <c r="H68" s="6"/>
      <c r="I68" s="8"/>
      <c r="J68" s="8"/>
      <c r="K68" s="8"/>
      <c r="L68" s="8"/>
      <c r="M68" s="8"/>
      <c r="N68" s="8"/>
      <c r="O68" s="8"/>
      <c r="P68" s="8"/>
      <c r="Q68" s="8"/>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6"/>
      <c r="AU68" s="6"/>
      <c r="AV68" s="6"/>
      <c r="AW68" s="6"/>
      <c r="AX68" s="6"/>
      <c r="AY68" s="6"/>
      <c r="AZ68" s="6"/>
      <c r="BA68" s="6"/>
      <c r="BB68" s="6"/>
      <c r="BC68" s="6"/>
      <c r="BD68" s="6"/>
      <c r="BE68" s="6"/>
      <c r="BF68" s="6"/>
      <c r="BG68" s="6"/>
      <c r="BH68" s="6"/>
      <c r="BI68" s="6"/>
      <c r="BJ68" s="6"/>
      <c r="BK68" s="6"/>
      <c r="BL68" s="6"/>
      <c r="BM68" s="6"/>
      <c r="BN68" s="6"/>
      <c r="BO68" s="6"/>
      <c r="BP68" s="6"/>
      <c r="BQ68" s="6"/>
    </row>
    <row r="69" spans="1:69" ht="22.9" customHeight="1" thickBot="1" x14ac:dyDescent="0.25">
      <c r="A69" s="6"/>
      <c r="B69" s="16">
        <v>60</v>
      </c>
      <c r="C69" s="15" t="s">
        <v>237</v>
      </c>
      <c r="D69" s="80">
        <f>'Datos de Origen'!X64</f>
        <v>20</v>
      </c>
      <c r="E69" s="6"/>
      <c r="F69" s="6"/>
      <c r="G69" s="6"/>
      <c r="H69" s="6"/>
      <c r="I69" s="8"/>
      <c r="J69" s="8"/>
      <c r="K69" s="8"/>
      <c r="L69" s="8"/>
      <c r="M69" s="8"/>
      <c r="N69" s="8"/>
      <c r="O69" s="8"/>
      <c r="P69" s="8"/>
      <c r="Q69" s="8"/>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6"/>
      <c r="AU69" s="6"/>
      <c r="AV69" s="6"/>
      <c r="AW69" s="6"/>
      <c r="AX69" s="6"/>
      <c r="AY69" s="6"/>
      <c r="AZ69" s="6"/>
      <c r="BA69" s="6"/>
      <c r="BB69" s="6"/>
      <c r="BC69" s="6"/>
      <c r="BD69" s="6"/>
      <c r="BE69" s="6"/>
      <c r="BF69" s="6"/>
      <c r="BG69" s="6"/>
      <c r="BH69" s="6"/>
      <c r="BI69" s="6"/>
      <c r="BJ69" s="6"/>
      <c r="BK69" s="6"/>
      <c r="BL69" s="6"/>
      <c r="BM69" s="6"/>
      <c r="BN69" s="6"/>
      <c r="BO69" s="6"/>
      <c r="BP69" s="6"/>
      <c r="BQ69" s="6"/>
    </row>
    <row r="70" spans="1:69" ht="22.9" customHeight="1" thickBot="1" x14ac:dyDescent="0.25">
      <c r="A70" s="6"/>
      <c r="B70" s="16">
        <v>61</v>
      </c>
      <c r="C70" s="15" t="s">
        <v>238</v>
      </c>
      <c r="D70" s="80">
        <f>'Datos de Origen'!X65</f>
        <v>20</v>
      </c>
      <c r="E70" s="6"/>
      <c r="F70" s="6"/>
      <c r="G70" s="6"/>
      <c r="H70" s="6"/>
      <c r="I70" s="8"/>
      <c r="J70" s="8"/>
      <c r="K70" s="8"/>
      <c r="L70" s="8"/>
      <c r="M70" s="8"/>
      <c r="N70" s="8"/>
      <c r="O70" s="8"/>
      <c r="P70" s="8"/>
      <c r="Q70" s="8"/>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6"/>
      <c r="AU70" s="6"/>
      <c r="AV70" s="6"/>
      <c r="AW70" s="6"/>
      <c r="AX70" s="6"/>
      <c r="AY70" s="6"/>
      <c r="AZ70" s="6"/>
      <c r="BA70" s="6"/>
      <c r="BB70" s="6"/>
      <c r="BC70" s="6"/>
      <c r="BD70" s="6"/>
      <c r="BE70" s="6"/>
      <c r="BF70" s="6"/>
      <c r="BG70" s="6"/>
      <c r="BH70" s="6"/>
      <c r="BI70" s="6"/>
      <c r="BJ70" s="6"/>
      <c r="BK70" s="6"/>
      <c r="BL70" s="6"/>
      <c r="BM70" s="6"/>
      <c r="BN70" s="6"/>
      <c r="BO70" s="6"/>
      <c r="BP70" s="6"/>
      <c r="BQ70" s="6"/>
    </row>
    <row r="71" spans="1:69" ht="22.9" customHeight="1" thickBot="1" x14ac:dyDescent="0.25">
      <c r="A71" s="6"/>
      <c r="B71" s="16">
        <v>62</v>
      </c>
      <c r="C71" s="15" t="s">
        <v>239</v>
      </c>
      <c r="D71" s="80">
        <f>'Datos de Origen'!X66</f>
        <v>20</v>
      </c>
      <c r="E71" s="6"/>
      <c r="F71" s="6"/>
      <c r="G71" s="6"/>
      <c r="H71" s="6"/>
      <c r="I71" s="8"/>
      <c r="J71" s="8"/>
      <c r="K71" s="8"/>
      <c r="L71" s="8"/>
      <c r="M71" s="8"/>
      <c r="N71" s="8"/>
      <c r="O71" s="8"/>
      <c r="P71" s="8"/>
      <c r="Q71" s="8"/>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6"/>
      <c r="AU71" s="6"/>
      <c r="AV71" s="6"/>
      <c r="AW71" s="6"/>
      <c r="AX71" s="6"/>
      <c r="AY71" s="6"/>
      <c r="AZ71" s="6"/>
      <c r="BA71" s="6"/>
      <c r="BB71" s="6"/>
      <c r="BC71" s="6"/>
      <c r="BD71" s="6"/>
      <c r="BE71" s="6"/>
      <c r="BF71" s="6"/>
      <c r="BG71" s="6"/>
      <c r="BH71" s="6"/>
      <c r="BI71" s="6"/>
      <c r="BJ71" s="6"/>
      <c r="BK71" s="6"/>
      <c r="BL71" s="6"/>
      <c r="BM71" s="6"/>
      <c r="BN71" s="6"/>
      <c r="BO71" s="6"/>
      <c r="BP71" s="6"/>
      <c r="BQ71" s="6"/>
    </row>
    <row r="72" spans="1:69" ht="22.9" customHeight="1" thickBot="1" x14ac:dyDescent="0.25">
      <c r="A72" s="6"/>
      <c r="B72" s="16">
        <v>63</v>
      </c>
      <c r="C72" s="15" t="s">
        <v>240</v>
      </c>
      <c r="D72" s="80">
        <f>'Datos de Origen'!X67</f>
        <v>20</v>
      </c>
      <c r="E72" s="6"/>
      <c r="F72" s="6"/>
      <c r="G72" s="6"/>
      <c r="H72" s="6"/>
      <c r="I72" s="8"/>
      <c r="J72" s="8"/>
      <c r="K72" s="8"/>
      <c r="L72" s="8"/>
      <c r="M72" s="8"/>
      <c r="N72" s="8"/>
      <c r="O72" s="8"/>
      <c r="P72" s="8"/>
      <c r="Q72" s="8"/>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6"/>
      <c r="AU72" s="6"/>
      <c r="AV72" s="6"/>
      <c r="AW72" s="6"/>
      <c r="AX72" s="6"/>
      <c r="AY72" s="6"/>
      <c r="AZ72" s="6"/>
      <c r="BA72" s="6"/>
      <c r="BB72" s="6"/>
      <c r="BC72" s="6"/>
      <c r="BD72" s="6"/>
      <c r="BE72" s="6"/>
      <c r="BF72" s="6"/>
      <c r="BG72" s="6"/>
      <c r="BH72" s="6"/>
      <c r="BI72" s="6"/>
      <c r="BJ72" s="6"/>
      <c r="BK72" s="6"/>
      <c r="BL72" s="6"/>
      <c r="BM72" s="6"/>
      <c r="BN72" s="6"/>
      <c r="BO72" s="6"/>
      <c r="BP72" s="6"/>
      <c r="BQ72" s="6"/>
    </row>
    <row r="73" spans="1:69" ht="22.9" customHeight="1" thickBot="1" x14ac:dyDescent="0.25">
      <c r="A73" s="6"/>
      <c r="B73" s="16">
        <v>64</v>
      </c>
      <c r="C73" s="15" t="s">
        <v>241</v>
      </c>
      <c r="D73" s="80">
        <f>'Datos de Origen'!X68</f>
        <v>20</v>
      </c>
      <c r="E73" s="6"/>
      <c r="F73" s="6"/>
      <c r="G73" s="6"/>
      <c r="H73" s="6"/>
      <c r="I73" s="8"/>
      <c r="J73" s="8"/>
      <c r="K73" s="8"/>
      <c r="L73" s="8"/>
      <c r="M73" s="8"/>
      <c r="N73" s="8"/>
      <c r="O73" s="8"/>
      <c r="P73" s="8"/>
      <c r="Q73" s="8"/>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6"/>
      <c r="AU73" s="6"/>
      <c r="AV73" s="6"/>
      <c r="AW73" s="6"/>
      <c r="AX73" s="6"/>
      <c r="AY73" s="6"/>
      <c r="AZ73" s="6"/>
      <c r="BA73" s="6"/>
      <c r="BB73" s="6"/>
      <c r="BC73" s="6"/>
      <c r="BD73" s="6"/>
      <c r="BE73" s="6"/>
      <c r="BF73" s="6"/>
      <c r="BG73" s="6"/>
      <c r="BH73" s="6"/>
      <c r="BI73" s="6"/>
      <c r="BJ73" s="6"/>
      <c r="BK73" s="6"/>
      <c r="BL73" s="6"/>
      <c r="BM73" s="6"/>
      <c r="BN73" s="6"/>
      <c r="BO73" s="6"/>
      <c r="BP73" s="6"/>
      <c r="BQ73" s="6"/>
    </row>
    <row r="74" spans="1:69" ht="22.9" customHeight="1" thickBot="1" x14ac:dyDescent="0.25">
      <c r="A74" s="6"/>
      <c r="B74" s="14">
        <v>65</v>
      </c>
      <c r="C74" s="15" t="s">
        <v>242</v>
      </c>
      <c r="D74" s="80">
        <f>'Datos de Origen'!X69</f>
        <v>20</v>
      </c>
      <c r="E74" s="6"/>
      <c r="F74" s="6"/>
      <c r="G74" s="6"/>
      <c r="H74" s="6"/>
      <c r="I74" s="8"/>
      <c r="J74" s="8"/>
      <c r="K74" s="8"/>
      <c r="L74" s="8"/>
      <c r="M74" s="8"/>
      <c r="N74" s="8"/>
      <c r="O74" s="8"/>
      <c r="P74" s="8"/>
      <c r="Q74" s="8"/>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6"/>
      <c r="AU74" s="6"/>
      <c r="AV74" s="6"/>
      <c r="AW74" s="6"/>
      <c r="AX74" s="6"/>
      <c r="AY74" s="6"/>
      <c r="AZ74" s="6"/>
      <c r="BA74" s="6"/>
      <c r="BB74" s="6"/>
      <c r="BC74" s="6"/>
      <c r="BD74" s="6"/>
      <c r="BE74" s="6"/>
      <c r="BF74" s="6"/>
      <c r="BG74" s="6"/>
      <c r="BH74" s="6"/>
      <c r="BI74" s="6"/>
      <c r="BJ74" s="6"/>
      <c r="BK74" s="6"/>
      <c r="BL74" s="6"/>
      <c r="BM74" s="6"/>
      <c r="BN74" s="6"/>
      <c r="BO74" s="6"/>
      <c r="BP74" s="6"/>
      <c r="BQ74" s="6"/>
    </row>
    <row r="75" spans="1:69" ht="22.9" customHeight="1" thickBot="1" x14ac:dyDescent="0.25">
      <c r="A75" s="6"/>
      <c r="B75" s="16">
        <v>66</v>
      </c>
      <c r="C75" s="15" t="s">
        <v>243</v>
      </c>
      <c r="D75" s="80">
        <f>'Datos de Origen'!X70</f>
        <v>20</v>
      </c>
      <c r="E75" s="6"/>
      <c r="F75" s="6"/>
      <c r="G75" s="6"/>
      <c r="H75" s="6"/>
      <c r="I75" s="8"/>
      <c r="J75" s="8"/>
      <c r="K75" s="8"/>
      <c r="L75" s="8"/>
      <c r="M75" s="8"/>
      <c r="N75" s="8"/>
      <c r="O75" s="8"/>
      <c r="P75" s="8"/>
      <c r="Q75" s="8"/>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6"/>
      <c r="AU75" s="6"/>
      <c r="AV75" s="6"/>
      <c r="AW75" s="6"/>
      <c r="AX75" s="6"/>
      <c r="AY75" s="6"/>
      <c r="AZ75" s="6"/>
      <c r="BA75" s="6"/>
      <c r="BB75" s="6"/>
      <c r="BC75" s="6"/>
      <c r="BD75" s="6"/>
      <c r="BE75" s="6"/>
      <c r="BF75" s="6"/>
      <c r="BG75" s="6"/>
      <c r="BH75" s="6"/>
      <c r="BI75" s="6"/>
      <c r="BJ75" s="6"/>
      <c r="BK75" s="6"/>
      <c r="BL75" s="6"/>
      <c r="BM75" s="6"/>
      <c r="BN75" s="6"/>
      <c r="BO75" s="6"/>
      <c r="BP75" s="6"/>
      <c r="BQ75" s="6"/>
    </row>
    <row r="76" spans="1:69" ht="22.9" customHeight="1" thickBot="1" x14ac:dyDescent="0.25">
      <c r="A76" s="6"/>
      <c r="B76" s="16">
        <v>67</v>
      </c>
      <c r="C76" s="15" t="s">
        <v>244</v>
      </c>
      <c r="D76" s="80">
        <f>'Datos de Origen'!X71</f>
        <v>20</v>
      </c>
      <c r="E76" s="6"/>
      <c r="F76" s="6"/>
      <c r="G76" s="6"/>
      <c r="H76" s="6"/>
      <c r="I76" s="8"/>
      <c r="J76" s="8"/>
      <c r="K76" s="8"/>
      <c r="L76" s="8"/>
      <c r="M76" s="8"/>
      <c r="N76" s="8"/>
      <c r="O76" s="8"/>
      <c r="P76" s="8"/>
      <c r="Q76" s="8"/>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6"/>
      <c r="AU76" s="6"/>
      <c r="AV76" s="6"/>
      <c r="AW76" s="6"/>
      <c r="AX76" s="6"/>
      <c r="AY76" s="6"/>
      <c r="AZ76" s="6"/>
      <c r="BA76" s="6"/>
      <c r="BB76" s="6"/>
      <c r="BC76" s="6"/>
      <c r="BD76" s="6"/>
      <c r="BE76" s="6"/>
      <c r="BF76" s="6"/>
      <c r="BG76" s="6"/>
      <c r="BH76" s="6"/>
      <c r="BI76" s="6"/>
      <c r="BJ76" s="6"/>
      <c r="BK76" s="6"/>
      <c r="BL76" s="6"/>
      <c r="BM76" s="6"/>
      <c r="BN76" s="6"/>
      <c r="BO76" s="6"/>
      <c r="BP76" s="6"/>
      <c r="BQ76" s="6"/>
    </row>
    <row r="77" spans="1:69" ht="22.9" customHeight="1" thickBot="1" x14ac:dyDescent="0.25">
      <c r="A77" s="6"/>
      <c r="B77" s="16">
        <v>68</v>
      </c>
      <c r="C77" s="15" t="s">
        <v>245</v>
      </c>
      <c r="D77" s="80">
        <f>'Datos de Origen'!X72</f>
        <v>20</v>
      </c>
      <c r="E77" s="6"/>
      <c r="F77" s="6"/>
      <c r="G77" s="6"/>
      <c r="H77" s="6"/>
      <c r="I77" s="8"/>
      <c r="J77" s="8"/>
      <c r="K77" s="8"/>
      <c r="L77" s="8"/>
      <c r="M77" s="8"/>
      <c r="N77" s="8"/>
      <c r="O77" s="8"/>
      <c r="P77" s="8"/>
      <c r="Q77" s="8"/>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6"/>
      <c r="AU77" s="6"/>
      <c r="AV77" s="6"/>
      <c r="AW77" s="6"/>
      <c r="AX77" s="6"/>
      <c r="AY77" s="6"/>
      <c r="AZ77" s="6"/>
      <c r="BA77" s="6"/>
      <c r="BB77" s="6"/>
      <c r="BC77" s="6"/>
      <c r="BD77" s="6"/>
      <c r="BE77" s="6"/>
      <c r="BF77" s="6"/>
      <c r="BG77" s="6"/>
      <c r="BH77" s="6"/>
      <c r="BI77" s="6"/>
      <c r="BJ77" s="6"/>
      <c r="BK77" s="6"/>
      <c r="BL77" s="6"/>
      <c r="BM77" s="6"/>
      <c r="BN77" s="6"/>
      <c r="BO77" s="6"/>
      <c r="BP77" s="6"/>
      <c r="BQ77" s="6"/>
    </row>
    <row r="78" spans="1:69" ht="22.9" customHeight="1" thickBot="1" x14ac:dyDescent="0.25">
      <c r="A78" s="6"/>
      <c r="B78" s="16">
        <v>69</v>
      </c>
      <c r="C78" s="15" t="s">
        <v>246</v>
      </c>
      <c r="D78" s="80">
        <f>'Datos de Origen'!X73</f>
        <v>20</v>
      </c>
      <c r="E78" s="6"/>
      <c r="F78" s="6"/>
      <c r="G78" s="6"/>
      <c r="H78" s="6"/>
      <c r="I78" s="8"/>
      <c r="J78" s="8"/>
      <c r="K78" s="8"/>
      <c r="L78" s="8"/>
      <c r="M78" s="8"/>
      <c r="N78" s="8"/>
      <c r="O78" s="8"/>
      <c r="P78" s="8"/>
      <c r="Q78" s="8"/>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6"/>
      <c r="AU78" s="6"/>
      <c r="AV78" s="6"/>
      <c r="AW78" s="6"/>
      <c r="AX78" s="6"/>
      <c r="AY78" s="6"/>
      <c r="AZ78" s="6"/>
      <c r="BA78" s="6"/>
      <c r="BB78" s="6"/>
      <c r="BC78" s="6"/>
      <c r="BD78" s="6"/>
      <c r="BE78" s="6"/>
      <c r="BF78" s="6"/>
      <c r="BG78" s="6"/>
      <c r="BH78" s="6"/>
      <c r="BI78" s="6"/>
      <c r="BJ78" s="6"/>
      <c r="BK78" s="6"/>
      <c r="BL78" s="6"/>
      <c r="BM78" s="6"/>
      <c r="BN78" s="6"/>
      <c r="BO78" s="6"/>
      <c r="BP78" s="6"/>
      <c r="BQ78" s="6"/>
    </row>
    <row r="79" spans="1:69" ht="22.9" customHeight="1" thickBot="1" x14ac:dyDescent="0.25">
      <c r="A79" s="6"/>
      <c r="B79" s="574" t="s">
        <v>378</v>
      </c>
      <c r="C79" s="575"/>
      <c r="D79" s="80">
        <f>'Datos de Origen'!X74</f>
        <v>1380</v>
      </c>
      <c r="E79" s="6"/>
      <c r="F79" s="6"/>
      <c r="G79" s="6"/>
      <c r="H79" s="6"/>
      <c r="I79" s="8"/>
      <c r="J79" s="8"/>
      <c r="K79" s="8"/>
      <c r="L79" s="8"/>
      <c r="M79" s="8"/>
      <c r="N79" s="8"/>
      <c r="O79" s="8"/>
      <c r="P79" s="8"/>
      <c r="Q79" s="8"/>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6"/>
      <c r="AU79" s="6"/>
      <c r="AV79" s="6"/>
      <c r="AW79" s="6"/>
      <c r="AX79" s="6"/>
      <c r="AY79" s="6"/>
      <c r="AZ79" s="6"/>
      <c r="BA79" s="6"/>
      <c r="BB79" s="6"/>
      <c r="BC79" s="6"/>
      <c r="BD79" s="6"/>
      <c r="BE79" s="6"/>
      <c r="BF79" s="6"/>
      <c r="BG79" s="6"/>
      <c r="BH79" s="6"/>
      <c r="BI79" s="6"/>
      <c r="BJ79" s="6"/>
      <c r="BK79" s="6"/>
      <c r="BL79" s="6"/>
      <c r="BM79" s="6"/>
      <c r="BN79" s="6"/>
      <c r="BO79" s="6"/>
      <c r="BP79" s="6"/>
      <c r="BQ79" s="6"/>
    </row>
    <row r="80" spans="1:69" x14ac:dyDescent="0.2">
      <c r="A80" s="6"/>
      <c r="B80" s="6"/>
      <c r="C80" s="6"/>
      <c r="D80" s="6"/>
      <c r="E80" s="6"/>
      <c r="F80" s="6"/>
      <c r="G80" s="6"/>
      <c r="H80" s="6"/>
      <c r="I80" s="8"/>
      <c r="J80" s="8"/>
      <c r="K80" s="8"/>
      <c r="L80" s="8"/>
      <c r="M80" s="8"/>
      <c r="N80" s="8"/>
      <c r="O80" s="8"/>
      <c r="P80" s="8"/>
      <c r="Q80" s="8"/>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6"/>
      <c r="AU80" s="6"/>
      <c r="AV80" s="6"/>
      <c r="AW80" s="6"/>
      <c r="AX80" s="6"/>
      <c r="AY80" s="6"/>
      <c r="AZ80" s="6"/>
      <c r="BA80" s="6"/>
      <c r="BB80" s="6"/>
      <c r="BC80" s="6"/>
      <c r="BD80" s="6"/>
      <c r="BE80" s="6"/>
      <c r="BF80" s="6"/>
      <c r="BG80" s="6"/>
      <c r="BH80" s="6"/>
      <c r="BI80" s="6"/>
      <c r="BJ80" s="6"/>
      <c r="BK80" s="6"/>
      <c r="BL80" s="6"/>
      <c r="BM80" s="6"/>
      <c r="BN80" s="6"/>
      <c r="BO80" s="6"/>
      <c r="BP80" s="6"/>
      <c r="BQ80" s="6"/>
    </row>
    <row r="81" spans="1:69" x14ac:dyDescent="0.2">
      <c r="A81" s="6"/>
      <c r="B81" s="6"/>
      <c r="C81" s="6"/>
      <c r="D81" s="6"/>
      <c r="E81" s="6"/>
      <c r="F81" s="6"/>
      <c r="G81" s="6"/>
      <c r="H81" s="6"/>
      <c r="I81" s="8"/>
      <c r="J81" s="8"/>
      <c r="K81" s="8"/>
      <c r="L81" s="8"/>
      <c r="M81" s="8"/>
      <c r="N81" s="8"/>
      <c r="O81" s="8"/>
      <c r="P81" s="8"/>
      <c r="Q81" s="8"/>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6"/>
      <c r="AU81" s="6"/>
      <c r="AV81" s="6"/>
      <c r="AW81" s="6"/>
      <c r="AX81" s="6"/>
      <c r="AY81" s="6"/>
      <c r="AZ81" s="6"/>
      <c r="BA81" s="6"/>
      <c r="BB81" s="6"/>
      <c r="BC81" s="6"/>
      <c r="BD81" s="6"/>
      <c r="BE81" s="6"/>
      <c r="BF81" s="6"/>
      <c r="BG81" s="6"/>
      <c r="BH81" s="6"/>
      <c r="BI81" s="6"/>
      <c r="BJ81" s="6"/>
      <c r="BK81" s="6"/>
      <c r="BL81" s="6"/>
      <c r="BM81" s="6"/>
      <c r="BN81" s="6"/>
      <c r="BO81" s="6"/>
      <c r="BP81" s="6"/>
      <c r="BQ81" s="6"/>
    </row>
    <row r="82" spans="1:69" x14ac:dyDescent="0.2">
      <c r="A82" s="6"/>
      <c r="B82" s="6"/>
      <c r="C82" s="6"/>
      <c r="D82" s="6"/>
      <c r="E82" s="6"/>
      <c r="F82" s="6"/>
      <c r="G82" s="6"/>
      <c r="H82" s="6"/>
      <c r="I82" s="8"/>
      <c r="J82" s="8"/>
      <c r="K82" s="8"/>
      <c r="L82" s="8"/>
      <c r="M82" s="8"/>
      <c r="N82" s="8"/>
      <c r="O82" s="8"/>
      <c r="P82" s="8"/>
      <c r="Q82" s="8"/>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6"/>
      <c r="AU82" s="6"/>
      <c r="AV82" s="6"/>
      <c r="AW82" s="6"/>
      <c r="AX82" s="6"/>
      <c r="AY82" s="6"/>
      <c r="AZ82" s="6"/>
      <c r="BA82" s="6"/>
      <c r="BB82" s="6"/>
      <c r="BC82" s="6"/>
      <c r="BD82" s="6"/>
      <c r="BE82" s="6"/>
      <c r="BF82" s="6"/>
      <c r="BG82" s="6"/>
      <c r="BH82" s="6"/>
      <c r="BI82" s="6"/>
      <c r="BJ82" s="6"/>
      <c r="BK82" s="6"/>
      <c r="BL82" s="6"/>
      <c r="BM82" s="6"/>
      <c r="BN82" s="6"/>
      <c r="BO82" s="6"/>
      <c r="BP82" s="6"/>
      <c r="BQ82" s="6"/>
    </row>
    <row r="83" spans="1:69" x14ac:dyDescent="0.2">
      <c r="A83" s="7"/>
      <c r="B83" s="8"/>
      <c r="C83" s="8"/>
      <c r="D83" s="8"/>
      <c r="E83" s="8"/>
      <c r="F83" s="8"/>
      <c r="G83" s="8"/>
      <c r="H83" s="8"/>
      <c r="I83" s="8"/>
      <c r="J83" s="8"/>
      <c r="K83" s="8"/>
      <c r="L83" s="8"/>
      <c r="M83" s="8"/>
      <c r="N83" s="8"/>
      <c r="O83" s="8"/>
      <c r="P83" s="8"/>
      <c r="Q83" s="8"/>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6"/>
      <c r="AU83" s="6"/>
      <c r="AV83" s="6"/>
      <c r="AW83" s="6"/>
      <c r="AX83" s="6"/>
      <c r="AY83" s="6"/>
      <c r="AZ83" s="6"/>
      <c r="BA83" s="6"/>
      <c r="BB83" s="6"/>
      <c r="BC83" s="6"/>
      <c r="BD83" s="6"/>
      <c r="BE83" s="6"/>
      <c r="BF83" s="6"/>
      <c r="BG83" s="6"/>
      <c r="BH83" s="6"/>
      <c r="BI83" s="6"/>
      <c r="BJ83" s="6"/>
      <c r="BK83" s="6"/>
      <c r="BL83" s="6"/>
      <c r="BM83" s="6"/>
      <c r="BN83" s="6"/>
      <c r="BO83" s="6"/>
      <c r="BP83" s="6"/>
      <c r="BQ83" s="6"/>
    </row>
    <row r="84" spans="1:69" x14ac:dyDescent="0.2">
      <c r="A84" s="7"/>
      <c r="B84" s="8"/>
      <c r="C84" s="8"/>
      <c r="D84" s="8"/>
      <c r="E84" s="8"/>
      <c r="F84" s="8"/>
      <c r="G84" s="8"/>
      <c r="H84" s="8"/>
      <c r="I84" s="8"/>
      <c r="J84" s="8"/>
      <c r="K84" s="8"/>
      <c r="L84" s="8"/>
      <c r="M84" s="8"/>
      <c r="N84" s="8"/>
      <c r="O84" s="8"/>
      <c r="P84" s="8"/>
      <c r="Q84" s="8"/>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6"/>
      <c r="AU84" s="6"/>
      <c r="AV84" s="6"/>
      <c r="AW84" s="6"/>
      <c r="AX84" s="6"/>
      <c r="AY84" s="6"/>
      <c r="AZ84" s="6"/>
      <c r="BA84" s="6"/>
      <c r="BB84" s="6"/>
      <c r="BC84" s="6"/>
      <c r="BD84" s="6"/>
      <c r="BE84" s="6"/>
      <c r="BF84" s="6"/>
      <c r="BG84" s="6"/>
      <c r="BH84" s="6"/>
      <c r="BI84" s="6"/>
      <c r="BJ84" s="6"/>
      <c r="BK84" s="6"/>
      <c r="BL84" s="6"/>
      <c r="BM84" s="6"/>
      <c r="BN84" s="6"/>
      <c r="BO84" s="6"/>
      <c r="BP84" s="6"/>
      <c r="BQ84" s="6"/>
    </row>
    <row r="85" spans="1:69" x14ac:dyDescent="0.2">
      <c r="A85" s="7"/>
      <c r="B85" s="8"/>
      <c r="C85" s="8"/>
      <c r="D85" s="8"/>
      <c r="E85" s="8"/>
      <c r="F85" s="8"/>
      <c r="G85" s="8"/>
      <c r="H85" s="8"/>
      <c r="I85" s="8"/>
      <c r="J85" s="8"/>
      <c r="K85" s="8"/>
      <c r="L85" s="8"/>
      <c r="M85" s="8"/>
      <c r="N85" s="8"/>
      <c r="O85" s="8"/>
      <c r="P85" s="8"/>
      <c r="Q85" s="8"/>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6"/>
      <c r="AU85" s="6"/>
      <c r="AV85" s="6"/>
      <c r="AW85" s="6"/>
      <c r="AX85" s="6"/>
      <c r="AY85" s="6"/>
      <c r="AZ85" s="6"/>
      <c r="BA85" s="6"/>
      <c r="BB85" s="6"/>
      <c r="BC85" s="6"/>
      <c r="BD85" s="6"/>
      <c r="BE85" s="6"/>
      <c r="BF85" s="6"/>
      <c r="BG85" s="6"/>
      <c r="BH85" s="6"/>
      <c r="BI85" s="6"/>
      <c r="BJ85" s="6"/>
      <c r="BK85" s="6"/>
      <c r="BL85" s="6"/>
      <c r="BM85" s="6"/>
      <c r="BN85" s="6"/>
      <c r="BO85" s="6"/>
      <c r="BP85" s="6"/>
      <c r="BQ85" s="6"/>
    </row>
    <row r="86" spans="1:69" x14ac:dyDescent="0.2">
      <c r="A86" s="7"/>
      <c r="B86" s="8"/>
      <c r="C86" s="8"/>
      <c r="D86" s="8"/>
      <c r="E86" s="8"/>
      <c r="F86" s="8"/>
      <c r="G86" s="8"/>
      <c r="H86" s="8"/>
      <c r="I86" s="8"/>
      <c r="J86" s="8"/>
      <c r="K86" s="8"/>
      <c r="L86" s="8"/>
      <c r="M86" s="8"/>
      <c r="N86" s="8"/>
      <c r="O86" s="8"/>
      <c r="P86" s="8"/>
      <c r="Q86" s="8"/>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6"/>
      <c r="AU86" s="6"/>
      <c r="AV86" s="6"/>
      <c r="AW86" s="6"/>
      <c r="AX86" s="6"/>
      <c r="AY86" s="6"/>
      <c r="AZ86" s="6"/>
      <c r="BA86" s="6"/>
      <c r="BB86" s="6"/>
      <c r="BC86" s="6"/>
      <c r="BD86" s="6"/>
      <c r="BE86" s="6"/>
      <c r="BF86" s="6"/>
      <c r="BG86" s="6"/>
      <c r="BH86" s="6"/>
      <c r="BI86" s="6"/>
      <c r="BJ86" s="6"/>
      <c r="BK86" s="6"/>
      <c r="BL86" s="6"/>
      <c r="BM86" s="6"/>
      <c r="BN86" s="6"/>
      <c r="BO86" s="6"/>
      <c r="BP86" s="6"/>
      <c r="BQ86" s="6"/>
    </row>
    <row r="87" spans="1:69" x14ac:dyDescent="0.2">
      <c r="A87" s="7"/>
      <c r="B87" s="8"/>
      <c r="C87" s="8"/>
      <c r="D87" s="8"/>
      <c r="E87" s="8"/>
      <c r="F87" s="8"/>
      <c r="G87" s="8"/>
      <c r="H87" s="8"/>
      <c r="I87" s="8"/>
      <c r="J87" s="8"/>
      <c r="K87" s="8"/>
      <c r="L87" s="8"/>
      <c r="M87" s="8"/>
      <c r="N87" s="8"/>
      <c r="O87" s="8"/>
      <c r="P87" s="8"/>
      <c r="Q87" s="8"/>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6"/>
      <c r="AU87" s="6"/>
      <c r="AV87" s="6"/>
      <c r="AW87" s="6"/>
      <c r="AX87" s="6"/>
      <c r="AY87" s="6"/>
      <c r="AZ87" s="6"/>
      <c r="BA87" s="6"/>
      <c r="BB87" s="6"/>
      <c r="BC87" s="6"/>
      <c r="BD87" s="6"/>
      <c r="BE87" s="6"/>
      <c r="BF87" s="6"/>
      <c r="BG87" s="6"/>
      <c r="BH87" s="6"/>
      <c r="BI87" s="6"/>
      <c r="BJ87" s="6"/>
      <c r="BK87" s="6"/>
      <c r="BL87" s="6"/>
      <c r="BM87" s="6"/>
      <c r="BN87" s="6"/>
      <c r="BO87" s="6"/>
      <c r="BP87" s="6"/>
      <c r="BQ87" s="6"/>
    </row>
    <row r="88" spans="1:69" x14ac:dyDescent="0.2">
      <c r="A88" s="7"/>
      <c r="B88" s="8"/>
      <c r="C88" s="8"/>
      <c r="D88" s="8"/>
      <c r="E88" s="8"/>
      <c r="F88" s="8"/>
      <c r="G88" s="8"/>
      <c r="H88" s="8"/>
      <c r="I88" s="8"/>
      <c r="J88" s="8"/>
      <c r="K88" s="8"/>
      <c r="L88" s="8"/>
      <c r="M88" s="8"/>
      <c r="N88" s="8"/>
      <c r="O88" s="8"/>
      <c r="P88" s="8"/>
      <c r="Q88" s="8"/>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6"/>
      <c r="AU88" s="6"/>
      <c r="AV88" s="6"/>
      <c r="AW88" s="6"/>
      <c r="AX88" s="6"/>
      <c r="AY88" s="6"/>
      <c r="AZ88" s="6"/>
      <c r="BA88" s="6"/>
      <c r="BB88" s="6"/>
      <c r="BC88" s="6"/>
      <c r="BD88" s="6"/>
      <c r="BE88" s="6"/>
      <c r="BF88" s="6"/>
      <c r="BG88" s="6"/>
      <c r="BH88" s="6"/>
      <c r="BI88" s="6"/>
      <c r="BJ88" s="6"/>
      <c r="BK88" s="6"/>
      <c r="BL88" s="6"/>
      <c r="BM88" s="6"/>
      <c r="BN88" s="6"/>
      <c r="BO88" s="6"/>
      <c r="BP88" s="6"/>
      <c r="BQ88" s="6"/>
    </row>
    <row r="89" spans="1:69" x14ac:dyDescent="0.2">
      <c r="A89" s="7"/>
      <c r="B89" s="8"/>
      <c r="C89" s="8"/>
      <c r="D89" s="8"/>
      <c r="E89" s="8"/>
      <c r="F89" s="8"/>
      <c r="G89" s="8"/>
      <c r="H89" s="8"/>
      <c r="I89" s="8"/>
      <c r="J89" s="8"/>
      <c r="K89" s="8"/>
      <c r="L89" s="8"/>
      <c r="M89" s="8"/>
      <c r="N89" s="8"/>
      <c r="O89" s="8"/>
      <c r="P89" s="8"/>
      <c r="Q89" s="8"/>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6"/>
      <c r="AU89" s="6"/>
      <c r="AV89" s="6"/>
      <c r="AW89" s="6"/>
      <c r="AX89" s="6"/>
      <c r="AY89" s="6"/>
      <c r="AZ89" s="6"/>
      <c r="BA89" s="6"/>
      <c r="BB89" s="6"/>
      <c r="BC89" s="6"/>
      <c r="BD89" s="6"/>
      <c r="BE89" s="6"/>
      <c r="BF89" s="6"/>
      <c r="BG89" s="6"/>
      <c r="BH89" s="6"/>
      <c r="BI89" s="6"/>
      <c r="BJ89" s="6"/>
      <c r="BK89" s="6"/>
      <c r="BL89" s="6"/>
      <c r="BM89" s="6"/>
      <c r="BN89" s="6"/>
      <c r="BO89" s="6"/>
      <c r="BP89" s="6"/>
      <c r="BQ89" s="6"/>
    </row>
    <row r="90" spans="1:69" ht="26.25" customHeight="1" x14ac:dyDescent="0.2">
      <c r="A90" s="7"/>
      <c r="B90" s="8"/>
      <c r="C90" s="8"/>
      <c r="D90" s="8"/>
      <c r="E90" s="8"/>
      <c r="F90" s="8"/>
      <c r="G90" s="8"/>
      <c r="H90" s="8"/>
      <c r="I90" s="8"/>
      <c r="J90" s="8"/>
      <c r="K90" s="8"/>
      <c r="L90" s="8"/>
      <c r="M90" s="8"/>
      <c r="N90" s="8"/>
      <c r="O90" s="8"/>
      <c r="P90" s="8"/>
      <c r="Q90" s="8"/>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6"/>
      <c r="AU90" s="6"/>
      <c r="AV90" s="6"/>
      <c r="AW90" s="6"/>
      <c r="AX90" s="6"/>
      <c r="AY90" s="6"/>
      <c r="AZ90" s="6"/>
      <c r="BA90" s="6"/>
      <c r="BB90" s="6"/>
      <c r="BC90" s="6"/>
      <c r="BD90" s="6"/>
      <c r="BE90" s="6"/>
      <c r="BF90" s="6"/>
      <c r="BG90" s="6"/>
      <c r="BH90" s="6"/>
      <c r="BI90" s="6"/>
      <c r="BJ90" s="6"/>
      <c r="BK90" s="6"/>
      <c r="BL90" s="6"/>
      <c r="BM90" s="6"/>
      <c r="BN90" s="6"/>
      <c r="BO90" s="6"/>
      <c r="BP90" s="6"/>
      <c r="BQ90" s="6"/>
    </row>
    <row r="91" spans="1:69" x14ac:dyDescent="0.2">
      <c r="A91" s="7"/>
      <c r="B91" s="8"/>
      <c r="C91" s="8"/>
      <c r="D91" s="8"/>
      <c r="E91" s="8"/>
      <c r="F91" s="8"/>
      <c r="G91" s="8"/>
      <c r="H91" s="8"/>
      <c r="I91" s="8"/>
      <c r="J91" s="8"/>
      <c r="K91" s="8"/>
      <c r="L91" s="8"/>
      <c r="M91" s="8"/>
      <c r="N91" s="8"/>
      <c r="O91" s="8"/>
      <c r="P91" s="8"/>
      <c r="Q91" s="8"/>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6"/>
      <c r="AU91" s="6"/>
      <c r="AV91" s="6"/>
      <c r="AW91" s="6"/>
      <c r="AX91" s="6"/>
      <c r="AY91" s="6"/>
      <c r="AZ91" s="6"/>
      <c r="BA91" s="6"/>
      <c r="BB91" s="6"/>
      <c r="BC91" s="6"/>
      <c r="BD91" s="6"/>
      <c r="BE91" s="6"/>
      <c r="BF91" s="6"/>
      <c r="BG91" s="6"/>
      <c r="BH91" s="6"/>
      <c r="BI91" s="6"/>
      <c r="BJ91" s="6"/>
      <c r="BK91" s="6"/>
      <c r="BL91" s="6"/>
      <c r="BM91" s="6"/>
      <c r="BN91" s="6"/>
      <c r="BO91" s="6"/>
      <c r="BP91" s="6"/>
      <c r="BQ91" s="6"/>
    </row>
    <row r="92" spans="1:69" x14ac:dyDescent="0.2">
      <c r="A92" s="7"/>
      <c r="B92" s="8"/>
      <c r="C92" s="8"/>
      <c r="D92" s="8"/>
      <c r="E92" s="8"/>
      <c r="F92" s="8"/>
      <c r="G92" s="8"/>
      <c r="H92" s="8"/>
      <c r="I92" s="8"/>
      <c r="J92" s="8"/>
      <c r="K92" s="8"/>
      <c r="L92" s="8"/>
      <c r="M92" s="8"/>
      <c r="N92" s="8"/>
      <c r="O92" s="8"/>
      <c r="P92" s="8"/>
      <c r="Q92" s="8"/>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6"/>
      <c r="AU92" s="6"/>
      <c r="AV92" s="6"/>
      <c r="AW92" s="6"/>
      <c r="AX92" s="6"/>
      <c r="AY92" s="6"/>
      <c r="AZ92" s="6"/>
      <c r="BA92" s="6"/>
      <c r="BB92" s="6"/>
      <c r="BC92" s="6"/>
      <c r="BD92" s="6"/>
      <c r="BE92" s="6"/>
      <c r="BF92" s="6"/>
      <c r="BG92" s="6"/>
      <c r="BH92" s="6"/>
      <c r="BI92" s="6"/>
      <c r="BJ92" s="6"/>
      <c r="BK92" s="6"/>
      <c r="BL92" s="6"/>
      <c r="BM92" s="6"/>
      <c r="BN92" s="6"/>
      <c r="BO92" s="6"/>
      <c r="BP92" s="6"/>
      <c r="BQ92" s="6"/>
    </row>
    <row r="93" spans="1:69" x14ac:dyDescent="0.2">
      <c r="A93" s="7"/>
      <c r="B93" s="8"/>
      <c r="C93" s="8"/>
      <c r="D93" s="8"/>
      <c r="E93" s="8"/>
      <c r="F93" s="8"/>
      <c r="G93" s="8"/>
      <c r="H93" s="8"/>
      <c r="I93" s="8"/>
      <c r="J93" s="8"/>
      <c r="K93" s="8"/>
      <c r="L93" s="8"/>
      <c r="M93" s="8"/>
      <c r="N93" s="8"/>
      <c r="O93" s="8"/>
      <c r="P93" s="8"/>
      <c r="Q93" s="8"/>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6"/>
      <c r="AU93" s="6"/>
      <c r="AV93" s="6"/>
      <c r="AW93" s="6"/>
      <c r="AX93" s="6"/>
      <c r="AY93" s="6"/>
      <c r="AZ93" s="6"/>
      <c r="BA93" s="6"/>
      <c r="BB93" s="6"/>
      <c r="BC93" s="6"/>
      <c r="BD93" s="6"/>
      <c r="BE93" s="6"/>
      <c r="BF93" s="6"/>
      <c r="BG93" s="6"/>
      <c r="BH93" s="6"/>
      <c r="BI93" s="6"/>
      <c r="BJ93" s="6"/>
      <c r="BK93" s="6"/>
      <c r="BL93" s="6"/>
      <c r="BM93" s="6"/>
      <c r="BN93" s="6"/>
      <c r="BO93" s="6"/>
      <c r="BP93" s="6"/>
      <c r="BQ93" s="6"/>
    </row>
    <row r="94" spans="1:69" x14ac:dyDescent="0.2">
      <c r="A94" s="7"/>
      <c r="B94" s="8"/>
      <c r="C94" s="8"/>
      <c r="D94" s="8"/>
      <c r="E94" s="8"/>
      <c r="F94" s="8"/>
      <c r="G94" s="8"/>
      <c r="H94" s="8"/>
      <c r="I94" s="8"/>
      <c r="J94" s="8"/>
      <c r="K94" s="8"/>
      <c r="L94" s="8"/>
      <c r="M94" s="8"/>
      <c r="N94" s="8"/>
      <c r="O94" s="8"/>
      <c r="P94" s="8"/>
      <c r="Q94" s="8"/>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6"/>
      <c r="AU94" s="6"/>
      <c r="AV94" s="6"/>
      <c r="AW94" s="6"/>
      <c r="AX94" s="6"/>
      <c r="AY94" s="6"/>
      <c r="AZ94" s="6"/>
      <c r="BA94" s="6"/>
      <c r="BB94" s="6"/>
      <c r="BC94" s="6"/>
      <c r="BD94" s="6"/>
      <c r="BE94" s="6"/>
      <c r="BF94" s="6"/>
      <c r="BG94" s="6"/>
      <c r="BH94" s="6"/>
      <c r="BI94" s="6"/>
      <c r="BJ94" s="6"/>
      <c r="BK94" s="6"/>
      <c r="BL94" s="6"/>
      <c r="BM94" s="6"/>
      <c r="BN94" s="6"/>
      <c r="BO94" s="6"/>
      <c r="BP94" s="6"/>
      <c r="BQ94" s="6"/>
    </row>
    <row r="95" spans="1:69" x14ac:dyDescent="0.2">
      <c r="A95" s="7"/>
      <c r="B95" s="8"/>
      <c r="C95" s="8"/>
      <c r="D95" s="8"/>
      <c r="E95" s="8"/>
      <c r="F95" s="8"/>
      <c r="G95" s="8"/>
      <c r="H95" s="8"/>
      <c r="I95" s="8"/>
      <c r="J95" s="8"/>
      <c r="K95" s="8"/>
      <c r="L95" s="8"/>
      <c r="M95" s="8"/>
      <c r="N95" s="8"/>
      <c r="O95" s="8"/>
      <c r="P95" s="8"/>
      <c r="Q95" s="8"/>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6"/>
      <c r="AU95" s="6"/>
      <c r="AV95" s="6"/>
      <c r="AW95" s="6"/>
      <c r="AX95" s="6"/>
      <c r="AY95" s="6"/>
      <c r="AZ95" s="6"/>
      <c r="BA95" s="6"/>
      <c r="BB95" s="6"/>
      <c r="BC95" s="6"/>
      <c r="BD95" s="6"/>
      <c r="BE95" s="6"/>
      <c r="BF95" s="6"/>
      <c r="BG95" s="6"/>
      <c r="BH95" s="6"/>
      <c r="BI95" s="6"/>
      <c r="BJ95" s="6"/>
      <c r="BK95" s="6"/>
      <c r="BL95" s="6"/>
      <c r="BM95" s="6"/>
      <c r="BN95" s="6"/>
      <c r="BO95" s="6"/>
      <c r="BP95" s="6"/>
      <c r="BQ95" s="6"/>
    </row>
    <row r="96" spans="1:69" x14ac:dyDescent="0.2">
      <c r="A96" s="7"/>
      <c r="B96" s="8"/>
      <c r="C96" s="8"/>
      <c r="D96" s="8"/>
      <c r="E96" s="8"/>
      <c r="F96" s="8"/>
      <c r="G96" s="8"/>
      <c r="H96" s="8"/>
      <c r="I96" s="8"/>
      <c r="J96" s="8"/>
      <c r="K96" s="8"/>
      <c r="L96" s="8"/>
      <c r="M96" s="8"/>
      <c r="N96" s="8"/>
      <c r="O96" s="8"/>
      <c r="P96" s="8"/>
      <c r="Q96" s="8"/>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6"/>
      <c r="AU96" s="6"/>
      <c r="AV96" s="6"/>
      <c r="AW96" s="6"/>
      <c r="AX96" s="6"/>
      <c r="AY96" s="6"/>
      <c r="AZ96" s="6"/>
      <c r="BA96" s="6"/>
      <c r="BB96" s="6"/>
      <c r="BC96" s="6"/>
      <c r="BD96" s="6"/>
      <c r="BE96" s="6"/>
      <c r="BF96" s="6"/>
      <c r="BG96" s="6"/>
      <c r="BH96" s="6"/>
      <c r="BI96" s="6"/>
      <c r="BJ96" s="6"/>
      <c r="BK96" s="6"/>
      <c r="BL96" s="6"/>
      <c r="BM96" s="6"/>
      <c r="BN96" s="6"/>
      <c r="BO96" s="6"/>
      <c r="BP96" s="6"/>
      <c r="BQ96" s="6"/>
    </row>
    <row r="97" spans="1:69" x14ac:dyDescent="0.2">
      <c r="A97" s="7"/>
      <c r="B97" s="8"/>
      <c r="C97" s="8"/>
      <c r="D97" s="8"/>
      <c r="E97" s="8"/>
      <c r="F97" s="8"/>
      <c r="G97" s="8"/>
      <c r="H97" s="8"/>
      <c r="I97" s="8"/>
      <c r="J97" s="8"/>
      <c r="K97" s="8"/>
      <c r="L97" s="8"/>
      <c r="M97" s="8"/>
      <c r="N97" s="8"/>
      <c r="O97" s="8"/>
      <c r="P97" s="8"/>
      <c r="Q97" s="8"/>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6"/>
      <c r="AU97" s="6"/>
      <c r="AV97" s="6"/>
      <c r="AW97" s="6"/>
      <c r="AX97" s="6"/>
      <c r="AY97" s="6"/>
      <c r="AZ97" s="6"/>
      <c r="BA97" s="6"/>
      <c r="BB97" s="6"/>
      <c r="BC97" s="6"/>
      <c r="BD97" s="6"/>
      <c r="BE97" s="6"/>
      <c r="BF97" s="6"/>
      <c r="BG97" s="6"/>
      <c r="BH97" s="6"/>
      <c r="BI97" s="6"/>
      <c r="BJ97" s="6"/>
      <c r="BK97" s="6"/>
      <c r="BL97" s="6"/>
      <c r="BM97" s="6"/>
      <c r="BN97" s="6"/>
      <c r="BO97" s="6"/>
      <c r="BP97" s="6"/>
      <c r="BQ97" s="6"/>
    </row>
    <row r="98" spans="1:69" x14ac:dyDescent="0.2">
      <c r="A98" s="7"/>
      <c r="B98" s="8"/>
      <c r="C98" s="8"/>
      <c r="D98" s="8"/>
      <c r="E98" s="8"/>
      <c r="F98" s="8"/>
      <c r="G98" s="8"/>
      <c r="H98" s="8"/>
      <c r="I98" s="8"/>
      <c r="J98" s="8"/>
      <c r="K98" s="8"/>
      <c r="L98" s="8"/>
      <c r="M98" s="8"/>
      <c r="N98" s="8"/>
      <c r="O98" s="8"/>
      <c r="P98" s="8"/>
      <c r="Q98" s="8"/>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6"/>
      <c r="AU98" s="6"/>
      <c r="AV98" s="6"/>
      <c r="AW98" s="6"/>
      <c r="AX98" s="6"/>
      <c r="AY98" s="6"/>
      <c r="AZ98" s="6"/>
      <c r="BA98" s="6"/>
      <c r="BB98" s="6"/>
      <c r="BC98" s="6"/>
      <c r="BD98" s="6"/>
      <c r="BE98" s="6"/>
      <c r="BF98" s="6"/>
      <c r="BG98" s="6"/>
      <c r="BH98" s="6"/>
      <c r="BI98" s="6"/>
      <c r="BJ98" s="6"/>
      <c r="BK98" s="6"/>
      <c r="BL98" s="6"/>
      <c r="BM98" s="6"/>
      <c r="BN98" s="6"/>
      <c r="BO98" s="6"/>
      <c r="BP98" s="6"/>
      <c r="BQ98" s="6"/>
    </row>
    <row r="99" spans="1:69" x14ac:dyDescent="0.2">
      <c r="A99" s="7"/>
      <c r="B99" s="8"/>
      <c r="C99" s="8"/>
      <c r="D99" s="8"/>
      <c r="E99" s="8"/>
      <c r="F99" s="8"/>
      <c r="G99" s="8"/>
      <c r="H99" s="8"/>
      <c r="I99" s="8"/>
      <c r="J99" s="8"/>
      <c r="K99" s="8"/>
      <c r="L99" s="8"/>
      <c r="M99" s="8"/>
      <c r="N99" s="8"/>
      <c r="O99" s="8"/>
      <c r="P99" s="8"/>
      <c r="Q99" s="8"/>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6"/>
      <c r="AU99" s="6"/>
      <c r="AV99" s="6"/>
      <c r="AW99" s="6"/>
      <c r="AX99" s="6"/>
      <c r="AY99" s="6"/>
      <c r="AZ99" s="6"/>
      <c r="BA99" s="6"/>
      <c r="BB99" s="6"/>
      <c r="BC99" s="6"/>
      <c r="BD99" s="6"/>
      <c r="BE99" s="6"/>
      <c r="BF99" s="6"/>
      <c r="BG99" s="6"/>
      <c r="BH99" s="6"/>
      <c r="BI99" s="6"/>
      <c r="BJ99" s="6"/>
      <c r="BK99" s="6"/>
      <c r="BL99" s="6"/>
      <c r="BM99" s="6"/>
      <c r="BN99" s="6"/>
      <c r="BO99" s="6"/>
      <c r="BP99" s="6"/>
      <c r="BQ99" s="6"/>
    </row>
    <row r="100" spans="1:69" x14ac:dyDescent="0.2">
      <c r="A100" s="7"/>
      <c r="B100" s="8"/>
      <c r="C100" s="8"/>
      <c r="D100" s="8"/>
      <c r="E100" s="8"/>
      <c r="F100" s="8"/>
      <c r="G100" s="8"/>
      <c r="H100" s="8"/>
      <c r="I100" s="8"/>
      <c r="J100" s="8"/>
      <c r="K100" s="8"/>
      <c r="L100" s="8"/>
      <c r="M100" s="8"/>
      <c r="N100" s="8"/>
      <c r="O100" s="8"/>
      <c r="P100" s="8"/>
      <c r="Q100" s="8"/>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6"/>
      <c r="AU100" s="6"/>
      <c r="AV100" s="6"/>
      <c r="AW100" s="6"/>
      <c r="AX100" s="6"/>
      <c r="AY100" s="6"/>
      <c r="AZ100" s="6"/>
      <c r="BA100" s="6"/>
      <c r="BB100" s="6"/>
      <c r="BC100" s="6"/>
      <c r="BD100" s="6"/>
      <c r="BE100" s="6"/>
      <c r="BF100" s="6"/>
      <c r="BG100" s="6"/>
      <c r="BH100" s="6"/>
      <c r="BI100" s="6"/>
      <c r="BJ100" s="6"/>
      <c r="BK100" s="6"/>
      <c r="BL100" s="6"/>
      <c r="BM100" s="6"/>
      <c r="BN100" s="6"/>
      <c r="BO100" s="6"/>
      <c r="BP100" s="6"/>
      <c r="BQ100" s="6"/>
    </row>
    <row r="101" spans="1:69" x14ac:dyDescent="0.2">
      <c r="A101" s="7"/>
      <c r="B101" s="8"/>
      <c r="C101" s="8"/>
      <c r="D101" s="8"/>
      <c r="E101" s="8"/>
      <c r="F101" s="8"/>
      <c r="G101" s="8"/>
      <c r="H101" s="8"/>
      <c r="I101" s="8"/>
      <c r="J101" s="8"/>
      <c r="K101" s="8"/>
      <c r="L101" s="8"/>
      <c r="M101" s="8"/>
      <c r="N101" s="8"/>
      <c r="O101" s="8"/>
      <c r="P101" s="8"/>
      <c r="Q101" s="8"/>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6"/>
      <c r="AU101" s="6"/>
      <c r="AV101" s="6"/>
      <c r="AW101" s="6"/>
      <c r="AX101" s="6"/>
      <c r="AY101" s="6"/>
      <c r="AZ101" s="6"/>
      <c r="BA101" s="6"/>
      <c r="BB101" s="6"/>
      <c r="BC101" s="6"/>
      <c r="BD101" s="6"/>
      <c r="BE101" s="6"/>
      <c r="BF101" s="6"/>
      <c r="BG101" s="6"/>
      <c r="BH101" s="6"/>
      <c r="BI101" s="6"/>
      <c r="BJ101" s="6"/>
      <c r="BK101" s="6"/>
      <c r="BL101" s="6"/>
      <c r="BM101" s="6"/>
      <c r="BN101" s="6"/>
      <c r="BO101" s="6"/>
      <c r="BP101" s="6"/>
      <c r="BQ101" s="6"/>
    </row>
    <row r="102" spans="1:69" x14ac:dyDescent="0.2">
      <c r="A102" s="7"/>
      <c r="B102" s="8"/>
      <c r="C102" s="8"/>
      <c r="D102" s="8"/>
      <c r="E102" s="8"/>
      <c r="F102" s="8"/>
      <c r="G102" s="8"/>
      <c r="H102" s="8"/>
      <c r="I102" s="8"/>
      <c r="J102" s="8"/>
      <c r="K102" s="8"/>
      <c r="L102" s="8"/>
      <c r="M102" s="8"/>
      <c r="N102" s="8"/>
      <c r="O102" s="8"/>
      <c r="P102" s="8"/>
      <c r="Q102" s="8"/>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6"/>
      <c r="AU102" s="6"/>
      <c r="AV102" s="6"/>
      <c r="AW102" s="6"/>
      <c r="AX102" s="6"/>
      <c r="AY102" s="6"/>
      <c r="AZ102" s="6"/>
      <c r="BA102" s="6"/>
      <c r="BB102" s="6"/>
      <c r="BC102" s="6"/>
      <c r="BD102" s="6"/>
      <c r="BE102" s="6"/>
      <c r="BF102" s="6"/>
      <c r="BG102" s="6"/>
      <c r="BH102" s="6"/>
      <c r="BI102" s="6"/>
      <c r="BJ102" s="6"/>
      <c r="BK102" s="6"/>
      <c r="BL102" s="6"/>
      <c r="BM102" s="6"/>
      <c r="BN102" s="6"/>
      <c r="BO102" s="6"/>
      <c r="BP102" s="6"/>
      <c r="BQ102" s="6"/>
    </row>
    <row r="103" spans="1:69" x14ac:dyDescent="0.2">
      <c r="A103" s="7"/>
      <c r="B103" s="8"/>
      <c r="C103" s="8"/>
      <c r="D103" s="8"/>
      <c r="E103" s="8"/>
      <c r="F103" s="8"/>
      <c r="G103" s="8"/>
      <c r="H103" s="8"/>
      <c r="I103" s="8"/>
      <c r="J103" s="8"/>
      <c r="K103" s="8"/>
      <c r="L103" s="8"/>
      <c r="M103" s="8"/>
      <c r="N103" s="8"/>
      <c r="O103" s="8"/>
      <c r="P103" s="8"/>
      <c r="Q103" s="8"/>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6"/>
      <c r="AU103" s="6"/>
      <c r="AV103" s="6"/>
      <c r="AW103" s="6"/>
      <c r="AX103" s="6"/>
      <c r="AY103" s="6"/>
      <c r="AZ103" s="6"/>
      <c r="BA103" s="6"/>
      <c r="BB103" s="6"/>
      <c r="BC103" s="6"/>
      <c r="BD103" s="6"/>
      <c r="BE103" s="6"/>
      <c r="BF103" s="6"/>
      <c r="BG103" s="6"/>
      <c r="BH103" s="6"/>
      <c r="BI103" s="6"/>
      <c r="BJ103" s="6"/>
      <c r="BK103" s="6"/>
      <c r="BL103" s="6"/>
      <c r="BM103" s="6"/>
      <c r="BN103" s="6"/>
      <c r="BO103" s="6"/>
      <c r="BP103" s="6"/>
      <c r="BQ103" s="6"/>
    </row>
    <row r="104" spans="1:69" x14ac:dyDescent="0.2">
      <c r="A104" s="7"/>
      <c r="B104" s="8"/>
      <c r="C104" s="8"/>
      <c r="D104" s="8"/>
      <c r="E104" s="8"/>
      <c r="F104" s="8"/>
      <c r="G104" s="8"/>
      <c r="H104" s="8"/>
      <c r="I104" s="8"/>
      <c r="J104" s="8"/>
      <c r="K104" s="8"/>
      <c r="L104" s="8"/>
      <c r="M104" s="8"/>
      <c r="N104" s="8"/>
      <c r="O104" s="8"/>
      <c r="P104" s="8"/>
      <c r="Q104" s="8"/>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6"/>
      <c r="AU104" s="6"/>
      <c r="AV104" s="6"/>
      <c r="AW104" s="6"/>
      <c r="AX104" s="6"/>
      <c r="AY104" s="6"/>
      <c r="AZ104" s="6"/>
      <c r="BA104" s="6"/>
      <c r="BB104" s="6"/>
      <c r="BC104" s="6"/>
      <c r="BD104" s="6"/>
      <c r="BE104" s="6"/>
      <c r="BF104" s="6"/>
      <c r="BG104" s="6"/>
      <c r="BH104" s="6"/>
      <c r="BI104" s="6"/>
      <c r="BJ104" s="6"/>
      <c r="BK104" s="6"/>
      <c r="BL104" s="6"/>
      <c r="BM104" s="6"/>
      <c r="BN104" s="6"/>
      <c r="BO104" s="6"/>
      <c r="BP104" s="6"/>
      <c r="BQ104" s="6"/>
    </row>
    <row r="105" spans="1:69" x14ac:dyDescent="0.2">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row>
    <row r="106" spans="1:69" x14ac:dyDescent="0.2">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row>
    <row r="107" spans="1:69" x14ac:dyDescent="0.2">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row>
    <row r="108" spans="1:69" x14ac:dyDescent="0.2">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row>
    <row r="109" spans="1:69" x14ac:dyDescent="0.2">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row>
    <row r="110" spans="1:69" x14ac:dyDescent="0.2">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row>
    <row r="111" spans="1:69" x14ac:dyDescent="0.2">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row>
    <row r="112" spans="1:69" x14ac:dyDescent="0.2">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row>
    <row r="113" spans="1:45" x14ac:dyDescent="0.2">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row>
    <row r="114" spans="1:45" x14ac:dyDescent="0.2">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row>
    <row r="115" spans="1:45" x14ac:dyDescent="0.2">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row>
    <row r="116" spans="1:45" x14ac:dyDescent="0.2">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row>
    <row r="117" spans="1:45" x14ac:dyDescent="0.2">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row>
    <row r="118" spans="1:45" x14ac:dyDescent="0.2">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row>
    <row r="119" spans="1:45" x14ac:dyDescent="0.2">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row>
    <row r="120" spans="1:45" x14ac:dyDescent="0.2">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row>
    <row r="121" spans="1:45" x14ac:dyDescent="0.2">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row>
    <row r="122" spans="1:45" x14ac:dyDescent="0.2">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row>
    <row r="123" spans="1:45" x14ac:dyDescent="0.2">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row>
    <row r="124" spans="1:45" x14ac:dyDescent="0.2">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row>
    <row r="125" spans="1:45" x14ac:dyDescent="0.2">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row>
    <row r="126" spans="1:45" x14ac:dyDescent="0.2">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row>
    <row r="127" spans="1:45" x14ac:dyDescent="0.2">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row>
    <row r="128" spans="1:45" x14ac:dyDescent="0.2">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row>
    <row r="129" spans="1:45" x14ac:dyDescent="0.2">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row>
    <row r="130" spans="1:45" x14ac:dyDescent="0.2">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row>
    <row r="131" spans="1:45" x14ac:dyDescent="0.2">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row>
    <row r="132" spans="1:45" x14ac:dyDescent="0.2">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row>
    <row r="133" spans="1:45" x14ac:dyDescent="0.2">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row>
    <row r="134" spans="1:45" x14ac:dyDescent="0.2">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row>
    <row r="135" spans="1:45" x14ac:dyDescent="0.2">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row>
    <row r="136" spans="1:45" x14ac:dyDescent="0.2">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row>
    <row r="137" spans="1:45" x14ac:dyDescent="0.2">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row>
    <row r="138" spans="1:45" x14ac:dyDescent="0.2">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row>
    <row r="139" spans="1:45" x14ac:dyDescent="0.2">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row>
    <row r="140" spans="1:45" x14ac:dyDescent="0.2">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row>
    <row r="141" spans="1:45" x14ac:dyDescent="0.2">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row>
    <row r="142" spans="1:45" x14ac:dyDescent="0.2">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row>
    <row r="143" spans="1:45" x14ac:dyDescent="0.2">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row>
    <row r="144" spans="1:45" x14ac:dyDescent="0.2">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row>
    <row r="145" spans="1:45" x14ac:dyDescent="0.2">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row>
    <row r="146" spans="1:45" x14ac:dyDescent="0.2">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row>
    <row r="147" spans="1:45" x14ac:dyDescent="0.2">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row>
    <row r="148" spans="1:45" x14ac:dyDescent="0.2">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row>
    <row r="149" spans="1:45" x14ac:dyDescent="0.2">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row>
    <row r="150" spans="1:45" x14ac:dyDescent="0.2">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row>
    <row r="151" spans="1:45" x14ac:dyDescent="0.2">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row>
    <row r="152" spans="1:45" x14ac:dyDescent="0.2">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row>
    <row r="153" spans="1:45" x14ac:dyDescent="0.2">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row>
    <row r="154" spans="1:45" x14ac:dyDescent="0.2">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row>
    <row r="155" spans="1:45" x14ac:dyDescent="0.2">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row>
    <row r="156" spans="1:45" x14ac:dyDescent="0.2">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row>
    <row r="157" spans="1:45" x14ac:dyDescent="0.2">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row>
    <row r="158" spans="1:45" x14ac:dyDescent="0.2">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row>
    <row r="159" spans="1:45" x14ac:dyDescent="0.2">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row>
    <row r="160" spans="1:45" x14ac:dyDescent="0.2">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row>
    <row r="161" spans="1:45" x14ac:dyDescent="0.2">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row>
    <row r="162" spans="1:45" x14ac:dyDescent="0.2">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row>
    <row r="163" spans="1:45" x14ac:dyDescent="0.2">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row>
    <row r="164" spans="1:45" x14ac:dyDescent="0.2">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row>
    <row r="165" spans="1:45" x14ac:dyDescent="0.2">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row>
    <row r="166" spans="1:45" x14ac:dyDescent="0.2">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row>
    <row r="167" spans="1:45" x14ac:dyDescent="0.2">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row>
    <row r="168" spans="1:45" x14ac:dyDescent="0.2">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7"/>
      <c r="AS168" s="7"/>
    </row>
    <row r="169" spans="1:45" x14ac:dyDescent="0.2">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row>
    <row r="170" spans="1:45" x14ac:dyDescent="0.2">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row>
    <row r="171" spans="1:45" x14ac:dyDescent="0.2">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row>
    <row r="172" spans="1:45" x14ac:dyDescent="0.2">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c r="AP172" s="7"/>
      <c r="AQ172" s="7"/>
      <c r="AR172" s="7"/>
      <c r="AS172" s="7"/>
    </row>
    <row r="173" spans="1:45" x14ac:dyDescent="0.2">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row>
    <row r="174" spans="1:45" x14ac:dyDescent="0.2">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row>
    <row r="175" spans="1:45" x14ac:dyDescent="0.2">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c r="AP175" s="7"/>
      <c r="AQ175" s="7"/>
      <c r="AR175" s="7"/>
      <c r="AS175" s="7"/>
    </row>
    <row r="176" spans="1:45" x14ac:dyDescent="0.2">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7"/>
      <c r="AQ176" s="7"/>
      <c r="AR176" s="7"/>
      <c r="AS176" s="7"/>
    </row>
    <row r="177" spans="1:45" x14ac:dyDescent="0.2">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7"/>
      <c r="AO177" s="7"/>
      <c r="AP177" s="7"/>
      <c r="AQ177" s="7"/>
      <c r="AR177" s="7"/>
      <c r="AS177" s="7"/>
    </row>
    <row r="178" spans="1:45" x14ac:dyDescent="0.2">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7"/>
      <c r="AO178" s="7"/>
      <c r="AP178" s="7"/>
      <c r="AQ178" s="7"/>
      <c r="AR178" s="7"/>
      <c r="AS178" s="7"/>
    </row>
    <row r="179" spans="1:45" x14ac:dyDescent="0.2">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7"/>
      <c r="AI179" s="7"/>
      <c r="AJ179" s="7"/>
      <c r="AK179" s="7"/>
      <c r="AL179" s="7"/>
      <c r="AM179" s="7"/>
      <c r="AN179" s="7"/>
      <c r="AO179" s="7"/>
      <c r="AP179" s="7"/>
      <c r="AQ179" s="7"/>
      <c r="AR179" s="7"/>
      <c r="AS179" s="7"/>
    </row>
    <row r="180" spans="1:45" x14ac:dyDescent="0.2">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7"/>
      <c r="AI180" s="7"/>
      <c r="AJ180" s="7"/>
      <c r="AK180" s="7"/>
      <c r="AL180" s="7"/>
      <c r="AM180" s="7"/>
      <c r="AN180" s="7"/>
      <c r="AO180" s="7"/>
      <c r="AP180" s="7"/>
      <c r="AQ180" s="7"/>
      <c r="AR180" s="7"/>
      <c r="AS180" s="7"/>
    </row>
    <row r="181" spans="1:45" x14ac:dyDescent="0.2">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c r="AH181" s="7"/>
      <c r="AI181" s="7"/>
      <c r="AJ181" s="7"/>
      <c r="AK181" s="7"/>
      <c r="AL181" s="7"/>
      <c r="AM181" s="7"/>
      <c r="AN181" s="7"/>
      <c r="AO181" s="7"/>
      <c r="AP181" s="7"/>
      <c r="AQ181" s="7"/>
      <c r="AR181" s="7"/>
      <c r="AS181" s="7"/>
    </row>
    <row r="182" spans="1:45" x14ac:dyDescent="0.2">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7"/>
      <c r="AO182" s="7"/>
      <c r="AP182" s="7"/>
      <c r="AQ182" s="7"/>
      <c r="AR182" s="7"/>
      <c r="AS182" s="7"/>
    </row>
    <row r="183" spans="1:45" x14ac:dyDescent="0.2">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c r="AG183" s="7"/>
      <c r="AH183" s="7"/>
      <c r="AI183" s="7"/>
      <c r="AJ183" s="7"/>
      <c r="AK183" s="7"/>
      <c r="AL183" s="7"/>
      <c r="AM183" s="7"/>
      <c r="AN183" s="7"/>
      <c r="AO183" s="7"/>
      <c r="AP183" s="7"/>
      <c r="AQ183" s="7"/>
      <c r="AR183" s="7"/>
      <c r="AS183" s="7"/>
    </row>
    <row r="184" spans="1:45" x14ac:dyDescent="0.2">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c r="AG184" s="7"/>
      <c r="AH184" s="7"/>
      <c r="AI184" s="7"/>
      <c r="AJ184" s="7"/>
      <c r="AK184" s="7"/>
      <c r="AL184" s="7"/>
      <c r="AM184" s="7"/>
      <c r="AN184" s="7"/>
      <c r="AO184" s="7"/>
      <c r="AP184" s="7"/>
      <c r="AQ184" s="7"/>
      <c r="AR184" s="7"/>
      <c r="AS184" s="7"/>
    </row>
    <row r="185" spans="1:45" x14ac:dyDescent="0.2">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7"/>
      <c r="AH185" s="7"/>
      <c r="AI185" s="7"/>
      <c r="AJ185" s="7"/>
      <c r="AK185" s="7"/>
      <c r="AL185" s="7"/>
      <c r="AM185" s="7"/>
      <c r="AN185" s="7"/>
      <c r="AO185" s="7"/>
      <c r="AP185" s="7"/>
      <c r="AQ185" s="7"/>
      <c r="AR185" s="7"/>
      <c r="AS185" s="7"/>
    </row>
    <row r="186" spans="1:45" x14ac:dyDescent="0.2">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c r="AH186" s="7"/>
      <c r="AI186" s="7"/>
      <c r="AJ186" s="7"/>
      <c r="AK186" s="7"/>
      <c r="AL186" s="7"/>
      <c r="AM186" s="7"/>
      <c r="AN186" s="7"/>
      <c r="AO186" s="7"/>
      <c r="AP186" s="7"/>
      <c r="AQ186" s="7"/>
      <c r="AR186" s="7"/>
      <c r="AS186" s="7"/>
    </row>
    <row r="187" spans="1:45" x14ac:dyDescent="0.2">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c r="AH187" s="7"/>
      <c r="AI187" s="7"/>
      <c r="AJ187" s="7"/>
      <c r="AK187" s="7"/>
      <c r="AL187" s="7"/>
      <c r="AM187" s="7"/>
      <c r="AN187" s="7"/>
      <c r="AO187" s="7"/>
      <c r="AP187" s="7"/>
      <c r="AQ187" s="7"/>
      <c r="AR187" s="7"/>
      <c r="AS187" s="7"/>
    </row>
    <row r="188" spans="1:45" x14ac:dyDescent="0.2">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c r="AG188" s="7"/>
      <c r="AH188" s="7"/>
      <c r="AI188" s="7"/>
      <c r="AJ188" s="7"/>
      <c r="AK188" s="7"/>
      <c r="AL188" s="7"/>
      <c r="AM188" s="7"/>
      <c r="AN188" s="7"/>
      <c r="AO188" s="7"/>
      <c r="AP188" s="7"/>
      <c r="AQ188" s="7"/>
      <c r="AR188" s="7"/>
      <c r="AS188" s="7"/>
    </row>
    <row r="189" spans="1:45" x14ac:dyDescent="0.2">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c r="AH189" s="7"/>
      <c r="AI189" s="7"/>
      <c r="AJ189" s="7"/>
      <c r="AK189" s="7"/>
      <c r="AL189" s="7"/>
      <c r="AM189" s="7"/>
      <c r="AN189" s="7"/>
      <c r="AO189" s="7"/>
      <c r="AP189" s="7"/>
      <c r="AQ189" s="7"/>
      <c r="AR189" s="7"/>
      <c r="AS189" s="7"/>
    </row>
    <row r="190" spans="1:45" x14ac:dyDescent="0.2">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c r="AH190" s="7"/>
      <c r="AI190" s="7"/>
      <c r="AJ190" s="7"/>
      <c r="AK190" s="7"/>
      <c r="AL190" s="7"/>
      <c r="AM190" s="7"/>
      <c r="AN190" s="7"/>
      <c r="AO190" s="7"/>
      <c r="AP190" s="7"/>
      <c r="AQ190" s="7"/>
      <c r="AR190" s="7"/>
      <c r="AS190" s="7"/>
    </row>
    <row r="191" spans="1:45" x14ac:dyDescent="0.2">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c r="AG191" s="7"/>
      <c r="AH191" s="7"/>
      <c r="AI191" s="7"/>
      <c r="AJ191" s="7"/>
      <c r="AK191" s="7"/>
      <c r="AL191" s="7"/>
      <c r="AM191" s="7"/>
      <c r="AN191" s="7"/>
      <c r="AO191" s="7"/>
      <c r="AP191" s="7"/>
      <c r="AQ191" s="7"/>
      <c r="AR191" s="7"/>
      <c r="AS191" s="7"/>
    </row>
    <row r="192" spans="1:45" x14ac:dyDescent="0.2">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c r="AG192" s="7"/>
      <c r="AH192" s="7"/>
      <c r="AI192" s="7"/>
      <c r="AJ192" s="7"/>
      <c r="AK192" s="7"/>
      <c r="AL192" s="7"/>
      <c r="AM192" s="7"/>
      <c r="AN192" s="7"/>
      <c r="AO192" s="7"/>
      <c r="AP192" s="7"/>
      <c r="AQ192" s="7"/>
      <c r="AR192" s="7"/>
      <c r="AS192" s="7"/>
    </row>
    <row r="193" spans="1:45" x14ac:dyDescent="0.2">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c r="AG193" s="7"/>
      <c r="AH193" s="7"/>
      <c r="AI193" s="7"/>
      <c r="AJ193" s="7"/>
      <c r="AK193" s="7"/>
      <c r="AL193" s="7"/>
      <c r="AM193" s="7"/>
      <c r="AN193" s="7"/>
      <c r="AO193" s="7"/>
      <c r="AP193" s="7"/>
      <c r="AQ193" s="7"/>
      <c r="AR193" s="7"/>
      <c r="AS193" s="7"/>
    </row>
    <row r="194" spans="1:45" x14ac:dyDescent="0.2">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c r="AG194" s="7"/>
      <c r="AH194" s="7"/>
      <c r="AI194" s="7"/>
      <c r="AJ194" s="7"/>
      <c r="AK194" s="7"/>
      <c r="AL194" s="7"/>
      <c r="AM194" s="7"/>
      <c r="AN194" s="7"/>
      <c r="AO194" s="7"/>
      <c r="AP194" s="7"/>
      <c r="AQ194" s="7"/>
      <c r="AR194" s="7"/>
      <c r="AS194" s="7"/>
    </row>
    <row r="195" spans="1:45" x14ac:dyDescent="0.2">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c r="AF195" s="7"/>
      <c r="AG195" s="7"/>
      <c r="AH195" s="7"/>
      <c r="AI195" s="7"/>
      <c r="AJ195" s="7"/>
      <c r="AK195" s="7"/>
      <c r="AL195" s="7"/>
      <c r="AM195" s="7"/>
      <c r="AN195" s="7"/>
      <c r="AO195" s="7"/>
      <c r="AP195" s="7"/>
      <c r="AQ195" s="7"/>
      <c r="AR195" s="7"/>
      <c r="AS195" s="7"/>
    </row>
    <row r="196" spans="1:45" x14ac:dyDescent="0.2">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c r="AG196" s="7"/>
      <c r="AH196" s="7"/>
      <c r="AI196" s="7"/>
      <c r="AJ196" s="7"/>
      <c r="AK196" s="7"/>
      <c r="AL196" s="7"/>
      <c r="AM196" s="7"/>
      <c r="AN196" s="7"/>
      <c r="AO196" s="7"/>
      <c r="AP196" s="7"/>
      <c r="AQ196" s="7"/>
      <c r="AR196" s="7"/>
      <c r="AS196" s="7"/>
    </row>
    <row r="197" spans="1:45" x14ac:dyDescent="0.2">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c r="AF197" s="7"/>
      <c r="AG197" s="7"/>
      <c r="AH197" s="7"/>
      <c r="AI197" s="7"/>
      <c r="AJ197" s="7"/>
      <c r="AK197" s="7"/>
      <c r="AL197" s="7"/>
      <c r="AM197" s="7"/>
      <c r="AN197" s="7"/>
      <c r="AO197" s="7"/>
      <c r="AP197" s="7"/>
      <c r="AQ197" s="7"/>
      <c r="AR197" s="7"/>
      <c r="AS197" s="7"/>
    </row>
    <row r="198" spans="1:45" x14ac:dyDescent="0.2">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c r="AG198" s="7"/>
      <c r="AH198" s="7"/>
      <c r="AI198" s="7"/>
      <c r="AJ198" s="7"/>
      <c r="AK198" s="7"/>
      <c r="AL198" s="7"/>
      <c r="AM198" s="7"/>
      <c r="AN198" s="7"/>
      <c r="AO198" s="7"/>
      <c r="AP198" s="7"/>
      <c r="AQ198" s="7"/>
      <c r="AR198" s="7"/>
      <c r="AS198" s="7"/>
    </row>
    <row r="199" spans="1:45" x14ac:dyDescent="0.2">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c r="AF199" s="7"/>
      <c r="AG199" s="7"/>
      <c r="AH199" s="7"/>
      <c r="AI199" s="7"/>
      <c r="AJ199" s="7"/>
      <c r="AK199" s="7"/>
      <c r="AL199" s="7"/>
      <c r="AM199" s="7"/>
      <c r="AN199" s="7"/>
      <c r="AO199" s="7"/>
      <c r="AP199" s="7"/>
      <c r="AQ199" s="7"/>
      <c r="AR199" s="7"/>
      <c r="AS199" s="7"/>
    </row>
    <row r="200" spans="1:45" x14ac:dyDescent="0.2">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c r="AH200" s="7"/>
      <c r="AI200" s="7"/>
      <c r="AJ200" s="7"/>
      <c r="AK200" s="7"/>
      <c r="AL200" s="7"/>
      <c r="AM200" s="7"/>
      <c r="AN200" s="7"/>
      <c r="AO200" s="7"/>
      <c r="AP200" s="7"/>
      <c r="AQ200" s="7"/>
      <c r="AR200" s="7"/>
      <c r="AS200" s="7"/>
    </row>
    <row r="201" spans="1:45" x14ac:dyDescent="0.2">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c r="AG201" s="7"/>
      <c r="AH201" s="7"/>
      <c r="AI201" s="7"/>
      <c r="AJ201" s="7"/>
      <c r="AK201" s="7"/>
      <c r="AL201" s="7"/>
      <c r="AM201" s="7"/>
      <c r="AN201" s="7"/>
      <c r="AO201" s="7"/>
      <c r="AP201" s="7"/>
      <c r="AQ201" s="7"/>
      <c r="AR201" s="7"/>
      <c r="AS201" s="7"/>
    </row>
    <row r="202" spans="1:45" x14ac:dyDescent="0.2">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c r="AF202" s="7"/>
      <c r="AG202" s="7"/>
      <c r="AH202" s="7"/>
      <c r="AI202" s="7"/>
      <c r="AJ202" s="7"/>
      <c r="AK202" s="7"/>
      <c r="AL202" s="7"/>
      <c r="AM202" s="7"/>
      <c r="AN202" s="7"/>
      <c r="AO202" s="7"/>
      <c r="AP202" s="7"/>
      <c r="AQ202" s="7"/>
      <c r="AR202" s="7"/>
      <c r="AS202" s="7"/>
    </row>
    <row r="203" spans="1:45" x14ac:dyDescent="0.2">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c r="AF203" s="7"/>
      <c r="AG203" s="7"/>
      <c r="AH203" s="7"/>
      <c r="AI203" s="7"/>
      <c r="AJ203" s="7"/>
      <c r="AK203" s="7"/>
      <c r="AL203" s="7"/>
      <c r="AM203" s="7"/>
      <c r="AN203" s="7"/>
      <c r="AO203" s="7"/>
      <c r="AP203" s="7"/>
      <c r="AQ203" s="7"/>
      <c r="AR203" s="7"/>
      <c r="AS203" s="7"/>
    </row>
    <row r="204" spans="1:45" x14ac:dyDescent="0.2">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c r="AG204" s="7"/>
      <c r="AH204" s="7"/>
      <c r="AI204" s="7"/>
      <c r="AJ204" s="7"/>
      <c r="AK204" s="7"/>
      <c r="AL204" s="7"/>
      <c r="AM204" s="7"/>
      <c r="AN204" s="7"/>
      <c r="AO204" s="7"/>
      <c r="AP204" s="7"/>
      <c r="AQ204" s="7"/>
      <c r="AR204" s="7"/>
      <c r="AS204" s="7"/>
    </row>
    <row r="205" spans="1:45" x14ac:dyDescent="0.2">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c r="AG205" s="7"/>
      <c r="AH205" s="7"/>
      <c r="AI205" s="7"/>
      <c r="AJ205" s="7"/>
      <c r="AK205" s="7"/>
      <c r="AL205" s="7"/>
      <c r="AM205" s="7"/>
      <c r="AN205" s="7"/>
      <c r="AO205" s="7"/>
      <c r="AP205" s="7"/>
      <c r="AQ205" s="7"/>
      <c r="AR205" s="7"/>
      <c r="AS205" s="7"/>
    </row>
    <row r="206" spans="1:45" x14ac:dyDescent="0.2">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c r="AF206" s="7"/>
      <c r="AG206" s="7"/>
      <c r="AH206" s="7"/>
      <c r="AI206" s="7"/>
      <c r="AJ206" s="7"/>
      <c r="AK206" s="7"/>
      <c r="AL206" s="7"/>
      <c r="AM206" s="7"/>
      <c r="AN206" s="7"/>
      <c r="AO206" s="7"/>
      <c r="AP206" s="7"/>
      <c r="AQ206" s="7"/>
      <c r="AR206" s="7"/>
      <c r="AS206" s="7"/>
    </row>
    <row r="207" spans="1:45" x14ac:dyDescent="0.2">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c r="AD207" s="7"/>
      <c r="AE207" s="7"/>
      <c r="AF207" s="7"/>
      <c r="AG207" s="7"/>
      <c r="AH207" s="7"/>
      <c r="AI207" s="7"/>
      <c r="AJ207" s="7"/>
      <c r="AK207" s="7"/>
      <c r="AL207" s="7"/>
      <c r="AM207" s="7"/>
      <c r="AN207" s="7"/>
      <c r="AO207" s="7"/>
      <c r="AP207" s="7"/>
      <c r="AQ207" s="7"/>
      <c r="AR207" s="7"/>
      <c r="AS207" s="7"/>
    </row>
    <row r="208" spans="1:45" x14ac:dyDescent="0.2">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c r="AA208" s="7"/>
      <c r="AB208" s="7"/>
      <c r="AC208" s="7"/>
      <c r="AD208" s="7"/>
      <c r="AE208" s="7"/>
      <c r="AF208" s="7"/>
      <c r="AG208" s="7"/>
      <c r="AH208" s="7"/>
      <c r="AI208" s="7"/>
      <c r="AJ208" s="7"/>
      <c r="AK208" s="7"/>
      <c r="AL208" s="7"/>
      <c r="AM208" s="7"/>
      <c r="AN208" s="7"/>
      <c r="AO208" s="7"/>
      <c r="AP208" s="7"/>
      <c r="AQ208" s="7"/>
      <c r="AR208" s="7"/>
      <c r="AS208" s="7"/>
    </row>
    <row r="209" spans="1:45" x14ac:dyDescent="0.2">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c r="AA209" s="7"/>
      <c r="AB209" s="7"/>
      <c r="AC209" s="7"/>
      <c r="AD209" s="7"/>
      <c r="AE209" s="7"/>
      <c r="AF209" s="7"/>
      <c r="AG209" s="7"/>
      <c r="AH209" s="7"/>
      <c r="AI209" s="7"/>
      <c r="AJ209" s="7"/>
      <c r="AK209" s="7"/>
      <c r="AL209" s="7"/>
      <c r="AM209" s="7"/>
      <c r="AN209" s="7"/>
      <c r="AO209" s="7"/>
      <c r="AP209" s="7"/>
      <c r="AQ209" s="7"/>
      <c r="AR209" s="7"/>
      <c r="AS209" s="7"/>
    </row>
    <row r="210" spans="1:45" x14ac:dyDescent="0.2">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7"/>
      <c r="AD210" s="7"/>
      <c r="AE210" s="7"/>
      <c r="AF210" s="7"/>
      <c r="AG210" s="7"/>
      <c r="AH210" s="7"/>
      <c r="AI210" s="7"/>
      <c r="AJ210" s="7"/>
      <c r="AK210" s="7"/>
      <c r="AL210" s="7"/>
      <c r="AM210" s="7"/>
      <c r="AN210" s="7"/>
      <c r="AO210" s="7"/>
      <c r="AP210" s="7"/>
      <c r="AQ210" s="7"/>
      <c r="AR210" s="7"/>
      <c r="AS210" s="7"/>
    </row>
    <row r="211" spans="1:45" x14ac:dyDescent="0.2">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c r="AE211" s="7"/>
      <c r="AF211" s="7"/>
      <c r="AG211" s="7"/>
      <c r="AH211" s="7"/>
      <c r="AI211" s="7"/>
      <c r="AJ211" s="7"/>
      <c r="AK211" s="7"/>
      <c r="AL211" s="7"/>
      <c r="AM211" s="7"/>
      <c r="AN211" s="7"/>
      <c r="AO211" s="7"/>
      <c r="AP211" s="7"/>
      <c r="AQ211" s="7"/>
      <c r="AR211" s="7"/>
      <c r="AS211" s="7"/>
    </row>
    <row r="212" spans="1:45" x14ac:dyDescent="0.2">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c r="AE212" s="7"/>
      <c r="AF212" s="7"/>
      <c r="AG212" s="7"/>
      <c r="AH212" s="7"/>
      <c r="AI212" s="7"/>
      <c r="AJ212" s="7"/>
      <c r="AK212" s="7"/>
      <c r="AL212" s="7"/>
      <c r="AM212" s="7"/>
      <c r="AN212" s="7"/>
      <c r="AO212" s="7"/>
      <c r="AP212" s="7"/>
      <c r="AQ212" s="7"/>
      <c r="AR212" s="7"/>
      <c r="AS212" s="7"/>
    </row>
    <row r="213" spans="1:45" x14ac:dyDescent="0.2">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c r="AE213" s="7"/>
      <c r="AF213" s="7"/>
      <c r="AG213" s="7"/>
      <c r="AH213" s="7"/>
      <c r="AI213" s="7"/>
      <c r="AJ213" s="7"/>
      <c r="AK213" s="7"/>
      <c r="AL213" s="7"/>
      <c r="AM213" s="7"/>
      <c r="AN213" s="7"/>
      <c r="AO213" s="7"/>
      <c r="AP213" s="7"/>
      <c r="AQ213" s="7"/>
      <c r="AR213" s="7"/>
      <c r="AS213" s="7"/>
    </row>
    <row r="214" spans="1:45" x14ac:dyDescent="0.2">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c r="AE214" s="7"/>
      <c r="AF214" s="7"/>
      <c r="AG214" s="7"/>
      <c r="AH214" s="7"/>
      <c r="AI214" s="7"/>
      <c r="AJ214" s="7"/>
      <c r="AK214" s="7"/>
      <c r="AL214" s="7"/>
      <c r="AM214" s="7"/>
      <c r="AN214" s="7"/>
      <c r="AO214" s="7"/>
      <c r="AP214" s="7"/>
      <c r="AQ214" s="7"/>
      <c r="AR214" s="7"/>
      <c r="AS214" s="7"/>
    </row>
    <row r="215" spans="1:45" x14ac:dyDescent="0.2">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c r="AF215" s="7"/>
      <c r="AG215" s="7"/>
      <c r="AH215" s="7"/>
      <c r="AI215" s="7"/>
      <c r="AJ215" s="7"/>
      <c r="AK215" s="7"/>
      <c r="AL215" s="7"/>
      <c r="AM215" s="7"/>
      <c r="AN215" s="7"/>
      <c r="AO215" s="7"/>
      <c r="AP215" s="7"/>
      <c r="AQ215" s="7"/>
      <c r="AR215" s="7"/>
      <c r="AS215" s="7"/>
    </row>
    <row r="216" spans="1:45" x14ac:dyDescent="0.2">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c r="AE216" s="7"/>
      <c r="AF216" s="7"/>
      <c r="AG216" s="7"/>
      <c r="AH216" s="7"/>
      <c r="AI216" s="7"/>
      <c r="AJ216" s="7"/>
      <c r="AK216" s="7"/>
      <c r="AL216" s="7"/>
      <c r="AM216" s="7"/>
      <c r="AN216" s="7"/>
      <c r="AO216" s="7"/>
      <c r="AP216" s="7"/>
      <c r="AQ216" s="7"/>
      <c r="AR216" s="7"/>
      <c r="AS216" s="7"/>
    </row>
    <row r="217" spans="1:45" x14ac:dyDescent="0.2">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row>
    <row r="218" spans="1:45" x14ac:dyDescent="0.2">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c r="AF218" s="7"/>
      <c r="AG218" s="7"/>
      <c r="AH218" s="7"/>
      <c r="AI218" s="7"/>
      <c r="AJ218" s="7"/>
      <c r="AK218" s="7"/>
      <c r="AL218" s="7"/>
      <c r="AM218" s="7"/>
      <c r="AN218" s="7"/>
      <c r="AO218" s="7"/>
      <c r="AP218" s="7"/>
      <c r="AQ218" s="7"/>
      <c r="AR218" s="7"/>
      <c r="AS218" s="7"/>
    </row>
    <row r="219" spans="1:45" x14ac:dyDescent="0.2">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c r="AA219" s="7"/>
      <c r="AB219" s="7"/>
      <c r="AC219" s="7"/>
      <c r="AD219" s="7"/>
      <c r="AE219" s="7"/>
      <c r="AF219" s="7"/>
      <c r="AG219" s="7"/>
      <c r="AH219" s="7"/>
      <c r="AI219" s="7"/>
      <c r="AJ219" s="7"/>
      <c r="AK219" s="7"/>
      <c r="AL219" s="7"/>
      <c r="AM219" s="7"/>
      <c r="AN219" s="7"/>
      <c r="AO219" s="7"/>
      <c r="AP219" s="7"/>
      <c r="AQ219" s="7"/>
      <c r="AR219" s="7"/>
      <c r="AS219" s="7"/>
    </row>
    <row r="220" spans="1:45" x14ac:dyDescent="0.2">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7"/>
      <c r="AE220" s="7"/>
      <c r="AF220" s="7"/>
      <c r="AG220" s="7"/>
      <c r="AH220" s="7"/>
      <c r="AI220" s="7"/>
      <c r="AJ220" s="7"/>
      <c r="AK220" s="7"/>
      <c r="AL220" s="7"/>
      <c r="AM220" s="7"/>
      <c r="AN220" s="7"/>
      <c r="AO220" s="7"/>
      <c r="AP220" s="7"/>
      <c r="AQ220" s="7"/>
      <c r="AR220" s="7"/>
      <c r="AS220" s="7"/>
    </row>
    <row r="221" spans="1:45" x14ac:dyDescent="0.2">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c r="AE221" s="7"/>
      <c r="AF221" s="7"/>
      <c r="AG221" s="7"/>
      <c r="AH221" s="7"/>
      <c r="AI221" s="7"/>
      <c r="AJ221" s="7"/>
      <c r="AK221" s="7"/>
      <c r="AL221" s="7"/>
      <c r="AM221" s="7"/>
      <c r="AN221" s="7"/>
      <c r="AO221" s="7"/>
      <c r="AP221" s="7"/>
      <c r="AQ221" s="7"/>
      <c r="AR221" s="7"/>
      <c r="AS221" s="7"/>
    </row>
    <row r="222" spans="1:45" x14ac:dyDescent="0.2">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c r="AF222" s="7"/>
      <c r="AG222" s="7"/>
      <c r="AH222" s="7"/>
      <c r="AI222" s="7"/>
      <c r="AJ222" s="7"/>
      <c r="AK222" s="7"/>
      <c r="AL222" s="7"/>
      <c r="AM222" s="7"/>
      <c r="AN222" s="7"/>
      <c r="AO222" s="7"/>
      <c r="AP222" s="7"/>
      <c r="AQ222" s="7"/>
      <c r="AR222" s="7"/>
      <c r="AS222" s="7"/>
    </row>
    <row r="223" spans="1:45" x14ac:dyDescent="0.2">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c r="AA223" s="7"/>
      <c r="AB223" s="7"/>
      <c r="AC223" s="7"/>
      <c r="AD223" s="7"/>
      <c r="AE223" s="7"/>
      <c r="AF223" s="7"/>
      <c r="AG223" s="7"/>
      <c r="AH223" s="7"/>
      <c r="AI223" s="7"/>
      <c r="AJ223" s="7"/>
      <c r="AK223" s="7"/>
      <c r="AL223" s="7"/>
      <c r="AM223" s="7"/>
      <c r="AN223" s="7"/>
      <c r="AO223" s="7"/>
      <c r="AP223" s="7"/>
      <c r="AQ223" s="7"/>
      <c r="AR223" s="7"/>
      <c r="AS223" s="7"/>
    </row>
    <row r="224" spans="1:45" x14ac:dyDescent="0.2">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c r="AA224" s="7"/>
      <c r="AB224" s="7"/>
      <c r="AC224" s="7"/>
      <c r="AD224" s="7"/>
      <c r="AE224" s="7"/>
      <c r="AF224" s="7"/>
      <c r="AG224" s="7"/>
      <c r="AH224" s="7"/>
      <c r="AI224" s="7"/>
      <c r="AJ224" s="7"/>
      <c r="AK224" s="7"/>
      <c r="AL224" s="7"/>
      <c r="AM224" s="7"/>
      <c r="AN224" s="7"/>
      <c r="AO224" s="7"/>
      <c r="AP224" s="7"/>
      <c r="AQ224" s="7"/>
      <c r="AR224" s="7"/>
      <c r="AS224" s="7"/>
    </row>
    <row r="225" spans="1:45" x14ac:dyDescent="0.2">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c r="AA225" s="7"/>
      <c r="AB225" s="7"/>
      <c r="AC225" s="7"/>
      <c r="AD225" s="7"/>
      <c r="AE225" s="7"/>
      <c r="AF225" s="7"/>
      <c r="AG225" s="7"/>
      <c r="AH225" s="7"/>
      <c r="AI225" s="7"/>
      <c r="AJ225" s="7"/>
      <c r="AK225" s="7"/>
      <c r="AL225" s="7"/>
      <c r="AM225" s="7"/>
      <c r="AN225" s="7"/>
      <c r="AO225" s="7"/>
      <c r="AP225" s="7"/>
      <c r="AQ225" s="7"/>
      <c r="AR225" s="7"/>
      <c r="AS225" s="7"/>
    </row>
    <row r="226" spans="1:45" x14ac:dyDescent="0.2">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c r="AA226" s="7"/>
      <c r="AB226" s="7"/>
      <c r="AC226" s="7"/>
      <c r="AD226" s="7"/>
      <c r="AE226" s="7"/>
      <c r="AF226" s="7"/>
      <c r="AG226" s="7"/>
      <c r="AH226" s="7"/>
      <c r="AI226" s="7"/>
      <c r="AJ226" s="7"/>
      <c r="AK226" s="7"/>
      <c r="AL226" s="7"/>
      <c r="AM226" s="7"/>
      <c r="AN226" s="7"/>
      <c r="AO226" s="7"/>
      <c r="AP226" s="7"/>
      <c r="AQ226" s="7"/>
      <c r="AR226" s="7"/>
      <c r="AS226" s="7"/>
    </row>
    <row r="227" spans="1:45" x14ac:dyDescent="0.2">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c r="AA227" s="7"/>
      <c r="AB227" s="7"/>
      <c r="AC227" s="7"/>
      <c r="AD227" s="7"/>
      <c r="AE227" s="7"/>
      <c r="AF227" s="7"/>
      <c r="AG227" s="7"/>
      <c r="AH227" s="7"/>
      <c r="AI227" s="7"/>
      <c r="AJ227" s="7"/>
      <c r="AK227" s="7"/>
      <c r="AL227" s="7"/>
      <c r="AM227" s="7"/>
      <c r="AN227" s="7"/>
      <c r="AO227" s="7"/>
      <c r="AP227" s="7"/>
      <c r="AQ227" s="7"/>
      <c r="AR227" s="7"/>
      <c r="AS227" s="7"/>
    </row>
    <row r="228" spans="1:45" x14ac:dyDescent="0.2">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c r="AA228" s="7"/>
      <c r="AB228" s="7"/>
      <c r="AC228" s="7"/>
      <c r="AD228" s="7"/>
      <c r="AE228" s="7"/>
      <c r="AF228" s="7"/>
      <c r="AG228" s="7"/>
      <c r="AH228" s="7"/>
      <c r="AI228" s="7"/>
      <c r="AJ228" s="7"/>
      <c r="AK228" s="7"/>
      <c r="AL228" s="7"/>
      <c r="AM228" s="7"/>
      <c r="AN228" s="7"/>
      <c r="AO228" s="7"/>
      <c r="AP228" s="7"/>
      <c r="AQ228" s="7"/>
      <c r="AR228" s="7"/>
      <c r="AS228" s="7"/>
    </row>
    <row r="229" spans="1:45" x14ac:dyDescent="0.2">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c r="AA229" s="7"/>
      <c r="AB229" s="7"/>
      <c r="AC229" s="7"/>
      <c r="AD229" s="7"/>
      <c r="AE229" s="7"/>
      <c r="AF229" s="7"/>
      <c r="AG229" s="7"/>
      <c r="AH229" s="7"/>
      <c r="AI229" s="7"/>
      <c r="AJ229" s="7"/>
      <c r="AK229" s="7"/>
      <c r="AL229" s="7"/>
      <c r="AM229" s="7"/>
      <c r="AN229" s="7"/>
      <c r="AO229" s="7"/>
      <c r="AP229" s="7"/>
      <c r="AQ229" s="7"/>
      <c r="AR229" s="7"/>
      <c r="AS229" s="7"/>
    </row>
    <row r="230" spans="1:45" x14ac:dyDescent="0.2">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c r="AA230" s="7"/>
      <c r="AB230" s="7"/>
      <c r="AC230" s="7"/>
      <c r="AD230" s="7"/>
      <c r="AE230" s="7"/>
      <c r="AF230" s="7"/>
      <c r="AG230" s="7"/>
      <c r="AH230" s="7"/>
      <c r="AI230" s="7"/>
      <c r="AJ230" s="7"/>
      <c r="AK230" s="7"/>
      <c r="AL230" s="7"/>
      <c r="AM230" s="7"/>
      <c r="AN230" s="7"/>
      <c r="AO230" s="7"/>
      <c r="AP230" s="7"/>
      <c r="AQ230" s="7"/>
      <c r="AR230" s="7"/>
      <c r="AS230" s="7"/>
    </row>
    <row r="231" spans="1:45" x14ac:dyDescent="0.2">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c r="AA231" s="7"/>
      <c r="AB231" s="7"/>
      <c r="AC231" s="7"/>
      <c r="AD231" s="7"/>
      <c r="AE231" s="7"/>
      <c r="AF231" s="7"/>
      <c r="AG231" s="7"/>
      <c r="AH231" s="7"/>
      <c r="AI231" s="7"/>
      <c r="AJ231" s="7"/>
      <c r="AK231" s="7"/>
      <c r="AL231" s="7"/>
      <c r="AM231" s="7"/>
      <c r="AN231" s="7"/>
      <c r="AO231" s="7"/>
      <c r="AP231" s="7"/>
      <c r="AQ231" s="7"/>
      <c r="AR231" s="7"/>
      <c r="AS231" s="7"/>
    </row>
    <row r="232" spans="1:45" x14ac:dyDescent="0.2">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c r="AA232" s="7"/>
      <c r="AB232" s="7"/>
      <c r="AC232" s="7"/>
      <c r="AD232" s="7"/>
      <c r="AE232" s="7"/>
      <c r="AF232" s="7"/>
      <c r="AG232" s="7"/>
      <c r="AH232" s="7"/>
      <c r="AI232" s="7"/>
      <c r="AJ232" s="7"/>
      <c r="AK232" s="7"/>
      <c r="AL232" s="7"/>
      <c r="AM232" s="7"/>
      <c r="AN232" s="7"/>
      <c r="AO232" s="7"/>
      <c r="AP232" s="7"/>
      <c r="AQ232" s="7"/>
      <c r="AR232" s="7"/>
      <c r="AS232" s="7"/>
    </row>
    <row r="233" spans="1:45" x14ac:dyDescent="0.2">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c r="AA233" s="7"/>
      <c r="AB233" s="7"/>
      <c r="AC233" s="7"/>
      <c r="AD233" s="7"/>
      <c r="AE233" s="7"/>
      <c r="AF233" s="7"/>
      <c r="AG233" s="7"/>
      <c r="AH233" s="7"/>
      <c r="AI233" s="7"/>
      <c r="AJ233" s="7"/>
      <c r="AK233" s="7"/>
      <c r="AL233" s="7"/>
      <c r="AM233" s="7"/>
      <c r="AN233" s="7"/>
      <c r="AO233" s="7"/>
      <c r="AP233" s="7"/>
      <c r="AQ233" s="7"/>
      <c r="AR233" s="7"/>
      <c r="AS233" s="7"/>
    </row>
    <row r="234" spans="1:45" x14ac:dyDescent="0.2">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c r="AA234" s="7"/>
      <c r="AB234" s="7"/>
      <c r="AC234" s="7"/>
      <c r="AD234" s="7"/>
      <c r="AE234" s="7"/>
      <c r="AF234" s="7"/>
      <c r="AG234" s="7"/>
      <c r="AH234" s="7"/>
      <c r="AI234" s="7"/>
      <c r="AJ234" s="7"/>
      <c r="AK234" s="7"/>
      <c r="AL234" s="7"/>
      <c r="AM234" s="7"/>
      <c r="AN234" s="7"/>
      <c r="AO234" s="7"/>
      <c r="AP234" s="7"/>
      <c r="AQ234" s="7"/>
      <c r="AR234" s="7"/>
      <c r="AS234" s="7"/>
    </row>
    <row r="235" spans="1:45" x14ac:dyDescent="0.2">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c r="AA235" s="7"/>
      <c r="AB235" s="7"/>
      <c r="AC235" s="7"/>
      <c r="AD235" s="7"/>
      <c r="AE235" s="7"/>
      <c r="AF235" s="7"/>
      <c r="AG235" s="7"/>
      <c r="AH235" s="7"/>
      <c r="AI235" s="7"/>
      <c r="AJ235" s="7"/>
      <c r="AK235" s="7"/>
      <c r="AL235" s="7"/>
      <c r="AM235" s="7"/>
      <c r="AN235" s="7"/>
      <c r="AO235" s="7"/>
      <c r="AP235" s="7"/>
      <c r="AQ235" s="7"/>
      <c r="AR235" s="7"/>
      <c r="AS235" s="7"/>
    </row>
    <row r="236" spans="1:45" x14ac:dyDescent="0.2">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c r="AA236" s="7"/>
      <c r="AB236" s="7"/>
      <c r="AC236" s="7"/>
      <c r="AD236" s="7"/>
      <c r="AE236" s="7"/>
      <c r="AF236" s="7"/>
      <c r="AG236" s="7"/>
      <c r="AH236" s="7"/>
      <c r="AI236" s="7"/>
      <c r="AJ236" s="7"/>
      <c r="AK236" s="7"/>
      <c r="AL236" s="7"/>
      <c r="AM236" s="7"/>
      <c r="AN236" s="7"/>
      <c r="AO236" s="7"/>
      <c r="AP236" s="7"/>
      <c r="AQ236" s="7"/>
      <c r="AR236" s="7"/>
      <c r="AS236" s="7"/>
    </row>
    <row r="237" spans="1:45" x14ac:dyDescent="0.2">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c r="AA237" s="7"/>
      <c r="AB237" s="7"/>
      <c r="AC237" s="7"/>
      <c r="AD237" s="7"/>
      <c r="AE237" s="7"/>
      <c r="AF237" s="7"/>
      <c r="AG237" s="7"/>
      <c r="AH237" s="7"/>
      <c r="AI237" s="7"/>
      <c r="AJ237" s="7"/>
      <c r="AK237" s="7"/>
      <c r="AL237" s="7"/>
      <c r="AM237" s="7"/>
      <c r="AN237" s="7"/>
      <c r="AO237" s="7"/>
      <c r="AP237" s="7"/>
      <c r="AQ237" s="7"/>
      <c r="AR237" s="7"/>
      <c r="AS237" s="7"/>
    </row>
    <row r="238" spans="1:45" x14ac:dyDescent="0.2">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c r="AF238" s="7"/>
      <c r="AG238" s="7"/>
      <c r="AH238" s="7"/>
      <c r="AI238" s="7"/>
      <c r="AJ238" s="7"/>
      <c r="AK238" s="7"/>
      <c r="AL238" s="7"/>
      <c r="AM238" s="7"/>
      <c r="AN238" s="7"/>
      <c r="AO238" s="7"/>
      <c r="AP238" s="7"/>
      <c r="AQ238" s="7"/>
      <c r="AR238" s="7"/>
      <c r="AS238" s="7"/>
    </row>
    <row r="239" spans="1:45" x14ac:dyDescent="0.2">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c r="AA239" s="7"/>
      <c r="AB239" s="7"/>
      <c r="AC239" s="7"/>
      <c r="AD239" s="7"/>
      <c r="AE239" s="7"/>
      <c r="AF239" s="7"/>
      <c r="AG239" s="7"/>
      <c r="AH239" s="7"/>
      <c r="AI239" s="7"/>
      <c r="AJ239" s="7"/>
      <c r="AK239" s="7"/>
      <c r="AL239" s="7"/>
      <c r="AM239" s="7"/>
      <c r="AN239" s="7"/>
      <c r="AO239" s="7"/>
      <c r="AP239" s="7"/>
      <c r="AQ239" s="7"/>
      <c r="AR239" s="7"/>
      <c r="AS239" s="7"/>
    </row>
    <row r="240" spans="1:45" x14ac:dyDescent="0.2">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c r="AA240" s="7"/>
      <c r="AB240" s="7"/>
      <c r="AC240" s="7"/>
      <c r="AD240" s="7"/>
      <c r="AE240" s="7"/>
      <c r="AF240" s="7"/>
      <c r="AG240" s="7"/>
      <c r="AH240" s="7"/>
      <c r="AI240" s="7"/>
      <c r="AJ240" s="7"/>
      <c r="AK240" s="7"/>
      <c r="AL240" s="7"/>
      <c r="AM240" s="7"/>
      <c r="AN240" s="7"/>
      <c r="AO240" s="7"/>
      <c r="AP240" s="7"/>
      <c r="AQ240" s="7"/>
      <c r="AR240" s="7"/>
      <c r="AS240" s="7"/>
    </row>
    <row r="241" spans="1:45" x14ac:dyDescent="0.2">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c r="AA241" s="7"/>
      <c r="AB241" s="7"/>
      <c r="AC241" s="7"/>
      <c r="AD241" s="7"/>
      <c r="AE241" s="7"/>
      <c r="AF241" s="7"/>
      <c r="AG241" s="7"/>
      <c r="AH241" s="7"/>
      <c r="AI241" s="7"/>
      <c r="AJ241" s="7"/>
      <c r="AK241" s="7"/>
      <c r="AL241" s="7"/>
      <c r="AM241" s="7"/>
      <c r="AN241" s="7"/>
      <c r="AO241" s="7"/>
      <c r="AP241" s="7"/>
      <c r="AQ241" s="7"/>
      <c r="AR241" s="7"/>
      <c r="AS241" s="7"/>
    </row>
    <row r="242" spans="1:45" x14ac:dyDescent="0.2">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c r="AA242" s="7"/>
      <c r="AB242" s="7"/>
      <c r="AC242" s="7"/>
      <c r="AD242" s="7"/>
      <c r="AE242" s="7"/>
      <c r="AF242" s="7"/>
      <c r="AG242" s="7"/>
      <c r="AH242" s="7"/>
      <c r="AI242" s="7"/>
      <c r="AJ242" s="7"/>
      <c r="AK242" s="7"/>
      <c r="AL242" s="7"/>
      <c r="AM242" s="7"/>
      <c r="AN242" s="7"/>
      <c r="AO242" s="7"/>
      <c r="AP242" s="7"/>
      <c r="AQ242" s="7"/>
      <c r="AR242" s="7"/>
      <c r="AS242" s="7"/>
    </row>
    <row r="243" spans="1:45" x14ac:dyDescent="0.2">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c r="AA243" s="7"/>
      <c r="AB243" s="7"/>
      <c r="AC243" s="7"/>
      <c r="AD243" s="7"/>
      <c r="AE243" s="7"/>
      <c r="AF243" s="7"/>
      <c r="AG243" s="7"/>
      <c r="AH243" s="7"/>
      <c r="AI243" s="7"/>
      <c r="AJ243" s="7"/>
      <c r="AK243" s="7"/>
      <c r="AL243" s="7"/>
      <c r="AM243" s="7"/>
      <c r="AN243" s="7"/>
      <c r="AO243" s="7"/>
      <c r="AP243" s="7"/>
      <c r="AQ243" s="7"/>
      <c r="AR243" s="7"/>
      <c r="AS243" s="7"/>
    </row>
    <row r="244" spans="1:45" x14ac:dyDescent="0.2">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c r="AA244" s="7"/>
      <c r="AB244" s="7"/>
      <c r="AC244" s="7"/>
      <c r="AD244" s="7"/>
      <c r="AE244" s="7"/>
      <c r="AF244" s="7"/>
      <c r="AG244" s="7"/>
      <c r="AH244" s="7"/>
      <c r="AI244" s="7"/>
      <c r="AJ244" s="7"/>
      <c r="AK244" s="7"/>
      <c r="AL244" s="7"/>
      <c r="AM244" s="7"/>
      <c r="AN244" s="7"/>
      <c r="AO244" s="7"/>
      <c r="AP244" s="7"/>
      <c r="AQ244" s="7"/>
      <c r="AR244" s="7"/>
      <c r="AS244" s="7"/>
    </row>
    <row r="245" spans="1:45" x14ac:dyDescent="0.2">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c r="AA245" s="7"/>
      <c r="AB245" s="7"/>
      <c r="AC245" s="7"/>
      <c r="AD245" s="7"/>
      <c r="AE245" s="7"/>
      <c r="AF245" s="7"/>
      <c r="AG245" s="7"/>
      <c r="AH245" s="7"/>
      <c r="AI245" s="7"/>
      <c r="AJ245" s="7"/>
      <c r="AK245" s="7"/>
      <c r="AL245" s="7"/>
      <c r="AM245" s="7"/>
      <c r="AN245" s="7"/>
      <c r="AO245" s="7"/>
      <c r="AP245" s="7"/>
      <c r="AQ245" s="7"/>
      <c r="AR245" s="7"/>
      <c r="AS245" s="7"/>
    </row>
    <row r="246" spans="1:45" x14ac:dyDescent="0.2">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c r="AF246" s="7"/>
      <c r="AG246" s="7"/>
      <c r="AH246" s="7"/>
      <c r="AI246" s="7"/>
      <c r="AJ246" s="7"/>
      <c r="AK246" s="7"/>
      <c r="AL246" s="7"/>
      <c r="AM246" s="7"/>
      <c r="AN246" s="7"/>
      <c r="AO246" s="7"/>
      <c r="AP246" s="7"/>
      <c r="AQ246" s="7"/>
      <c r="AR246" s="7"/>
      <c r="AS246" s="7"/>
    </row>
    <row r="247" spans="1:45" x14ac:dyDescent="0.2">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c r="AA247" s="7"/>
      <c r="AB247" s="7"/>
      <c r="AC247" s="7"/>
      <c r="AD247" s="7"/>
      <c r="AE247" s="7"/>
      <c r="AF247" s="7"/>
      <c r="AG247" s="7"/>
      <c r="AH247" s="7"/>
      <c r="AI247" s="7"/>
      <c r="AJ247" s="7"/>
      <c r="AK247" s="7"/>
      <c r="AL247" s="7"/>
      <c r="AM247" s="7"/>
      <c r="AN247" s="7"/>
      <c r="AO247" s="7"/>
      <c r="AP247" s="7"/>
      <c r="AQ247" s="7"/>
      <c r="AR247" s="7"/>
      <c r="AS247" s="7"/>
    </row>
    <row r="248" spans="1:45" x14ac:dyDescent="0.2">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c r="AA248" s="7"/>
      <c r="AB248" s="7"/>
      <c r="AC248" s="7"/>
      <c r="AD248" s="7"/>
      <c r="AE248" s="7"/>
      <c r="AF248" s="7"/>
      <c r="AG248" s="7"/>
      <c r="AH248" s="7"/>
      <c r="AI248" s="7"/>
      <c r="AJ248" s="7"/>
      <c r="AK248" s="7"/>
      <c r="AL248" s="7"/>
      <c r="AM248" s="7"/>
      <c r="AN248" s="7"/>
      <c r="AO248" s="7"/>
      <c r="AP248" s="7"/>
      <c r="AQ248" s="7"/>
      <c r="AR248" s="7"/>
      <c r="AS248" s="7"/>
    </row>
    <row r="249" spans="1:45" x14ac:dyDescent="0.2">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c r="AA249" s="7"/>
      <c r="AB249" s="7"/>
      <c r="AC249" s="7"/>
      <c r="AD249" s="7"/>
      <c r="AE249" s="7"/>
      <c r="AF249" s="7"/>
      <c r="AG249" s="7"/>
      <c r="AH249" s="7"/>
      <c r="AI249" s="7"/>
      <c r="AJ249" s="7"/>
      <c r="AK249" s="7"/>
      <c r="AL249" s="7"/>
      <c r="AM249" s="7"/>
      <c r="AN249" s="7"/>
      <c r="AO249" s="7"/>
      <c r="AP249" s="7"/>
      <c r="AQ249" s="7"/>
      <c r="AR249" s="7"/>
      <c r="AS249" s="7"/>
    </row>
    <row r="250" spans="1:45" x14ac:dyDescent="0.2">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c r="AA250" s="7"/>
      <c r="AB250" s="7"/>
      <c r="AC250" s="7"/>
      <c r="AD250" s="7"/>
      <c r="AE250" s="7"/>
      <c r="AF250" s="7"/>
      <c r="AG250" s="7"/>
      <c r="AH250" s="7"/>
      <c r="AI250" s="7"/>
      <c r="AJ250" s="7"/>
      <c r="AK250" s="7"/>
      <c r="AL250" s="7"/>
      <c r="AM250" s="7"/>
      <c r="AN250" s="7"/>
      <c r="AO250" s="7"/>
      <c r="AP250" s="7"/>
      <c r="AQ250" s="7"/>
      <c r="AR250" s="7"/>
      <c r="AS250" s="7"/>
    </row>
    <row r="251" spans="1:45" x14ac:dyDescent="0.2">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c r="AA251" s="7"/>
      <c r="AB251" s="7"/>
      <c r="AC251" s="7"/>
      <c r="AD251" s="7"/>
      <c r="AE251" s="7"/>
      <c r="AF251" s="7"/>
      <c r="AG251" s="7"/>
      <c r="AH251" s="7"/>
      <c r="AI251" s="7"/>
      <c r="AJ251" s="7"/>
      <c r="AK251" s="7"/>
      <c r="AL251" s="7"/>
      <c r="AM251" s="7"/>
      <c r="AN251" s="7"/>
      <c r="AO251" s="7"/>
      <c r="AP251" s="7"/>
      <c r="AQ251" s="7"/>
      <c r="AR251" s="7"/>
      <c r="AS251" s="7"/>
    </row>
    <row r="252" spans="1:45" x14ac:dyDescent="0.2">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c r="AA252" s="7"/>
      <c r="AB252" s="7"/>
      <c r="AC252" s="7"/>
      <c r="AD252" s="7"/>
      <c r="AE252" s="7"/>
      <c r="AF252" s="7"/>
      <c r="AG252" s="7"/>
      <c r="AH252" s="7"/>
      <c r="AI252" s="7"/>
      <c r="AJ252" s="7"/>
      <c r="AK252" s="7"/>
      <c r="AL252" s="7"/>
      <c r="AM252" s="7"/>
      <c r="AN252" s="7"/>
      <c r="AO252" s="7"/>
      <c r="AP252" s="7"/>
      <c r="AQ252" s="7"/>
      <c r="AR252" s="7"/>
      <c r="AS252" s="7"/>
    </row>
    <row r="253" spans="1:45" x14ac:dyDescent="0.2">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c r="AA253" s="7"/>
      <c r="AB253" s="7"/>
      <c r="AC253" s="7"/>
      <c r="AD253" s="7"/>
      <c r="AE253" s="7"/>
      <c r="AF253" s="7"/>
      <c r="AG253" s="7"/>
      <c r="AH253" s="7"/>
      <c r="AI253" s="7"/>
      <c r="AJ253" s="7"/>
      <c r="AK253" s="7"/>
      <c r="AL253" s="7"/>
      <c r="AM253" s="7"/>
      <c r="AN253" s="7"/>
      <c r="AO253" s="7"/>
      <c r="AP253" s="7"/>
      <c r="AQ253" s="7"/>
      <c r="AR253" s="7"/>
      <c r="AS253" s="7"/>
    </row>
    <row r="254" spans="1:45" x14ac:dyDescent="0.2">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c r="AF254" s="7"/>
      <c r="AG254" s="7"/>
      <c r="AH254" s="7"/>
      <c r="AI254" s="7"/>
      <c r="AJ254" s="7"/>
      <c r="AK254" s="7"/>
      <c r="AL254" s="7"/>
      <c r="AM254" s="7"/>
      <c r="AN254" s="7"/>
      <c r="AO254" s="7"/>
      <c r="AP254" s="7"/>
      <c r="AQ254" s="7"/>
      <c r="AR254" s="7"/>
      <c r="AS254" s="7"/>
    </row>
    <row r="255" spans="1:45" x14ac:dyDescent="0.2">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c r="AC255" s="7"/>
      <c r="AD255" s="7"/>
      <c r="AE255" s="7"/>
      <c r="AF255" s="7"/>
      <c r="AG255" s="7"/>
      <c r="AH255" s="7"/>
      <c r="AI255" s="7"/>
      <c r="AJ255" s="7"/>
      <c r="AK255" s="7"/>
      <c r="AL255" s="7"/>
      <c r="AM255" s="7"/>
      <c r="AN255" s="7"/>
      <c r="AO255" s="7"/>
      <c r="AP255" s="7"/>
      <c r="AQ255" s="7"/>
      <c r="AR255" s="7"/>
      <c r="AS255" s="7"/>
    </row>
    <row r="256" spans="1:45" x14ac:dyDescent="0.2">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c r="AA256" s="7"/>
      <c r="AB256" s="7"/>
      <c r="AC256" s="7"/>
      <c r="AD256" s="7"/>
      <c r="AE256" s="7"/>
      <c r="AF256" s="7"/>
      <c r="AG256" s="7"/>
      <c r="AH256" s="7"/>
      <c r="AI256" s="7"/>
      <c r="AJ256" s="7"/>
      <c r="AK256" s="7"/>
      <c r="AL256" s="7"/>
      <c r="AM256" s="7"/>
      <c r="AN256" s="7"/>
      <c r="AO256" s="7"/>
      <c r="AP256" s="7"/>
      <c r="AQ256" s="7"/>
      <c r="AR256" s="7"/>
      <c r="AS256" s="7"/>
    </row>
    <row r="257" spans="1:45" x14ac:dyDescent="0.2">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c r="AA257" s="7"/>
      <c r="AB257" s="7"/>
      <c r="AC257" s="7"/>
      <c r="AD257" s="7"/>
      <c r="AE257" s="7"/>
      <c r="AF257" s="7"/>
      <c r="AG257" s="7"/>
      <c r="AH257" s="7"/>
      <c r="AI257" s="7"/>
      <c r="AJ257" s="7"/>
      <c r="AK257" s="7"/>
      <c r="AL257" s="7"/>
      <c r="AM257" s="7"/>
      <c r="AN257" s="7"/>
      <c r="AO257" s="7"/>
      <c r="AP257" s="7"/>
      <c r="AQ257" s="7"/>
      <c r="AR257" s="7"/>
      <c r="AS257" s="7"/>
    </row>
    <row r="258" spans="1:45" x14ac:dyDescent="0.2">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7"/>
      <c r="AC258" s="7"/>
      <c r="AD258" s="7"/>
      <c r="AE258" s="7"/>
      <c r="AF258" s="7"/>
      <c r="AG258" s="7"/>
      <c r="AH258" s="7"/>
      <c r="AI258" s="7"/>
      <c r="AJ258" s="7"/>
      <c r="AK258" s="7"/>
      <c r="AL258" s="7"/>
      <c r="AM258" s="7"/>
      <c r="AN258" s="7"/>
      <c r="AO258" s="7"/>
      <c r="AP258" s="7"/>
      <c r="AQ258" s="7"/>
      <c r="AR258" s="7"/>
      <c r="AS258" s="7"/>
    </row>
    <row r="259" spans="1:45" x14ac:dyDescent="0.2">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c r="AA259" s="7"/>
      <c r="AB259" s="7"/>
      <c r="AC259" s="7"/>
      <c r="AD259" s="7"/>
      <c r="AE259" s="7"/>
      <c r="AF259" s="7"/>
      <c r="AG259" s="7"/>
      <c r="AH259" s="7"/>
      <c r="AI259" s="7"/>
      <c r="AJ259" s="7"/>
      <c r="AK259" s="7"/>
      <c r="AL259" s="7"/>
      <c r="AM259" s="7"/>
      <c r="AN259" s="7"/>
      <c r="AO259" s="7"/>
      <c r="AP259" s="7"/>
      <c r="AQ259" s="7"/>
      <c r="AR259" s="7"/>
      <c r="AS259" s="7"/>
    </row>
    <row r="260" spans="1:45" x14ac:dyDescent="0.2">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c r="AA260" s="7"/>
      <c r="AB260" s="7"/>
      <c r="AC260" s="7"/>
      <c r="AD260" s="7"/>
      <c r="AE260" s="7"/>
      <c r="AF260" s="7"/>
      <c r="AG260" s="7"/>
      <c r="AH260" s="7"/>
      <c r="AI260" s="7"/>
      <c r="AJ260" s="7"/>
      <c r="AK260" s="7"/>
      <c r="AL260" s="7"/>
      <c r="AM260" s="7"/>
      <c r="AN260" s="7"/>
      <c r="AO260" s="7"/>
      <c r="AP260" s="7"/>
      <c r="AQ260" s="7"/>
      <c r="AR260" s="7"/>
      <c r="AS260" s="7"/>
    </row>
    <row r="261" spans="1:45" x14ac:dyDescent="0.2">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c r="AA261" s="7"/>
      <c r="AB261" s="7"/>
      <c r="AC261" s="7"/>
      <c r="AD261" s="7"/>
      <c r="AE261" s="7"/>
      <c r="AF261" s="7"/>
      <c r="AG261" s="7"/>
      <c r="AH261" s="7"/>
      <c r="AI261" s="7"/>
      <c r="AJ261" s="7"/>
      <c r="AK261" s="7"/>
      <c r="AL261" s="7"/>
      <c r="AM261" s="7"/>
      <c r="AN261" s="7"/>
      <c r="AO261" s="7"/>
      <c r="AP261" s="7"/>
      <c r="AQ261" s="7"/>
      <c r="AR261" s="7"/>
      <c r="AS261" s="7"/>
    </row>
    <row r="262" spans="1:45" x14ac:dyDescent="0.2">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c r="AF262" s="7"/>
      <c r="AG262" s="7"/>
      <c r="AH262" s="7"/>
      <c r="AI262" s="7"/>
      <c r="AJ262" s="7"/>
      <c r="AK262" s="7"/>
      <c r="AL262" s="7"/>
      <c r="AM262" s="7"/>
      <c r="AN262" s="7"/>
      <c r="AO262" s="7"/>
      <c r="AP262" s="7"/>
      <c r="AQ262" s="7"/>
      <c r="AR262" s="7"/>
      <c r="AS262" s="7"/>
    </row>
    <row r="263" spans="1:45" x14ac:dyDescent="0.2">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c r="AA263" s="7"/>
      <c r="AB263" s="7"/>
      <c r="AC263" s="7"/>
      <c r="AD263" s="7"/>
      <c r="AE263" s="7"/>
      <c r="AF263" s="7"/>
      <c r="AG263" s="7"/>
      <c r="AH263" s="7"/>
      <c r="AI263" s="7"/>
      <c r="AJ263" s="7"/>
      <c r="AK263" s="7"/>
      <c r="AL263" s="7"/>
      <c r="AM263" s="7"/>
      <c r="AN263" s="7"/>
      <c r="AO263" s="7"/>
      <c r="AP263" s="7"/>
      <c r="AQ263" s="7"/>
      <c r="AR263" s="7"/>
      <c r="AS263" s="7"/>
    </row>
    <row r="264" spans="1:45" x14ac:dyDescent="0.2">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c r="AA264" s="7"/>
      <c r="AB264" s="7"/>
      <c r="AC264" s="7"/>
      <c r="AD264" s="7"/>
      <c r="AE264" s="7"/>
      <c r="AF264" s="7"/>
      <c r="AG264" s="7"/>
      <c r="AH264" s="7"/>
      <c r="AI264" s="7"/>
      <c r="AJ264" s="7"/>
      <c r="AK264" s="7"/>
      <c r="AL264" s="7"/>
      <c r="AM264" s="7"/>
      <c r="AN264" s="7"/>
      <c r="AO264" s="7"/>
      <c r="AP264" s="7"/>
      <c r="AQ264" s="7"/>
      <c r="AR264" s="7"/>
      <c r="AS264" s="7"/>
    </row>
    <row r="265" spans="1:45" x14ac:dyDescent="0.2">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c r="AA265" s="7"/>
      <c r="AB265" s="7"/>
      <c r="AC265" s="7"/>
      <c r="AD265" s="7"/>
      <c r="AE265" s="7"/>
      <c r="AF265" s="7"/>
      <c r="AG265" s="7"/>
      <c r="AH265" s="7"/>
      <c r="AI265" s="7"/>
      <c r="AJ265" s="7"/>
      <c r="AK265" s="7"/>
      <c r="AL265" s="7"/>
      <c r="AM265" s="7"/>
      <c r="AN265" s="7"/>
      <c r="AO265" s="7"/>
      <c r="AP265" s="7"/>
      <c r="AQ265" s="7"/>
      <c r="AR265" s="7"/>
      <c r="AS265" s="7"/>
    </row>
    <row r="266" spans="1:45" x14ac:dyDescent="0.2">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c r="AA266" s="7"/>
      <c r="AB266" s="7"/>
      <c r="AC266" s="7"/>
      <c r="AD266" s="7"/>
      <c r="AE266" s="7"/>
      <c r="AF266" s="7"/>
      <c r="AG266" s="7"/>
      <c r="AH266" s="7"/>
      <c r="AI266" s="7"/>
      <c r="AJ266" s="7"/>
      <c r="AK266" s="7"/>
      <c r="AL266" s="7"/>
      <c r="AM266" s="7"/>
      <c r="AN266" s="7"/>
      <c r="AO266" s="7"/>
      <c r="AP266" s="7"/>
      <c r="AQ266" s="7"/>
      <c r="AR266" s="7"/>
      <c r="AS266" s="7"/>
    </row>
    <row r="267" spans="1:45" x14ac:dyDescent="0.2">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c r="AA267" s="7"/>
      <c r="AB267" s="7"/>
      <c r="AC267" s="7"/>
      <c r="AD267" s="7"/>
      <c r="AE267" s="7"/>
      <c r="AF267" s="7"/>
      <c r="AG267" s="7"/>
      <c r="AH267" s="7"/>
      <c r="AI267" s="7"/>
      <c r="AJ267" s="7"/>
      <c r="AK267" s="7"/>
      <c r="AL267" s="7"/>
      <c r="AM267" s="7"/>
      <c r="AN267" s="7"/>
      <c r="AO267" s="7"/>
      <c r="AP267" s="7"/>
      <c r="AQ267" s="7"/>
      <c r="AR267" s="7"/>
      <c r="AS267" s="7"/>
    </row>
    <row r="268" spans="1:45" x14ac:dyDescent="0.2">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c r="AA268" s="7"/>
      <c r="AB268" s="7"/>
      <c r="AC268" s="7"/>
      <c r="AD268" s="7"/>
      <c r="AE268" s="7"/>
      <c r="AF268" s="7"/>
      <c r="AG268" s="7"/>
      <c r="AH268" s="7"/>
      <c r="AI268" s="7"/>
      <c r="AJ268" s="7"/>
      <c r="AK268" s="7"/>
      <c r="AL268" s="7"/>
      <c r="AM268" s="7"/>
      <c r="AN268" s="7"/>
      <c r="AO268" s="7"/>
      <c r="AP268" s="7"/>
      <c r="AQ268" s="7"/>
      <c r="AR268" s="7"/>
      <c r="AS268" s="7"/>
    </row>
    <row r="269" spans="1:45" x14ac:dyDescent="0.2">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c r="AA269" s="7"/>
      <c r="AB269" s="7"/>
      <c r="AC269" s="7"/>
      <c r="AD269" s="7"/>
      <c r="AE269" s="7"/>
      <c r="AF269" s="7"/>
      <c r="AG269" s="7"/>
      <c r="AH269" s="7"/>
      <c r="AI269" s="7"/>
      <c r="AJ269" s="7"/>
      <c r="AK269" s="7"/>
      <c r="AL269" s="7"/>
      <c r="AM269" s="7"/>
      <c r="AN269" s="7"/>
      <c r="AO269" s="7"/>
      <c r="AP269" s="7"/>
      <c r="AQ269" s="7"/>
      <c r="AR269" s="7"/>
      <c r="AS269" s="7"/>
    </row>
    <row r="270" spans="1:45" x14ac:dyDescent="0.2">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c r="AC270" s="7"/>
      <c r="AD270" s="7"/>
      <c r="AE270" s="7"/>
      <c r="AF270" s="7"/>
      <c r="AG270" s="7"/>
      <c r="AH270" s="7"/>
      <c r="AI270" s="7"/>
      <c r="AJ270" s="7"/>
      <c r="AK270" s="7"/>
      <c r="AL270" s="7"/>
      <c r="AM270" s="7"/>
      <c r="AN270" s="7"/>
      <c r="AO270" s="7"/>
      <c r="AP270" s="7"/>
      <c r="AQ270" s="7"/>
      <c r="AR270" s="7"/>
      <c r="AS270" s="7"/>
    </row>
    <row r="271" spans="1:45" x14ac:dyDescent="0.2">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c r="AA271" s="7"/>
      <c r="AB271" s="7"/>
      <c r="AC271" s="7"/>
      <c r="AD271" s="7"/>
      <c r="AE271" s="7"/>
      <c r="AF271" s="7"/>
      <c r="AG271" s="7"/>
      <c r="AH271" s="7"/>
      <c r="AI271" s="7"/>
      <c r="AJ271" s="7"/>
      <c r="AK271" s="7"/>
      <c r="AL271" s="7"/>
      <c r="AM271" s="7"/>
      <c r="AN271" s="7"/>
      <c r="AO271" s="7"/>
      <c r="AP271" s="7"/>
      <c r="AQ271" s="7"/>
      <c r="AR271" s="7"/>
      <c r="AS271" s="7"/>
    </row>
    <row r="272" spans="1:45" x14ac:dyDescent="0.2">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c r="AA272" s="7"/>
      <c r="AB272" s="7"/>
      <c r="AC272" s="7"/>
      <c r="AD272" s="7"/>
      <c r="AE272" s="7"/>
      <c r="AF272" s="7"/>
      <c r="AG272" s="7"/>
      <c r="AH272" s="7"/>
      <c r="AI272" s="7"/>
      <c r="AJ272" s="7"/>
      <c r="AK272" s="7"/>
      <c r="AL272" s="7"/>
      <c r="AM272" s="7"/>
      <c r="AN272" s="7"/>
      <c r="AO272" s="7"/>
      <c r="AP272" s="7"/>
      <c r="AQ272" s="7"/>
      <c r="AR272" s="7"/>
      <c r="AS272" s="7"/>
    </row>
    <row r="273" spans="1:45" x14ac:dyDescent="0.2">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c r="AA273" s="7"/>
      <c r="AB273" s="7"/>
      <c r="AC273" s="7"/>
      <c r="AD273" s="7"/>
      <c r="AE273" s="7"/>
      <c r="AF273" s="7"/>
      <c r="AG273" s="7"/>
      <c r="AH273" s="7"/>
      <c r="AI273" s="7"/>
      <c r="AJ273" s="7"/>
      <c r="AK273" s="7"/>
      <c r="AL273" s="7"/>
      <c r="AM273" s="7"/>
      <c r="AN273" s="7"/>
      <c r="AO273" s="7"/>
      <c r="AP273" s="7"/>
      <c r="AQ273" s="7"/>
      <c r="AR273" s="7"/>
      <c r="AS273" s="7"/>
    </row>
    <row r="274" spans="1:45" x14ac:dyDescent="0.2">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c r="AA274" s="7"/>
      <c r="AB274" s="7"/>
      <c r="AC274" s="7"/>
      <c r="AD274" s="7"/>
      <c r="AE274" s="7"/>
      <c r="AF274" s="7"/>
      <c r="AG274" s="7"/>
      <c r="AH274" s="7"/>
      <c r="AI274" s="7"/>
      <c r="AJ274" s="7"/>
      <c r="AK274" s="7"/>
      <c r="AL274" s="7"/>
      <c r="AM274" s="7"/>
      <c r="AN274" s="7"/>
      <c r="AO274" s="7"/>
      <c r="AP274" s="7"/>
      <c r="AQ274" s="7"/>
      <c r="AR274" s="7"/>
      <c r="AS274" s="7"/>
    </row>
    <row r="275" spans="1:45" x14ac:dyDescent="0.2">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c r="AA275" s="7"/>
      <c r="AB275" s="7"/>
      <c r="AC275" s="7"/>
      <c r="AD275" s="7"/>
      <c r="AE275" s="7"/>
      <c r="AF275" s="7"/>
      <c r="AG275" s="7"/>
      <c r="AH275" s="7"/>
      <c r="AI275" s="7"/>
      <c r="AJ275" s="7"/>
      <c r="AK275" s="7"/>
      <c r="AL275" s="7"/>
      <c r="AM275" s="7"/>
      <c r="AN275" s="7"/>
      <c r="AO275" s="7"/>
      <c r="AP275" s="7"/>
      <c r="AQ275" s="7"/>
      <c r="AR275" s="7"/>
      <c r="AS275" s="7"/>
    </row>
    <row r="276" spans="1:45" x14ac:dyDescent="0.2">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c r="AA276" s="7"/>
      <c r="AB276" s="7"/>
      <c r="AC276" s="7"/>
      <c r="AD276" s="7"/>
      <c r="AE276" s="7"/>
      <c r="AF276" s="7"/>
      <c r="AG276" s="7"/>
      <c r="AH276" s="7"/>
      <c r="AI276" s="7"/>
      <c r="AJ276" s="7"/>
      <c r="AK276" s="7"/>
      <c r="AL276" s="7"/>
      <c r="AM276" s="7"/>
      <c r="AN276" s="7"/>
      <c r="AO276" s="7"/>
      <c r="AP276" s="7"/>
      <c r="AQ276" s="7"/>
      <c r="AR276" s="7"/>
      <c r="AS276" s="7"/>
    </row>
    <row r="277" spans="1:45" x14ac:dyDescent="0.2">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c r="AG277" s="7"/>
      <c r="AH277" s="7"/>
      <c r="AI277" s="7"/>
      <c r="AJ277" s="7"/>
      <c r="AK277" s="7"/>
      <c r="AL277" s="7"/>
      <c r="AM277" s="7"/>
      <c r="AN277" s="7"/>
      <c r="AO277" s="7"/>
      <c r="AP277" s="7"/>
      <c r="AQ277" s="7"/>
      <c r="AR277" s="7"/>
      <c r="AS277" s="7"/>
    </row>
    <row r="278" spans="1:45" x14ac:dyDescent="0.2">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c r="AF278" s="7"/>
      <c r="AG278" s="7"/>
      <c r="AH278" s="7"/>
      <c r="AI278" s="7"/>
      <c r="AJ278" s="7"/>
      <c r="AK278" s="7"/>
      <c r="AL278" s="7"/>
      <c r="AM278" s="7"/>
      <c r="AN278" s="7"/>
      <c r="AO278" s="7"/>
      <c r="AP278" s="7"/>
      <c r="AQ278" s="7"/>
      <c r="AR278" s="7"/>
      <c r="AS278" s="7"/>
    </row>
    <row r="279" spans="1:45" x14ac:dyDescent="0.2">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c r="AF279" s="7"/>
      <c r="AG279" s="7"/>
      <c r="AH279" s="7"/>
      <c r="AI279" s="7"/>
      <c r="AJ279" s="7"/>
      <c r="AK279" s="7"/>
      <c r="AL279" s="7"/>
      <c r="AM279" s="7"/>
      <c r="AN279" s="7"/>
      <c r="AO279" s="7"/>
      <c r="AP279" s="7"/>
      <c r="AQ279" s="7"/>
      <c r="AR279" s="7"/>
      <c r="AS279" s="7"/>
    </row>
    <row r="280" spans="1:45" x14ac:dyDescent="0.2">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c r="AF280" s="7"/>
      <c r="AG280" s="7"/>
      <c r="AH280" s="7"/>
      <c r="AI280" s="7"/>
      <c r="AJ280" s="7"/>
      <c r="AK280" s="7"/>
      <c r="AL280" s="7"/>
      <c r="AM280" s="7"/>
      <c r="AN280" s="7"/>
      <c r="AO280" s="7"/>
      <c r="AP280" s="7"/>
      <c r="AQ280" s="7"/>
      <c r="AR280" s="7"/>
      <c r="AS280" s="7"/>
    </row>
    <row r="281" spans="1:45" x14ac:dyDescent="0.2">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c r="AG281" s="7"/>
      <c r="AH281" s="7"/>
      <c r="AI281" s="7"/>
      <c r="AJ281" s="7"/>
      <c r="AK281" s="7"/>
      <c r="AL281" s="7"/>
      <c r="AM281" s="7"/>
      <c r="AN281" s="7"/>
      <c r="AO281" s="7"/>
      <c r="AP281" s="7"/>
      <c r="AQ281" s="7"/>
      <c r="AR281" s="7"/>
      <c r="AS281" s="7"/>
    </row>
    <row r="282" spans="1:45" x14ac:dyDescent="0.2">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c r="AF282" s="7"/>
      <c r="AG282" s="7"/>
      <c r="AH282" s="7"/>
      <c r="AI282" s="7"/>
      <c r="AJ282" s="7"/>
      <c r="AK282" s="7"/>
      <c r="AL282" s="7"/>
      <c r="AM282" s="7"/>
      <c r="AN282" s="7"/>
      <c r="AO282" s="7"/>
      <c r="AP282" s="7"/>
      <c r="AQ282" s="7"/>
      <c r="AR282" s="7"/>
      <c r="AS282" s="7"/>
    </row>
    <row r="283" spans="1:45" x14ac:dyDescent="0.2">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c r="AA283" s="7"/>
      <c r="AB283" s="7"/>
      <c r="AC283" s="7"/>
      <c r="AD283" s="7"/>
      <c r="AE283" s="7"/>
      <c r="AF283" s="7"/>
      <c r="AG283" s="7"/>
      <c r="AH283" s="7"/>
      <c r="AI283" s="7"/>
      <c r="AJ283" s="7"/>
      <c r="AK283" s="7"/>
      <c r="AL283" s="7"/>
      <c r="AM283" s="7"/>
      <c r="AN283" s="7"/>
      <c r="AO283" s="7"/>
      <c r="AP283" s="7"/>
      <c r="AQ283" s="7"/>
      <c r="AR283" s="7"/>
      <c r="AS283" s="7"/>
    </row>
    <row r="284" spans="1:45" x14ac:dyDescent="0.2">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c r="AA284" s="7"/>
      <c r="AB284" s="7"/>
      <c r="AC284" s="7"/>
      <c r="AD284" s="7"/>
      <c r="AE284" s="7"/>
      <c r="AF284" s="7"/>
      <c r="AG284" s="7"/>
      <c r="AH284" s="7"/>
      <c r="AI284" s="7"/>
      <c r="AJ284" s="7"/>
      <c r="AK284" s="7"/>
      <c r="AL284" s="7"/>
      <c r="AM284" s="7"/>
      <c r="AN284" s="7"/>
      <c r="AO284" s="7"/>
      <c r="AP284" s="7"/>
      <c r="AQ284" s="7"/>
      <c r="AR284" s="7"/>
      <c r="AS284" s="7"/>
    </row>
    <row r="285" spans="1:45" x14ac:dyDescent="0.2">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c r="AA285" s="7"/>
      <c r="AB285" s="7"/>
      <c r="AC285" s="7"/>
      <c r="AD285" s="7"/>
      <c r="AE285" s="7"/>
      <c r="AF285" s="7"/>
      <c r="AG285" s="7"/>
      <c r="AH285" s="7"/>
      <c r="AI285" s="7"/>
      <c r="AJ285" s="7"/>
      <c r="AK285" s="7"/>
      <c r="AL285" s="7"/>
      <c r="AM285" s="7"/>
      <c r="AN285" s="7"/>
      <c r="AO285" s="7"/>
      <c r="AP285" s="7"/>
      <c r="AQ285" s="7"/>
      <c r="AR285" s="7"/>
      <c r="AS285" s="7"/>
    </row>
    <row r="286" spans="1:45" x14ac:dyDescent="0.2">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c r="AC286" s="7"/>
      <c r="AD286" s="7"/>
      <c r="AE286" s="7"/>
      <c r="AF286" s="7"/>
      <c r="AG286" s="7"/>
      <c r="AH286" s="7"/>
      <c r="AI286" s="7"/>
      <c r="AJ286" s="7"/>
      <c r="AK286" s="7"/>
      <c r="AL286" s="7"/>
      <c r="AM286" s="7"/>
      <c r="AN286" s="7"/>
      <c r="AO286" s="7"/>
      <c r="AP286" s="7"/>
      <c r="AQ286" s="7"/>
      <c r="AR286" s="7"/>
      <c r="AS286" s="7"/>
    </row>
    <row r="287" spans="1:45" x14ac:dyDescent="0.2">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c r="AA287" s="7"/>
      <c r="AB287" s="7"/>
      <c r="AC287" s="7"/>
      <c r="AD287" s="7"/>
      <c r="AE287" s="7"/>
      <c r="AF287" s="7"/>
      <c r="AG287" s="7"/>
      <c r="AH287" s="7"/>
      <c r="AI287" s="7"/>
      <c r="AJ287" s="7"/>
      <c r="AK287" s="7"/>
      <c r="AL287" s="7"/>
      <c r="AM287" s="7"/>
      <c r="AN287" s="7"/>
      <c r="AO287" s="7"/>
      <c r="AP287" s="7"/>
      <c r="AQ287" s="7"/>
      <c r="AR287" s="7"/>
      <c r="AS287" s="7"/>
    </row>
    <row r="288" spans="1:45" x14ac:dyDescent="0.2">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c r="AA288" s="7"/>
      <c r="AB288" s="7"/>
      <c r="AC288" s="7"/>
      <c r="AD288" s="7"/>
      <c r="AE288" s="7"/>
      <c r="AF288" s="7"/>
      <c r="AG288" s="7"/>
      <c r="AH288" s="7"/>
      <c r="AI288" s="7"/>
      <c r="AJ288" s="7"/>
      <c r="AK288" s="7"/>
      <c r="AL288" s="7"/>
      <c r="AM288" s="7"/>
      <c r="AN288" s="7"/>
      <c r="AO288" s="7"/>
      <c r="AP288" s="7"/>
      <c r="AQ288" s="7"/>
      <c r="AR288" s="7"/>
      <c r="AS288" s="7"/>
    </row>
    <row r="289" spans="1:45" x14ac:dyDescent="0.2">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c r="AA289" s="7"/>
      <c r="AB289" s="7"/>
      <c r="AC289" s="7"/>
      <c r="AD289" s="7"/>
      <c r="AE289" s="7"/>
      <c r="AF289" s="7"/>
      <c r="AG289" s="7"/>
      <c r="AH289" s="7"/>
      <c r="AI289" s="7"/>
      <c r="AJ289" s="7"/>
      <c r="AK289" s="7"/>
      <c r="AL289" s="7"/>
      <c r="AM289" s="7"/>
      <c r="AN289" s="7"/>
      <c r="AO289" s="7"/>
      <c r="AP289" s="7"/>
      <c r="AQ289" s="7"/>
      <c r="AR289" s="7"/>
      <c r="AS289" s="7"/>
    </row>
    <row r="290" spans="1:45" x14ac:dyDescent="0.2">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c r="AA290" s="7"/>
      <c r="AB290" s="7"/>
      <c r="AC290" s="7"/>
      <c r="AD290" s="7"/>
      <c r="AE290" s="7"/>
      <c r="AF290" s="7"/>
      <c r="AG290" s="7"/>
      <c r="AH290" s="7"/>
      <c r="AI290" s="7"/>
      <c r="AJ290" s="7"/>
      <c r="AK290" s="7"/>
      <c r="AL290" s="7"/>
      <c r="AM290" s="7"/>
      <c r="AN290" s="7"/>
      <c r="AO290" s="7"/>
      <c r="AP290" s="7"/>
      <c r="AQ290" s="7"/>
      <c r="AR290" s="7"/>
      <c r="AS290" s="7"/>
    </row>
    <row r="291" spans="1:45" x14ac:dyDescent="0.2">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c r="AA291" s="7"/>
      <c r="AB291" s="7"/>
      <c r="AC291" s="7"/>
      <c r="AD291" s="7"/>
      <c r="AE291" s="7"/>
      <c r="AF291" s="7"/>
      <c r="AG291" s="7"/>
      <c r="AH291" s="7"/>
      <c r="AI291" s="7"/>
      <c r="AJ291" s="7"/>
      <c r="AK291" s="7"/>
      <c r="AL291" s="7"/>
      <c r="AM291" s="7"/>
      <c r="AN291" s="7"/>
      <c r="AO291" s="7"/>
      <c r="AP291" s="7"/>
      <c r="AQ291" s="7"/>
      <c r="AR291" s="7"/>
      <c r="AS291" s="7"/>
    </row>
    <row r="292" spans="1:45" x14ac:dyDescent="0.2">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c r="AA292" s="7"/>
      <c r="AB292" s="7"/>
      <c r="AC292" s="7"/>
      <c r="AD292" s="7"/>
      <c r="AE292" s="7"/>
      <c r="AF292" s="7"/>
      <c r="AG292" s="7"/>
      <c r="AH292" s="7"/>
      <c r="AI292" s="7"/>
      <c r="AJ292" s="7"/>
      <c r="AK292" s="7"/>
      <c r="AL292" s="7"/>
      <c r="AM292" s="7"/>
      <c r="AN292" s="7"/>
      <c r="AO292" s="7"/>
      <c r="AP292" s="7"/>
      <c r="AQ292" s="7"/>
      <c r="AR292" s="7"/>
      <c r="AS292" s="7"/>
    </row>
    <row r="293" spans="1:45" x14ac:dyDescent="0.2">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c r="AA293" s="7"/>
      <c r="AB293" s="7"/>
      <c r="AC293" s="7"/>
      <c r="AD293" s="7"/>
      <c r="AE293" s="7"/>
      <c r="AF293" s="7"/>
      <c r="AG293" s="7"/>
      <c r="AH293" s="7"/>
      <c r="AI293" s="7"/>
      <c r="AJ293" s="7"/>
      <c r="AK293" s="7"/>
      <c r="AL293" s="7"/>
      <c r="AM293" s="7"/>
      <c r="AN293" s="7"/>
      <c r="AO293" s="7"/>
      <c r="AP293" s="7"/>
      <c r="AQ293" s="7"/>
      <c r="AR293" s="7"/>
      <c r="AS293" s="7"/>
    </row>
    <row r="294" spans="1:45" x14ac:dyDescent="0.2">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c r="AA294" s="7"/>
      <c r="AB294" s="7"/>
      <c r="AC294" s="7"/>
      <c r="AD294" s="7"/>
      <c r="AE294" s="7"/>
      <c r="AF294" s="7"/>
      <c r="AG294" s="7"/>
      <c r="AH294" s="7"/>
      <c r="AI294" s="7"/>
      <c r="AJ294" s="7"/>
      <c r="AK294" s="7"/>
      <c r="AL294" s="7"/>
      <c r="AM294" s="7"/>
      <c r="AN294" s="7"/>
      <c r="AO294" s="7"/>
      <c r="AP294" s="7"/>
      <c r="AQ294" s="7"/>
      <c r="AR294" s="7"/>
      <c r="AS294" s="7"/>
    </row>
    <row r="295" spans="1:45" x14ac:dyDescent="0.2">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c r="AA295" s="7"/>
      <c r="AB295" s="7"/>
      <c r="AC295" s="7"/>
      <c r="AD295" s="7"/>
      <c r="AE295" s="7"/>
      <c r="AF295" s="7"/>
      <c r="AG295" s="7"/>
      <c r="AH295" s="7"/>
      <c r="AI295" s="7"/>
      <c r="AJ295" s="7"/>
      <c r="AK295" s="7"/>
      <c r="AL295" s="7"/>
      <c r="AM295" s="7"/>
      <c r="AN295" s="7"/>
      <c r="AO295" s="7"/>
      <c r="AP295" s="7"/>
      <c r="AQ295" s="7"/>
      <c r="AR295" s="7"/>
      <c r="AS295" s="7"/>
    </row>
    <row r="296" spans="1:45" x14ac:dyDescent="0.2">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c r="AA296" s="7"/>
      <c r="AB296" s="7"/>
      <c r="AC296" s="7"/>
      <c r="AD296" s="7"/>
      <c r="AE296" s="7"/>
      <c r="AF296" s="7"/>
      <c r="AG296" s="7"/>
      <c r="AH296" s="7"/>
      <c r="AI296" s="7"/>
      <c r="AJ296" s="7"/>
      <c r="AK296" s="7"/>
      <c r="AL296" s="7"/>
      <c r="AM296" s="7"/>
      <c r="AN296" s="7"/>
      <c r="AO296" s="7"/>
      <c r="AP296" s="7"/>
      <c r="AQ296" s="7"/>
      <c r="AR296" s="7"/>
      <c r="AS296" s="7"/>
    </row>
    <row r="297" spans="1:45" x14ac:dyDescent="0.2">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c r="AA297" s="7"/>
      <c r="AB297" s="7"/>
      <c r="AC297" s="7"/>
      <c r="AD297" s="7"/>
      <c r="AE297" s="7"/>
      <c r="AF297" s="7"/>
      <c r="AG297" s="7"/>
      <c r="AH297" s="7"/>
      <c r="AI297" s="7"/>
      <c r="AJ297" s="7"/>
      <c r="AK297" s="7"/>
      <c r="AL297" s="7"/>
      <c r="AM297" s="7"/>
      <c r="AN297" s="7"/>
      <c r="AO297" s="7"/>
      <c r="AP297" s="7"/>
      <c r="AQ297" s="7"/>
      <c r="AR297" s="7"/>
      <c r="AS297" s="7"/>
    </row>
    <row r="298" spans="1:45" x14ac:dyDescent="0.2">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c r="AA298" s="7"/>
      <c r="AB298" s="7"/>
      <c r="AC298" s="7"/>
      <c r="AD298" s="7"/>
      <c r="AE298" s="7"/>
      <c r="AF298" s="7"/>
      <c r="AG298" s="7"/>
      <c r="AH298" s="7"/>
      <c r="AI298" s="7"/>
      <c r="AJ298" s="7"/>
      <c r="AK298" s="7"/>
      <c r="AL298" s="7"/>
      <c r="AM298" s="7"/>
      <c r="AN298" s="7"/>
      <c r="AO298" s="7"/>
      <c r="AP298" s="7"/>
      <c r="AQ298" s="7"/>
      <c r="AR298" s="7"/>
      <c r="AS298" s="7"/>
    </row>
    <row r="299" spans="1:45" x14ac:dyDescent="0.2">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c r="AA299" s="7"/>
      <c r="AB299" s="7"/>
      <c r="AC299" s="7"/>
      <c r="AD299" s="7"/>
      <c r="AE299" s="7"/>
      <c r="AF299" s="7"/>
      <c r="AG299" s="7"/>
      <c r="AH299" s="7"/>
      <c r="AI299" s="7"/>
      <c r="AJ299" s="7"/>
      <c r="AK299" s="7"/>
      <c r="AL299" s="7"/>
      <c r="AM299" s="7"/>
      <c r="AN299" s="7"/>
      <c r="AO299" s="7"/>
      <c r="AP299" s="7"/>
      <c r="AQ299" s="7"/>
      <c r="AR299" s="7"/>
      <c r="AS299" s="7"/>
    </row>
    <row r="300" spans="1:45" x14ac:dyDescent="0.2">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c r="AA300" s="7"/>
      <c r="AB300" s="7"/>
      <c r="AC300" s="7"/>
      <c r="AD300" s="7"/>
      <c r="AE300" s="7"/>
      <c r="AF300" s="7"/>
      <c r="AG300" s="7"/>
      <c r="AH300" s="7"/>
      <c r="AI300" s="7"/>
      <c r="AJ300" s="7"/>
      <c r="AK300" s="7"/>
      <c r="AL300" s="7"/>
      <c r="AM300" s="7"/>
      <c r="AN300" s="7"/>
      <c r="AO300" s="7"/>
      <c r="AP300" s="7"/>
      <c r="AQ300" s="7"/>
      <c r="AR300" s="7"/>
      <c r="AS300" s="7"/>
    </row>
    <row r="301" spans="1:45" x14ac:dyDescent="0.2">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c r="AA301" s="7"/>
      <c r="AB301" s="7"/>
      <c r="AC301" s="7"/>
      <c r="AD301" s="7"/>
      <c r="AE301" s="7"/>
      <c r="AF301" s="7"/>
      <c r="AG301" s="7"/>
      <c r="AH301" s="7"/>
      <c r="AI301" s="7"/>
      <c r="AJ301" s="7"/>
      <c r="AK301" s="7"/>
      <c r="AL301" s="7"/>
      <c r="AM301" s="7"/>
      <c r="AN301" s="7"/>
      <c r="AO301" s="7"/>
      <c r="AP301" s="7"/>
      <c r="AQ301" s="7"/>
      <c r="AR301" s="7"/>
      <c r="AS301" s="7"/>
    </row>
    <row r="302" spans="1:45" x14ac:dyDescent="0.2">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c r="AA302" s="7"/>
      <c r="AB302" s="7"/>
      <c r="AC302" s="7"/>
      <c r="AD302" s="7"/>
      <c r="AE302" s="7"/>
      <c r="AF302" s="7"/>
      <c r="AG302" s="7"/>
      <c r="AH302" s="7"/>
      <c r="AI302" s="7"/>
      <c r="AJ302" s="7"/>
      <c r="AK302" s="7"/>
      <c r="AL302" s="7"/>
      <c r="AM302" s="7"/>
      <c r="AN302" s="7"/>
      <c r="AO302" s="7"/>
      <c r="AP302" s="7"/>
      <c r="AQ302" s="7"/>
      <c r="AR302" s="7"/>
      <c r="AS302" s="7"/>
    </row>
    <row r="303" spans="1:45" x14ac:dyDescent="0.2">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c r="AA303" s="7"/>
      <c r="AB303" s="7"/>
      <c r="AC303" s="7"/>
      <c r="AD303" s="7"/>
      <c r="AE303" s="7"/>
      <c r="AF303" s="7"/>
      <c r="AG303" s="7"/>
      <c r="AH303" s="7"/>
      <c r="AI303" s="7"/>
      <c r="AJ303" s="7"/>
      <c r="AK303" s="7"/>
      <c r="AL303" s="7"/>
      <c r="AM303" s="7"/>
      <c r="AN303" s="7"/>
      <c r="AO303" s="7"/>
      <c r="AP303" s="7"/>
      <c r="AQ303" s="7"/>
      <c r="AR303" s="7"/>
      <c r="AS303" s="7"/>
    </row>
    <row r="304" spans="1:45" x14ac:dyDescent="0.2">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c r="AA304" s="7"/>
      <c r="AB304" s="7"/>
      <c r="AC304" s="7"/>
      <c r="AD304" s="7"/>
      <c r="AE304" s="7"/>
      <c r="AF304" s="7"/>
      <c r="AG304" s="7"/>
      <c r="AH304" s="7"/>
      <c r="AI304" s="7"/>
      <c r="AJ304" s="7"/>
      <c r="AK304" s="7"/>
      <c r="AL304" s="7"/>
      <c r="AM304" s="7"/>
      <c r="AN304" s="7"/>
      <c r="AO304" s="7"/>
      <c r="AP304" s="7"/>
      <c r="AQ304" s="7"/>
      <c r="AR304" s="7"/>
      <c r="AS304" s="7"/>
    </row>
    <row r="305" spans="1:45" x14ac:dyDescent="0.2">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c r="AA305" s="7"/>
      <c r="AB305" s="7"/>
      <c r="AC305" s="7"/>
      <c r="AD305" s="7"/>
      <c r="AE305" s="7"/>
      <c r="AF305" s="7"/>
      <c r="AG305" s="7"/>
      <c r="AH305" s="7"/>
      <c r="AI305" s="7"/>
      <c r="AJ305" s="7"/>
      <c r="AK305" s="7"/>
      <c r="AL305" s="7"/>
      <c r="AM305" s="7"/>
      <c r="AN305" s="7"/>
      <c r="AO305" s="7"/>
      <c r="AP305" s="7"/>
      <c r="AQ305" s="7"/>
      <c r="AR305" s="7"/>
      <c r="AS305" s="7"/>
    </row>
    <row r="306" spans="1:45" x14ac:dyDescent="0.2">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c r="AA306" s="7"/>
      <c r="AB306" s="7"/>
      <c r="AC306" s="7"/>
      <c r="AD306" s="7"/>
      <c r="AE306" s="7"/>
      <c r="AF306" s="7"/>
      <c r="AG306" s="7"/>
      <c r="AH306" s="7"/>
      <c r="AI306" s="7"/>
      <c r="AJ306" s="7"/>
      <c r="AK306" s="7"/>
      <c r="AL306" s="7"/>
      <c r="AM306" s="7"/>
      <c r="AN306" s="7"/>
      <c r="AO306" s="7"/>
      <c r="AP306" s="7"/>
      <c r="AQ306" s="7"/>
      <c r="AR306" s="7"/>
      <c r="AS306" s="7"/>
    </row>
    <row r="307" spans="1:45" x14ac:dyDescent="0.2">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c r="AA307" s="7"/>
      <c r="AB307" s="7"/>
      <c r="AC307" s="7"/>
      <c r="AD307" s="7"/>
      <c r="AE307" s="7"/>
      <c r="AF307" s="7"/>
      <c r="AG307" s="7"/>
      <c r="AH307" s="7"/>
      <c r="AI307" s="7"/>
      <c r="AJ307" s="7"/>
      <c r="AK307" s="7"/>
      <c r="AL307" s="7"/>
      <c r="AM307" s="7"/>
      <c r="AN307" s="7"/>
      <c r="AO307" s="7"/>
      <c r="AP307" s="7"/>
      <c r="AQ307" s="7"/>
      <c r="AR307" s="7"/>
      <c r="AS307" s="7"/>
    </row>
    <row r="308" spans="1:45" x14ac:dyDescent="0.2">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c r="AA308" s="7"/>
      <c r="AB308" s="7"/>
      <c r="AC308" s="7"/>
      <c r="AD308" s="7"/>
      <c r="AE308" s="7"/>
      <c r="AF308" s="7"/>
      <c r="AG308" s="7"/>
      <c r="AH308" s="7"/>
      <c r="AI308" s="7"/>
      <c r="AJ308" s="7"/>
      <c r="AK308" s="7"/>
      <c r="AL308" s="7"/>
      <c r="AM308" s="7"/>
      <c r="AN308" s="7"/>
      <c r="AO308" s="7"/>
      <c r="AP308" s="7"/>
      <c r="AQ308" s="7"/>
      <c r="AR308" s="7"/>
      <c r="AS308" s="7"/>
    </row>
    <row r="309" spans="1:45" x14ac:dyDescent="0.2">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c r="AA309" s="7"/>
      <c r="AB309" s="7"/>
      <c r="AC309" s="7"/>
      <c r="AD309" s="7"/>
      <c r="AE309" s="7"/>
      <c r="AF309" s="7"/>
      <c r="AG309" s="7"/>
      <c r="AH309" s="7"/>
      <c r="AI309" s="7"/>
      <c r="AJ309" s="7"/>
      <c r="AK309" s="7"/>
      <c r="AL309" s="7"/>
      <c r="AM309" s="7"/>
      <c r="AN309" s="7"/>
      <c r="AO309" s="7"/>
      <c r="AP309" s="7"/>
      <c r="AQ309" s="7"/>
      <c r="AR309" s="7"/>
      <c r="AS309" s="7"/>
    </row>
    <row r="310" spans="1:45" x14ac:dyDescent="0.2">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c r="AA310" s="7"/>
      <c r="AB310" s="7"/>
      <c r="AC310" s="7"/>
      <c r="AD310" s="7"/>
      <c r="AE310" s="7"/>
      <c r="AF310" s="7"/>
      <c r="AG310" s="7"/>
      <c r="AH310" s="7"/>
      <c r="AI310" s="7"/>
      <c r="AJ310" s="7"/>
      <c r="AK310" s="7"/>
      <c r="AL310" s="7"/>
      <c r="AM310" s="7"/>
      <c r="AN310" s="7"/>
      <c r="AO310" s="7"/>
      <c r="AP310" s="7"/>
      <c r="AQ310" s="7"/>
      <c r="AR310" s="7"/>
      <c r="AS310" s="7"/>
    </row>
    <row r="311" spans="1:45" x14ac:dyDescent="0.2">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c r="AA311" s="7"/>
      <c r="AB311" s="7"/>
      <c r="AC311" s="7"/>
      <c r="AD311" s="7"/>
      <c r="AE311" s="7"/>
      <c r="AF311" s="7"/>
      <c r="AG311" s="7"/>
      <c r="AH311" s="7"/>
      <c r="AI311" s="7"/>
      <c r="AJ311" s="7"/>
      <c r="AK311" s="7"/>
      <c r="AL311" s="7"/>
      <c r="AM311" s="7"/>
      <c r="AN311" s="7"/>
      <c r="AO311" s="7"/>
      <c r="AP311" s="7"/>
      <c r="AQ311" s="7"/>
      <c r="AR311" s="7"/>
      <c r="AS311" s="7"/>
    </row>
    <row r="312" spans="1:45" x14ac:dyDescent="0.2">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c r="AA312" s="7"/>
      <c r="AB312" s="7"/>
      <c r="AC312" s="7"/>
      <c r="AD312" s="7"/>
      <c r="AE312" s="7"/>
      <c r="AF312" s="7"/>
      <c r="AG312" s="7"/>
      <c r="AH312" s="7"/>
      <c r="AI312" s="7"/>
      <c r="AJ312" s="7"/>
      <c r="AK312" s="7"/>
      <c r="AL312" s="7"/>
      <c r="AM312" s="7"/>
      <c r="AN312" s="7"/>
      <c r="AO312" s="7"/>
      <c r="AP312" s="7"/>
      <c r="AQ312" s="7"/>
      <c r="AR312" s="7"/>
      <c r="AS312" s="7"/>
    </row>
    <row r="313" spans="1:45" x14ac:dyDescent="0.2">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c r="AA313" s="7"/>
      <c r="AB313" s="7"/>
      <c r="AC313" s="7"/>
      <c r="AD313" s="7"/>
      <c r="AE313" s="7"/>
      <c r="AF313" s="7"/>
      <c r="AG313" s="7"/>
      <c r="AH313" s="7"/>
      <c r="AI313" s="7"/>
      <c r="AJ313" s="7"/>
      <c r="AK313" s="7"/>
      <c r="AL313" s="7"/>
      <c r="AM313" s="7"/>
      <c r="AN313" s="7"/>
      <c r="AO313" s="7"/>
      <c r="AP313" s="7"/>
      <c r="AQ313" s="7"/>
      <c r="AR313" s="7"/>
      <c r="AS313" s="7"/>
    </row>
    <row r="314" spans="1:45" x14ac:dyDescent="0.2">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c r="AA314" s="7"/>
      <c r="AB314" s="7"/>
      <c r="AC314" s="7"/>
      <c r="AD314" s="7"/>
      <c r="AE314" s="7"/>
      <c r="AF314" s="7"/>
      <c r="AG314" s="7"/>
      <c r="AH314" s="7"/>
      <c r="AI314" s="7"/>
      <c r="AJ314" s="7"/>
      <c r="AK314" s="7"/>
      <c r="AL314" s="7"/>
      <c r="AM314" s="7"/>
      <c r="AN314" s="7"/>
      <c r="AO314" s="7"/>
      <c r="AP314" s="7"/>
      <c r="AQ314" s="7"/>
      <c r="AR314" s="7"/>
      <c r="AS314" s="7"/>
    </row>
    <row r="315" spans="1:45" x14ac:dyDescent="0.2">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c r="AA315" s="7"/>
      <c r="AB315" s="7"/>
      <c r="AC315" s="7"/>
      <c r="AD315" s="7"/>
      <c r="AE315" s="7"/>
      <c r="AF315" s="7"/>
      <c r="AG315" s="7"/>
      <c r="AH315" s="7"/>
      <c r="AI315" s="7"/>
      <c r="AJ315" s="7"/>
      <c r="AK315" s="7"/>
      <c r="AL315" s="7"/>
      <c r="AM315" s="7"/>
      <c r="AN315" s="7"/>
      <c r="AO315" s="7"/>
      <c r="AP315" s="7"/>
      <c r="AQ315" s="7"/>
      <c r="AR315" s="7"/>
      <c r="AS315" s="7"/>
    </row>
    <row r="316" spans="1:45" x14ac:dyDescent="0.2">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c r="AA316" s="7"/>
      <c r="AB316" s="7"/>
      <c r="AC316" s="7"/>
      <c r="AD316" s="7"/>
      <c r="AE316" s="7"/>
      <c r="AF316" s="7"/>
      <c r="AG316" s="7"/>
      <c r="AH316" s="7"/>
      <c r="AI316" s="7"/>
      <c r="AJ316" s="7"/>
      <c r="AK316" s="7"/>
      <c r="AL316" s="7"/>
      <c r="AM316" s="7"/>
      <c r="AN316" s="7"/>
      <c r="AO316" s="7"/>
      <c r="AP316" s="7"/>
      <c r="AQ316" s="7"/>
      <c r="AR316" s="7"/>
      <c r="AS316" s="7"/>
    </row>
    <row r="317" spans="1:45" x14ac:dyDescent="0.2">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c r="AA317" s="7"/>
      <c r="AB317" s="7"/>
      <c r="AC317" s="7"/>
      <c r="AD317" s="7"/>
      <c r="AE317" s="7"/>
      <c r="AF317" s="7"/>
      <c r="AG317" s="7"/>
      <c r="AH317" s="7"/>
      <c r="AI317" s="7"/>
      <c r="AJ317" s="7"/>
      <c r="AK317" s="7"/>
      <c r="AL317" s="7"/>
      <c r="AM317" s="7"/>
      <c r="AN317" s="7"/>
      <c r="AO317" s="7"/>
      <c r="AP317" s="7"/>
      <c r="AQ317" s="7"/>
      <c r="AR317" s="7"/>
      <c r="AS317" s="7"/>
    </row>
    <row r="318" spans="1:45" x14ac:dyDescent="0.2">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c r="AA318" s="7"/>
      <c r="AB318" s="7"/>
      <c r="AC318" s="7"/>
      <c r="AD318" s="7"/>
      <c r="AE318" s="7"/>
      <c r="AF318" s="7"/>
      <c r="AG318" s="7"/>
      <c r="AH318" s="7"/>
      <c r="AI318" s="7"/>
      <c r="AJ318" s="7"/>
      <c r="AK318" s="7"/>
      <c r="AL318" s="7"/>
      <c r="AM318" s="7"/>
      <c r="AN318" s="7"/>
      <c r="AO318" s="7"/>
      <c r="AP318" s="7"/>
      <c r="AQ318" s="7"/>
      <c r="AR318" s="7"/>
      <c r="AS318" s="7"/>
    </row>
    <row r="319" spans="1:45" x14ac:dyDescent="0.2">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c r="AA319" s="7"/>
      <c r="AB319" s="7"/>
      <c r="AC319" s="7"/>
      <c r="AD319" s="7"/>
      <c r="AE319" s="7"/>
      <c r="AF319" s="7"/>
      <c r="AG319" s="7"/>
      <c r="AH319" s="7"/>
      <c r="AI319" s="7"/>
      <c r="AJ319" s="7"/>
      <c r="AK319" s="7"/>
      <c r="AL319" s="7"/>
      <c r="AM319" s="7"/>
      <c r="AN319" s="7"/>
      <c r="AO319" s="7"/>
      <c r="AP319" s="7"/>
      <c r="AQ319" s="7"/>
      <c r="AR319" s="7"/>
      <c r="AS319" s="7"/>
    </row>
    <row r="320" spans="1:45" x14ac:dyDescent="0.2">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c r="AA320" s="7"/>
      <c r="AB320" s="7"/>
      <c r="AC320" s="7"/>
      <c r="AD320" s="7"/>
      <c r="AE320" s="7"/>
      <c r="AF320" s="7"/>
      <c r="AG320" s="7"/>
      <c r="AH320" s="7"/>
      <c r="AI320" s="7"/>
      <c r="AJ320" s="7"/>
      <c r="AK320" s="7"/>
      <c r="AL320" s="7"/>
      <c r="AM320" s="7"/>
      <c r="AN320" s="7"/>
      <c r="AO320" s="7"/>
      <c r="AP320" s="7"/>
      <c r="AQ320" s="7"/>
      <c r="AR320" s="7"/>
      <c r="AS320" s="7"/>
    </row>
    <row r="321" spans="1:45" x14ac:dyDescent="0.2">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c r="AA321" s="7"/>
      <c r="AB321" s="7"/>
      <c r="AC321" s="7"/>
      <c r="AD321" s="7"/>
      <c r="AE321" s="7"/>
      <c r="AF321" s="7"/>
      <c r="AG321" s="7"/>
      <c r="AH321" s="7"/>
      <c r="AI321" s="7"/>
      <c r="AJ321" s="7"/>
      <c r="AK321" s="7"/>
      <c r="AL321" s="7"/>
      <c r="AM321" s="7"/>
      <c r="AN321" s="7"/>
      <c r="AO321" s="7"/>
      <c r="AP321" s="7"/>
      <c r="AQ321" s="7"/>
      <c r="AR321" s="7"/>
      <c r="AS321" s="7"/>
    </row>
    <row r="322" spans="1:45" x14ac:dyDescent="0.2">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c r="AA322" s="7"/>
      <c r="AB322" s="7"/>
      <c r="AC322" s="7"/>
      <c r="AD322" s="7"/>
      <c r="AE322" s="7"/>
      <c r="AF322" s="7"/>
      <c r="AG322" s="7"/>
      <c r="AH322" s="7"/>
      <c r="AI322" s="7"/>
      <c r="AJ322" s="7"/>
      <c r="AK322" s="7"/>
      <c r="AL322" s="7"/>
      <c r="AM322" s="7"/>
      <c r="AN322" s="7"/>
      <c r="AO322" s="7"/>
      <c r="AP322" s="7"/>
      <c r="AQ322" s="7"/>
      <c r="AR322" s="7"/>
      <c r="AS322" s="7"/>
    </row>
    <row r="323" spans="1:45" x14ac:dyDescent="0.2">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c r="AA323" s="7"/>
      <c r="AB323" s="7"/>
      <c r="AC323" s="7"/>
      <c r="AD323" s="7"/>
      <c r="AE323" s="7"/>
      <c r="AF323" s="7"/>
      <c r="AG323" s="7"/>
      <c r="AH323" s="7"/>
      <c r="AI323" s="7"/>
      <c r="AJ323" s="7"/>
      <c r="AK323" s="7"/>
      <c r="AL323" s="7"/>
      <c r="AM323" s="7"/>
      <c r="AN323" s="7"/>
      <c r="AO323" s="7"/>
      <c r="AP323" s="7"/>
      <c r="AQ323" s="7"/>
      <c r="AR323" s="7"/>
      <c r="AS323" s="7"/>
    </row>
    <row r="324" spans="1:45" x14ac:dyDescent="0.2">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c r="AA324" s="7"/>
      <c r="AB324" s="7"/>
      <c r="AC324" s="7"/>
      <c r="AD324" s="7"/>
      <c r="AE324" s="7"/>
      <c r="AF324" s="7"/>
      <c r="AG324" s="7"/>
      <c r="AH324" s="7"/>
      <c r="AI324" s="7"/>
      <c r="AJ324" s="7"/>
      <c r="AK324" s="7"/>
      <c r="AL324" s="7"/>
      <c r="AM324" s="7"/>
      <c r="AN324" s="7"/>
      <c r="AO324" s="7"/>
      <c r="AP324" s="7"/>
      <c r="AQ324" s="7"/>
      <c r="AR324" s="7"/>
      <c r="AS324" s="7"/>
    </row>
    <row r="325" spans="1:45" x14ac:dyDescent="0.2">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c r="AA325" s="7"/>
      <c r="AB325" s="7"/>
      <c r="AC325" s="7"/>
      <c r="AD325" s="7"/>
      <c r="AE325" s="7"/>
      <c r="AF325" s="7"/>
      <c r="AG325" s="7"/>
      <c r="AH325" s="7"/>
      <c r="AI325" s="7"/>
      <c r="AJ325" s="7"/>
      <c r="AK325" s="7"/>
      <c r="AL325" s="7"/>
      <c r="AM325" s="7"/>
      <c r="AN325" s="7"/>
      <c r="AO325" s="7"/>
      <c r="AP325" s="7"/>
      <c r="AQ325" s="7"/>
      <c r="AR325" s="7"/>
      <c r="AS325" s="7"/>
    </row>
    <row r="326" spans="1:45" x14ac:dyDescent="0.2">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c r="AA326" s="7"/>
      <c r="AB326" s="7"/>
      <c r="AC326" s="7"/>
      <c r="AD326" s="7"/>
      <c r="AE326" s="7"/>
      <c r="AF326" s="7"/>
      <c r="AG326" s="7"/>
      <c r="AH326" s="7"/>
      <c r="AI326" s="7"/>
      <c r="AJ326" s="7"/>
      <c r="AK326" s="7"/>
      <c r="AL326" s="7"/>
      <c r="AM326" s="7"/>
      <c r="AN326" s="7"/>
      <c r="AO326" s="7"/>
      <c r="AP326" s="7"/>
      <c r="AQ326" s="7"/>
      <c r="AR326" s="7"/>
      <c r="AS326" s="7"/>
    </row>
    <row r="327" spans="1:45" x14ac:dyDescent="0.2">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c r="AA327" s="7"/>
      <c r="AB327" s="7"/>
      <c r="AC327" s="7"/>
      <c r="AD327" s="7"/>
      <c r="AE327" s="7"/>
      <c r="AF327" s="7"/>
      <c r="AG327" s="7"/>
      <c r="AH327" s="7"/>
      <c r="AI327" s="7"/>
      <c r="AJ327" s="7"/>
      <c r="AK327" s="7"/>
      <c r="AL327" s="7"/>
      <c r="AM327" s="7"/>
      <c r="AN327" s="7"/>
      <c r="AO327" s="7"/>
      <c r="AP327" s="7"/>
      <c r="AQ327" s="7"/>
      <c r="AR327" s="7"/>
      <c r="AS327" s="7"/>
    </row>
    <row r="328" spans="1:45" x14ac:dyDescent="0.2">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c r="AA328" s="7"/>
      <c r="AB328" s="7"/>
      <c r="AC328" s="7"/>
      <c r="AD328" s="7"/>
      <c r="AE328" s="7"/>
      <c r="AF328" s="7"/>
      <c r="AG328" s="7"/>
      <c r="AH328" s="7"/>
      <c r="AI328" s="7"/>
      <c r="AJ328" s="7"/>
      <c r="AK328" s="7"/>
      <c r="AL328" s="7"/>
      <c r="AM328" s="7"/>
      <c r="AN328" s="7"/>
      <c r="AO328" s="7"/>
      <c r="AP328" s="7"/>
      <c r="AQ328" s="7"/>
      <c r="AR328" s="7"/>
      <c r="AS328" s="7"/>
    </row>
    <row r="329" spans="1:45" x14ac:dyDescent="0.2">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c r="AA329" s="7"/>
      <c r="AB329" s="7"/>
      <c r="AC329" s="7"/>
      <c r="AD329" s="7"/>
      <c r="AE329" s="7"/>
      <c r="AF329" s="7"/>
      <c r="AG329" s="7"/>
      <c r="AH329" s="7"/>
      <c r="AI329" s="7"/>
      <c r="AJ329" s="7"/>
      <c r="AK329" s="7"/>
      <c r="AL329" s="7"/>
      <c r="AM329" s="7"/>
      <c r="AN329" s="7"/>
      <c r="AO329" s="7"/>
      <c r="AP329" s="7"/>
      <c r="AQ329" s="7"/>
      <c r="AR329" s="7"/>
      <c r="AS329" s="7"/>
    </row>
    <row r="330" spans="1:45" x14ac:dyDescent="0.2">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c r="AA330" s="7"/>
      <c r="AB330" s="7"/>
      <c r="AC330" s="7"/>
      <c r="AD330" s="7"/>
      <c r="AE330" s="7"/>
      <c r="AF330" s="7"/>
      <c r="AG330" s="7"/>
      <c r="AH330" s="7"/>
      <c r="AI330" s="7"/>
      <c r="AJ330" s="7"/>
      <c r="AK330" s="7"/>
      <c r="AL330" s="7"/>
      <c r="AM330" s="7"/>
      <c r="AN330" s="7"/>
      <c r="AO330" s="7"/>
      <c r="AP330" s="7"/>
      <c r="AQ330" s="7"/>
      <c r="AR330" s="7"/>
      <c r="AS330" s="7"/>
    </row>
    <row r="331" spans="1:45" x14ac:dyDescent="0.2">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c r="AA331" s="7"/>
      <c r="AB331" s="7"/>
      <c r="AC331" s="7"/>
      <c r="AD331" s="7"/>
      <c r="AE331" s="7"/>
      <c r="AF331" s="7"/>
      <c r="AG331" s="7"/>
      <c r="AH331" s="7"/>
      <c r="AI331" s="7"/>
      <c r="AJ331" s="7"/>
      <c r="AK331" s="7"/>
      <c r="AL331" s="7"/>
      <c r="AM331" s="7"/>
      <c r="AN331" s="7"/>
      <c r="AO331" s="7"/>
      <c r="AP331" s="7"/>
      <c r="AQ331" s="7"/>
      <c r="AR331" s="7"/>
      <c r="AS331" s="7"/>
    </row>
    <row r="332" spans="1:45" x14ac:dyDescent="0.2">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c r="AA332" s="7"/>
      <c r="AB332" s="7"/>
      <c r="AC332" s="7"/>
      <c r="AD332" s="7"/>
      <c r="AE332" s="7"/>
      <c r="AF332" s="7"/>
      <c r="AG332" s="7"/>
      <c r="AH332" s="7"/>
      <c r="AI332" s="7"/>
      <c r="AJ332" s="7"/>
      <c r="AK332" s="7"/>
      <c r="AL332" s="7"/>
      <c r="AM332" s="7"/>
      <c r="AN332" s="7"/>
      <c r="AO332" s="7"/>
      <c r="AP332" s="7"/>
      <c r="AQ332" s="7"/>
      <c r="AR332" s="7"/>
      <c r="AS332" s="7"/>
    </row>
    <row r="333" spans="1:45" x14ac:dyDescent="0.2">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c r="AA333" s="7"/>
      <c r="AB333" s="7"/>
      <c r="AC333" s="7"/>
      <c r="AD333" s="7"/>
      <c r="AE333" s="7"/>
      <c r="AF333" s="7"/>
      <c r="AG333" s="7"/>
      <c r="AH333" s="7"/>
      <c r="AI333" s="7"/>
      <c r="AJ333" s="7"/>
      <c r="AK333" s="7"/>
      <c r="AL333" s="7"/>
      <c r="AM333" s="7"/>
      <c r="AN333" s="7"/>
      <c r="AO333" s="7"/>
      <c r="AP333" s="7"/>
      <c r="AQ333" s="7"/>
      <c r="AR333" s="7"/>
      <c r="AS333" s="7"/>
    </row>
    <row r="334" spans="1:45" x14ac:dyDescent="0.2">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c r="AA334" s="7"/>
      <c r="AB334" s="7"/>
      <c r="AC334" s="7"/>
      <c r="AD334" s="7"/>
      <c r="AE334" s="7"/>
      <c r="AF334" s="7"/>
      <c r="AG334" s="7"/>
      <c r="AH334" s="7"/>
      <c r="AI334" s="7"/>
      <c r="AJ334" s="7"/>
      <c r="AK334" s="7"/>
      <c r="AL334" s="7"/>
      <c r="AM334" s="7"/>
      <c r="AN334" s="7"/>
      <c r="AO334" s="7"/>
      <c r="AP334" s="7"/>
      <c r="AQ334" s="7"/>
      <c r="AR334" s="7"/>
      <c r="AS334" s="7"/>
    </row>
    <row r="335" spans="1:45" x14ac:dyDescent="0.2">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c r="AA335" s="7"/>
      <c r="AB335" s="7"/>
      <c r="AC335" s="7"/>
      <c r="AD335" s="7"/>
      <c r="AE335" s="7"/>
      <c r="AF335" s="7"/>
      <c r="AG335" s="7"/>
      <c r="AH335" s="7"/>
      <c r="AI335" s="7"/>
      <c r="AJ335" s="7"/>
      <c r="AK335" s="7"/>
      <c r="AL335" s="7"/>
      <c r="AM335" s="7"/>
      <c r="AN335" s="7"/>
      <c r="AO335" s="7"/>
      <c r="AP335" s="7"/>
      <c r="AQ335" s="7"/>
      <c r="AR335" s="7"/>
      <c r="AS335" s="7"/>
    </row>
    <row r="336" spans="1:45" x14ac:dyDescent="0.2">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c r="AA336" s="7"/>
      <c r="AB336" s="7"/>
      <c r="AC336" s="7"/>
      <c r="AD336" s="7"/>
      <c r="AE336" s="7"/>
      <c r="AF336" s="7"/>
      <c r="AG336" s="7"/>
      <c r="AH336" s="7"/>
      <c r="AI336" s="7"/>
      <c r="AJ336" s="7"/>
      <c r="AK336" s="7"/>
      <c r="AL336" s="7"/>
      <c r="AM336" s="7"/>
      <c r="AN336" s="7"/>
      <c r="AO336" s="7"/>
      <c r="AP336" s="7"/>
      <c r="AQ336" s="7"/>
      <c r="AR336" s="7"/>
      <c r="AS336" s="7"/>
    </row>
    <row r="337" spans="1:45" x14ac:dyDescent="0.2">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c r="AA337" s="7"/>
      <c r="AB337" s="7"/>
      <c r="AC337" s="7"/>
      <c r="AD337" s="7"/>
      <c r="AE337" s="7"/>
      <c r="AF337" s="7"/>
      <c r="AG337" s="7"/>
      <c r="AH337" s="7"/>
      <c r="AI337" s="7"/>
      <c r="AJ337" s="7"/>
      <c r="AK337" s="7"/>
      <c r="AL337" s="7"/>
      <c r="AM337" s="7"/>
      <c r="AN337" s="7"/>
      <c r="AO337" s="7"/>
      <c r="AP337" s="7"/>
      <c r="AQ337" s="7"/>
      <c r="AR337" s="7"/>
      <c r="AS337" s="7"/>
    </row>
    <row r="338" spans="1:45" x14ac:dyDescent="0.2">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c r="AA338" s="7"/>
      <c r="AB338" s="7"/>
      <c r="AC338" s="7"/>
      <c r="AD338" s="7"/>
      <c r="AE338" s="7"/>
      <c r="AF338" s="7"/>
      <c r="AG338" s="7"/>
      <c r="AH338" s="7"/>
      <c r="AI338" s="7"/>
      <c r="AJ338" s="7"/>
      <c r="AK338" s="7"/>
      <c r="AL338" s="7"/>
      <c r="AM338" s="7"/>
      <c r="AN338" s="7"/>
      <c r="AO338" s="7"/>
      <c r="AP338" s="7"/>
      <c r="AQ338" s="7"/>
      <c r="AR338" s="7"/>
      <c r="AS338" s="7"/>
    </row>
    <row r="339" spans="1:45" x14ac:dyDescent="0.2">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c r="AA339" s="7"/>
      <c r="AB339" s="7"/>
      <c r="AC339" s="7"/>
      <c r="AD339" s="7"/>
      <c r="AE339" s="7"/>
      <c r="AF339" s="7"/>
      <c r="AG339" s="7"/>
      <c r="AH339" s="7"/>
      <c r="AI339" s="7"/>
      <c r="AJ339" s="7"/>
      <c r="AK339" s="7"/>
      <c r="AL339" s="7"/>
      <c r="AM339" s="7"/>
      <c r="AN339" s="7"/>
      <c r="AO339" s="7"/>
      <c r="AP339" s="7"/>
      <c r="AQ339" s="7"/>
      <c r="AR339" s="7"/>
      <c r="AS339" s="7"/>
    </row>
    <row r="340" spans="1:45" x14ac:dyDescent="0.2">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c r="AA340" s="7"/>
      <c r="AB340" s="7"/>
      <c r="AC340" s="7"/>
      <c r="AD340" s="7"/>
      <c r="AE340" s="7"/>
      <c r="AF340" s="7"/>
      <c r="AG340" s="7"/>
      <c r="AH340" s="7"/>
      <c r="AI340" s="7"/>
      <c r="AJ340" s="7"/>
      <c r="AK340" s="7"/>
      <c r="AL340" s="7"/>
      <c r="AM340" s="7"/>
      <c r="AN340" s="7"/>
      <c r="AO340" s="7"/>
      <c r="AP340" s="7"/>
      <c r="AQ340" s="7"/>
      <c r="AR340" s="7"/>
      <c r="AS340" s="7"/>
    </row>
    <row r="341" spans="1:45" x14ac:dyDescent="0.2">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c r="AA341" s="7"/>
      <c r="AB341" s="7"/>
      <c r="AC341" s="7"/>
      <c r="AD341" s="7"/>
      <c r="AE341" s="7"/>
      <c r="AF341" s="7"/>
      <c r="AG341" s="7"/>
      <c r="AH341" s="7"/>
      <c r="AI341" s="7"/>
      <c r="AJ341" s="7"/>
      <c r="AK341" s="7"/>
      <c r="AL341" s="7"/>
      <c r="AM341" s="7"/>
      <c r="AN341" s="7"/>
      <c r="AO341" s="7"/>
      <c r="AP341" s="7"/>
      <c r="AQ341" s="7"/>
      <c r="AR341" s="7"/>
      <c r="AS341" s="7"/>
    </row>
    <row r="342" spans="1:45" x14ac:dyDescent="0.2">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c r="AA342" s="7"/>
      <c r="AB342" s="7"/>
      <c r="AC342" s="7"/>
      <c r="AD342" s="7"/>
      <c r="AE342" s="7"/>
      <c r="AF342" s="7"/>
      <c r="AG342" s="7"/>
      <c r="AH342" s="7"/>
      <c r="AI342" s="7"/>
      <c r="AJ342" s="7"/>
      <c r="AK342" s="7"/>
      <c r="AL342" s="7"/>
      <c r="AM342" s="7"/>
      <c r="AN342" s="7"/>
      <c r="AO342" s="7"/>
      <c r="AP342" s="7"/>
      <c r="AQ342" s="7"/>
      <c r="AR342" s="7"/>
      <c r="AS342" s="7"/>
    </row>
    <row r="343" spans="1:45" x14ac:dyDescent="0.2">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c r="AA343" s="7"/>
      <c r="AB343" s="7"/>
      <c r="AC343" s="7"/>
      <c r="AD343" s="7"/>
      <c r="AE343" s="7"/>
      <c r="AF343" s="7"/>
      <c r="AG343" s="7"/>
      <c r="AH343" s="7"/>
      <c r="AI343" s="7"/>
      <c r="AJ343" s="7"/>
      <c r="AK343" s="7"/>
      <c r="AL343" s="7"/>
      <c r="AM343" s="7"/>
      <c r="AN343" s="7"/>
      <c r="AO343" s="7"/>
      <c r="AP343" s="7"/>
      <c r="AQ343" s="7"/>
      <c r="AR343" s="7"/>
      <c r="AS343" s="7"/>
    </row>
    <row r="344" spans="1:45" x14ac:dyDescent="0.2">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c r="AA344" s="7"/>
      <c r="AB344" s="7"/>
      <c r="AC344" s="7"/>
      <c r="AD344" s="7"/>
      <c r="AE344" s="7"/>
      <c r="AF344" s="7"/>
      <c r="AG344" s="7"/>
      <c r="AH344" s="7"/>
      <c r="AI344" s="7"/>
      <c r="AJ344" s="7"/>
      <c r="AK344" s="7"/>
      <c r="AL344" s="7"/>
      <c r="AM344" s="7"/>
      <c r="AN344" s="7"/>
      <c r="AO344" s="7"/>
      <c r="AP344" s="7"/>
      <c r="AQ344" s="7"/>
      <c r="AR344" s="7"/>
      <c r="AS344" s="7"/>
    </row>
    <row r="345" spans="1:45" x14ac:dyDescent="0.2">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c r="AA345" s="7"/>
      <c r="AB345" s="7"/>
      <c r="AC345" s="7"/>
      <c r="AD345" s="7"/>
      <c r="AE345" s="7"/>
      <c r="AF345" s="7"/>
      <c r="AG345" s="7"/>
      <c r="AH345" s="7"/>
      <c r="AI345" s="7"/>
      <c r="AJ345" s="7"/>
      <c r="AK345" s="7"/>
      <c r="AL345" s="7"/>
      <c r="AM345" s="7"/>
      <c r="AN345" s="7"/>
      <c r="AO345" s="7"/>
      <c r="AP345" s="7"/>
      <c r="AQ345" s="7"/>
      <c r="AR345" s="7"/>
      <c r="AS345" s="7"/>
    </row>
    <row r="346" spans="1:45" x14ac:dyDescent="0.2">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c r="AA346" s="7"/>
      <c r="AB346" s="7"/>
      <c r="AC346" s="7"/>
      <c r="AD346" s="7"/>
      <c r="AE346" s="7"/>
      <c r="AF346" s="7"/>
      <c r="AG346" s="7"/>
      <c r="AH346" s="7"/>
      <c r="AI346" s="7"/>
      <c r="AJ346" s="7"/>
      <c r="AK346" s="7"/>
      <c r="AL346" s="7"/>
      <c r="AM346" s="7"/>
      <c r="AN346" s="7"/>
      <c r="AO346" s="7"/>
      <c r="AP346" s="7"/>
      <c r="AQ346" s="7"/>
      <c r="AR346" s="7"/>
      <c r="AS346" s="7"/>
    </row>
    <row r="347" spans="1:45" x14ac:dyDescent="0.2">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c r="AA347" s="7"/>
      <c r="AB347" s="7"/>
      <c r="AC347" s="7"/>
      <c r="AD347" s="7"/>
      <c r="AE347" s="7"/>
      <c r="AF347" s="7"/>
      <c r="AG347" s="7"/>
      <c r="AH347" s="7"/>
      <c r="AI347" s="7"/>
      <c r="AJ347" s="7"/>
      <c r="AK347" s="7"/>
      <c r="AL347" s="7"/>
      <c r="AM347" s="7"/>
      <c r="AN347" s="7"/>
      <c r="AO347" s="7"/>
      <c r="AP347" s="7"/>
      <c r="AQ347" s="7"/>
      <c r="AR347" s="7"/>
      <c r="AS347" s="7"/>
    </row>
    <row r="348" spans="1:45" x14ac:dyDescent="0.2">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c r="AA348" s="7"/>
      <c r="AB348" s="7"/>
      <c r="AC348" s="7"/>
      <c r="AD348" s="7"/>
      <c r="AE348" s="7"/>
      <c r="AF348" s="7"/>
      <c r="AG348" s="7"/>
      <c r="AH348" s="7"/>
      <c r="AI348" s="7"/>
      <c r="AJ348" s="7"/>
      <c r="AK348" s="7"/>
      <c r="AL348" s="7"/>
      <c r="AM348" s="7"/>
      <c r="AN348" s="7"/>
      <c r="AO348" s="7"/>
      <c r="AP348" s="7"/>
      <c r="AQ348" s="7"/>
      <c r="AR348" s="7"/>
      <c r="AS348" s="7"/>
    </row>
    <row r="349" spans="1:45" x14ac:dyDescent="0.2">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c r="AA349" s="7"/>
      <c r="AB349" s="7"/>
      <c r="AC349" s="7"/>
      <c r="AD349" s="7"/>
      <c r="AE349" s="7"/>
      <c r="AF349" s="7"/>
      <c r="AG349" s="7"/>
      <c r="AH349" s="7"/>
      <c r="AI349" s="7"/>
      <c r="AJ349" s="7"/>
      <c r="AK349" s="7"/>
      <c r="AL349" s="7"/>
      <c r="AM349" s="7"/>
      <c r="AN349" s="7"/>
      <c r="AO349" s="7"/>
      <c r="AP349" s="7"/>
      <c r="AQ349" s="7"/>
      <c r="AR349" s="7"/>
      <c r="AS349" s="7"/>
    </row>
    <row r="350" spans="1:45" x14ac:dyDescent="0.2">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c r="AA350" s="7"/>
      <c r="AB350" s="7"/>
      <c r="AC350" s="7"/>
      <c r="AD350" s="7"/>
      <c r="AE350" s="7"/>
      <c r="AF350" s="7"/>
      <c r="AG350" s="7"/>
      <c r="AH350" s="7"/>
      <c r="AI350" s="7"/>
      <c r="AJ350" s="7"/>
      <c r="AK350" s="7"/>
      <c r="AL350" s="7"/>
      <c r="AM350" s="7"/>
      <c r="AN350" s="7"/>
      <c r="AO350" s="7"/>
      <c r="AP350" s="7"/>
      <c r="AQ350" s="7"/>
      <c r="AR350" s="7"/>
      <c r="AS350" s="7"/>
    </row>
    <row r="351" spans="1:45" x14ac:dyDescent="0.2">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c r="AA351" s="7"/>
      <c r="AB351" s="7"/>
      <c r="AC351" s="7"/>
      <c r="AD351" s="7"/>
      <c r="AE351" s="7"/>
      <c r="AF351" s="7"/>
      <c r="AG351" s="7"/>
      <c r="AH351" s="7"/>
      <c r="AI351" s="7"/>
      <c r="AJ351" s="7"/>
      <c r="AK351" s="7"/>
      <c r="AL351" s="7"/>
      <c r="AM351" s="7"/>
      <c r="AN351" s="7"/>
      <c r="AO351" s="7"/>
      <c r="AP351" s="7"/>
      <c r="AQ351" s="7"/>
      <c r="AR351" s="7"/>
      <c r="AS351" s="7"/>
    </row>
    <row r="352" spans="1:45" x14ac:dyDescent="0.2">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c r="AA352" s="7"/>
      <c r="AB352" s="7"/>
      <c r="AC352" s="7"/>
      <c r="AD352" s="7"/>
      <c r="AE352" s="7"/>
      <c r="AF352" s="7"/>
      <c r="AG352" s="7"/>
      <c r="AH352" s="7"/>
      <c r="AI352" s="7"/>
      <c r="AJ352" s="7"/>
      <c r="AK352" s="7"/>
      <c r="AL352" s="7"/>
      <c r="AM352" s="7"/>
      <c r="AN352" s="7"/>
      <c r="AO352" s="7"/>
      <c r="AP352" s="7"/>
      <c r="AQ352" s="7"/>
      <c r="AR352" s="7"/>
      <c r="AS352" s="7"/>
    </row>
    <row r="353" spans="1:45" x14ac:dyDescent="0.2">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c r="AA353" s="7"/>
      <c r="AB353" s="7"/>
      <c r="AC353" s="7"/>
      <c r="AD353" s="7"/>
      <c r="AE353" s="7"/>
      <c r="AF353" s="7"/>
      <c r="AG353" s="7"/>
      <c r="AH353" s="7"/>
      <c r="AI353" s="7"/>
      <c r="AJ353" s="7"/>
      <c r="AK353" s="7"/>
      <c r="AL353" s="7"/>
      <c r="AM353" s="7"/>
      <c r="AN353" s="7"/>
      <c r="AO353" s="7"/>
      <c r="AP353" s="7"/>
      <c r="AQ353" s="7"/>
      <c r="AR353" s="7"/>
      <c r="AS353" s="7"/>
    </row>
    <row r="354" spans="1:45" x14ac:dyDescent="0.2">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c r="AA354" s="7"/>
      <c r="AB354" s="7"/>
      <c r="AC354" s="7"/>
      <c r="AD354" s="7"/>
      <c r="AE354" s="7"/>
      <c r="AF354" s="7"/>
      <c r="AG354" s="7"/>
      <c r="AH354" s="7"/>
      <c r="AI354" s="7"/>
      <c r="AJ354" s="7"/>
      <c r="AK354" s="7"/>
      <c r="AL354" s="7"/>
      <c r="AM354" s="7"/>
      <c r="AN354" s="7"/>
      <c r="AO354" s="7"/>
      <c r="AP354" s="7"/>
      <c r="AQ354" s="7"/>
      <c r="AR354" s="7"/>
      <c r="AS354" s="7"/>
    </row>
    <row r="355" spans="1:45" x14ac:dyDescent="0.2">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c r="AA355" s="7"/>
      <c r="AB355" s="7"/>
      <c r="AC355" s="7"/>
      <c r="AD355" s="7"/>
      <c r="AE355" s="7"/>
      <c r="AF355" s="7"/>
      <c r="AG355" s="7"/>
      <c r="AH355" s="7"/>
      <c r="AI355" s="7"/>
      <c r="AJ355" s="7"/>
      <c r="AK355" s="7"/>
      <c r="AL355" s="7"/>
      <c r="AM355" s="7"/>
      <c r="AN355" s="7"/>
      <c r="AO355" s="7"/>
      <c r="AP355" s="7"/>
      <c r="AQ355" s="7"/>
      <c r="AR355" s="7"/>
      <c r="AS355" s="7"/>
    </row>
    <row r="356" spans="1:45" x14ac:dyDescent="0.2">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c r="AA356" s="7"/>
      <c r="AB356" s="7"/>
      <c r="AC356" s="7"/>
      <c r="AD356" s="7"/>
      <c r="AE356" s="7"/>
      <c r="AF356" s="7"/>
      <c r="AG356" s="7"/>
      <c r="AH356" s="7"/>
      <c r="AI356" s="7"/>
      <c r="AJ356" s="7"/>
      <c r="AK356" s="7"/>
      <c r="AL356" s="7"/>
      <c r="AM356" s="7"/>
      <c r="AN356" s="7"/>
      <c r="AO356" s="7"/>
      <c r="AP356" s="7"/>
      <c r="AQ356" s="7"/>
      <c r="AR356" s="7"/>
      <c r="AS356" s="7"/>
    </row>
    <row r="357" spans="1:45" x14ac:dyDescent="0.2">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c r="AA357" s="7"/>
      <c r="AB357" s="7"/>
      <c r="AC357" s="7"/>
      <c r="AD357" s="7"/>
      <c r="AE357" s="7"/>
      <c r="AF357" s="7"/>
      <c r="AG357" s="7"/>
      <c r="AH357" s="7"/>
      <c r="AI357" s="7"/>
      <c r="AJ357" s="7"/>
      <c r="AK357" s="7"/>
      <c r="AL357" s="7"/>
      <c r="AM357" s="7"/>
      <c r="AN357" s="7"/>
      <c r="AO357" s="7"/>
      <c r="AP357" s="7"/>
      <c r="AQ357" s="7"/>
      <c r="AR357" s="7"/>
      <c r="AS357" s="7"/>
    </row>
    <row r="358" spans="1:45" x14ac:dyDescent="0.2">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c r="AA358" s="7"/>
      <c r="AB358" s="7"/>
      <c r="AC358" s="7"/>
      <c r="AD358" s="7"/>
      <c r="AE358" s="7"/>
      <c r="AF358" s="7"/>
      <c r="AG358" s="7"/>
      <c r="AH358" s="7"/>
      <c r="AI358" s="7"/>
      <c r="AJ358" s="7"/>
      <c r="AK358" s="7"/>
      <c r="AL358" s="7"/>
      <c r="AM358" s="7"/>
      <c r="AN358" s="7"/>
      <c r="AO358" s="7"/>
      <c r="AP358" s="7"/>
      <c r="AQ358" s="7"/>
      <c r="AR358" s="7"/>
      <c r="AS358" s="7"/>
    </row>
    <row r="359" spans="1:45" x14ac:dyDescent="0.2">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c r="AA359" s="7"/>
      <c r="AB359" s="7"/>
      <c r="AC359" s="7"/>
      <c r="AD359" s="7"/>
      <c r="AE359" s="7"/>
      <c r="AF359" s="7"/>
      <c r="AG359" s="7"/>
      <c r="AH359" s="7"/>
      <c r="AI359" s="7"/>
      <c r="AJ359" s="7"/>
      <c r="AK359" s="7"/>
      <c r="AL359" s="7"/>
      <c r="AM359" s="7"/>
      <c r="AN359" s="7"/>
      <c r="AO359" s="7"/>
      <c r="AP359" s="7"/>
      <c r="AQ359" s="7"/>
      <c r="AR359" s="7"/>
      <c r="AS359" s="7"/>
    </row>
    <row r="360" spans="1:45" x14ac:dyDescent="0.2">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c r="AA360" s="7"/>
      <c r="AB360" s="7"/>
      <c r="AC360" s="7"/>
      <c r="AD360" s="7"/>
      <c r="AE360" s="7"/>
      <c r="AF360" s="7"/>
      <c r="AG360" s="7"/>
      <c r="AH360" s="7"/>
      <c r="AI360" s="7"/>
      <c r="AJ360" s="7"/>
      <c r="AK360" s="7"/>
      <c r="AL360" s="7"/>
      <c r="AM360" s="7"/>
      <c r="AN360" s="7"/>
      <c r="AO360" s="7"/>
      <c r="AP360" s="7"/>
      <c r="AQ360" s="7"/>
      <c r="AR360" s="7"/>
      <c r="AS360" s="7"/>
    </row>
    <row r="361" spans="1:45" x14ac:dyDescent="0.2">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c r="AA361" s="7"/>
      <c r="AB361" s="7"/>
      <c r="AC361" s="7"/>
      <c r="AD361" s="7"/>
      <c r="AE361" s="7"/>
      <c r="AF361" s="7"/>
      <c r="AG361" s="7"/>
      <c r="AH361" s="7"/>
      <c r="AI361" s="7"/>
      <c r="AJ361" s="7"/>
      <c r="AK361" s="7"/>
      <c r="AL361" s="7"/>
      <c r="AM361" s="7"/>
      <c r="AN361" s="7"/>
      <c r="AO361" s="7"/>
      <c r="AP361" s="7"/>
      <c r="AQ361" s="7"/>
      <c r="AR361" s="7"/>
      <c r="AS361" s="7"/>
    </row>
    <row r="362" spans="1:45" x14ac:dyDescent="0.2">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c r="AA362" s="7"/>
      <c r="AB362" s="7"/>
      <c r="AC362" s="7"/>
      <c r="AD362" s="7"/>
      <c r="AE362" s="7"/>
      <c r="AF362" s="7"/>
      <c r="AG362" s="7"/>
      <c r="AH362" s="7"/>
      <c r="AI362" s="7"/>
      <c r="AJ362" s="7"/>
      <c r="AK362" s="7"/>
      <c r="AL362" s="7"/>
      <c r="AM362" s="7"/>
      <c r="AN362" s="7"/>
      <c r="AO362" s="7"/>
      <c r="AP362" s="7"/>
      <c r="AQ362" s="7"/>
      <c r="AR362" s="7"/>
      <c r="AS362" s="7"/>
    </row>
    <row r="363" spans="1:45" x14ac:dyDescent="0.2">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c r="AA363" s="7"/>
      <c r="AB363" s="7"/>
      <c r="AC363" s="7"/>
      <c r="AD363" s="7"/>
      <c r="AE363" s="7"/>
      <c r="AF363" s="7"/>
      <c r="AG363" s="7"/>
      <c r="AH363" s="7"/>
      <c r="AI363" s="7"/>
      <c r="AJ363" s="7"/>
      <c r="AK363" s="7"/>
      <c r="AL363" s="7"/>
      <c r="AM363" s="7"/>
      <c r="AN363" s="7"/>
      <c r="AO363" s="7"/>
      <c r="AP363" s="7"/>
      <c r="AQ363" s="7"/>
      <c r="AR363" s="7"/>
      <c r="AS363" s="7"/>
    </row>
    <row r="364" spans="1:45" x14ac:dyDescent="0.2">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c r="AA364" s="7"/>
      <c r="AB364" s="7"/>
      <c r="AC364" s="7"/>
      <c r="AD364" s="7"/>
      <c r="AE364" s="7"/>
      <c r="AF364" s="7"/>
      <c r="AG364" s="7"/>
      <c r="AH364" s="7"/>
      <c r="AI364" s="7"/>
      <c r="AJ364" s="7"/>
      <c r="AK364" s="7"/>
      <c r="AL364" s="7"/>
      <c r="AM364" s="7"/>
      <c r="AN364" s="7"/>
      <c r="AO364" s="7"/>
      <c r="AP364" s="7"/>
      <c r="AQ364" s="7"/>
      <c r="AR364" s="7"/>
      <c r="AS364" s="7"/>
    </row>
    <row r="365" spans="1:45" x14ac:dyDescent="0.2">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c r="AA365" s="7"/>
      <c r="AB365" s="7"/>
      <c r="AC365" s="7"/>
      <c r="AD365" s="7"/>
      <c r="AE365" s="7"/>
      <c r="AF365" s="7"/>
      <c r="AG365" s="7"/>
      <c r="AH365" s="7"/>
      <c r="AI365" s="7"/>
      <c r="AJ365" s="7"/>
      <c r="AK365" s="7"/>
      <c r="AL365" s="7"/>
      <c r="AM365" s="7"/>
      <c r="AN365" s="7"/>
      <c r="AO365" s="7"/>
      <c r="AP365" s="7"/>
      <c r="AQ365" s="7"/>
      <c r="AR365" s="7"/>
      <c r="AS365" s="7"/>
    </row>
    <row r="366" spans="1:45" x14ac:dyDescent="0.2">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c r="AA366" s="7"/>
      <c r="AB366" s="7"/>
      <c r="AC366" s="7"/>
      <c r="AD366" s="7"/>
      <c r="AE366" s="7"/>
      <c r="AF366" s="7"/>
      <c r="AG366" s="7"/>
      <c r="AH366" s="7"/>
      <c r="AI366" s="7"/>
      <c r="AJ366" s="7"/>
      <c r="AK366" s="7"/>
      <c r="AL366" s="7"/>
      <c r="AM366" s="7"/>
      <c r="AN366" s="7"/>
      <c r="AO366" s="7"/>
      <c r="AP366" s="7"/>
      <c r="AQ366" s="7"/>
      <c r="AR366" s="7"/>
      <c r="AS366" s="7"/>
    </row>
    <row r="367" spans="1:45" x14ac:dyDescent="0.2">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c r="AA367" s="7"/>
      <c r="AB367" s="7"/>
      <c r="AC367" s="7"/>
      <c r="AD367" s="7"/>
      <c r="AE367" s="7"/>
      <c r="AF367" s="7"/>
      <c r="AG367" s="7"/>
      <c r="AH367" s="7"/>
      <c r="AI367" s="7"/>
      <c r="AJ367" s="7"/>
      <c r="AK367" s="7"/>
      <c r="AL367" s="7"/>
      <c r="AM367" s="7"/>
      <c r="AN367" s="7"/>
      <c r="AO367" s="7"/>
      <c r="AP367" s="7"/>
      <c r="AQ367" s="7"/>
      <c r="AR367" s="7"/>
      <c r="AS367" s="7"/>
    </row>
    <row r="368" spans="1:45" x14ac:dyDescent="0.2">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c r="AA368" s="7"/>
      <c r="AB368" s="7"/>
      <c r="AC368" s="7"/>
      <c r="AD368" s="7"/>
      <c r="AE368" s="7"/>
      <c r="AF368" s="7"/>
      <c r="AG368" s="7"/>
      <c r="AH368" s="7"/>
      <c r="AI368" s="7"/>
      <c r="AJ368" s="7"/>
      <c r="AK368" s="7"/>
      <c r="AL368" s="7"/>
      <c r="AM368" s="7"/>
      <c r="AN368" s="7"/>
      <c r="AO368" s="7"/>
      <c r="AP368" s="7"/>
      <c r="AQ368" s="7"/>
      <c r="AR368" s="7"/>
      <c r="AS368" s="7"/>
    </row>
    <row r="369" spans="1:45" x14ac:dyDescent="0.2">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c r="AA369" s="7"/>
      <c r="AB369" s="7"/>
      <c r="AC369" s="7"/>
      <c r="AD369" s="7"/>
      <c r="AE369" s="7"/>
      <c r="AF369" s="7"/>
      <c r="AG369" s="7"/>
      <c r="AH369" s="7"/>
      <c r="AI369" s="7"/>
      <c r="AJ369" s="7"/>
      <c r="AK369" s="7"/>
      <c r="AL369" s="7"/>
      <c r="AM369" s="7"/>
      <c r="AN369" s="7"/>
      <c r="AO369" s="7"/>
      <c r="AP369" s="7"/>
      <c r="AQ369" s="7"/>
      <c r="AR369" s="7"/>
      <c r="AS369" s="7"/>
    </row>
    <row r="370" spans="1:45" x14ac:dyDescent="0.2">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c r="AA370" s="7"/>
      <c r="AB370" s="7"/>
      <c r="AC370" s="7"/>
      <c r="AD370" s="7"/>
      <c r="AE370" s="7"/>
      <c r="AF370" s="7"/>
      <c r="AG370" s="7"/>
      <c r="AH370" s="7"/>
      <c r="AI370" s="7"/>
      <c r="AJ370" s="7"/>
      <c r="AK370" s="7"/>
      <c r="AL370" s="7"/>
      <c r="AM370" s="7"/>
      <c r="AN370" s="7"/>
      <c r="AO370" s="7"/>
      <c r="AP370" s="7"/>
      <c r="AQ370" s="7"/>
      <c r="AR370" s="7"/>
      <c r="AS370" s="7"/>
    </row>
    <row r="371" spans="1:45" x14ac:dyDescent="0.2">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c r="AA371" s="7"/>
      <c r="AB371" s="7"/>
      <c r="AC371" s="7"/>
      <c r="AD371" s="7"/>
      <c r="AE371" s="7"/>
      <c r="AF371" s="7"/>
      <c r="AG371" s="7"/>
      <c r="AH371" s="7"/>
      <c r="AI371" s="7"/>
      <c r="AJ371" s="7"/>
      <c r="AK371" s="7"/>
      <c r="AL371" s="7"/>
      <c r="AM371" s="7"/>
      <c r="AN371" s="7"/>
      <c r="AO371" s="7"/>
      <c r="AP371" s="7"/>
      <c r="AQ371" s="7"/>
      <c r="AR371" s="7"/>
      <c r="AS371" s="7"/>
    </row>
    <row r="372" spans="1:45" x14ac:dyDescent="0.2">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c r="AA372" s="7"/>
      <c r="AB372" s="7"/>
      <c r="AC372" s="7"/>
      <c r="AD372" s="7"/>
      <c r="AE372" s="7"/>
      <c r="AF372" s="7"/>
      <c r="AG372" s="7"/>
      <c r="AH372" s="7"/>
      <c r="AI372" s="7"/>
      <c r="AJ372" s="7"/>
      <c r="AK372" s="7"/>
      <c r="AL372" s="7"/>
      <c r="AM372" s="7"/>
      <c r="AN372" s="7"/>
      <c r="AO372" s="7"/>
      <c r="AP372" s="7"/>
      <c r="AQ372" s="7"/>
      <c r="AR372" s="7"/>
      <c r="AS372" s="7"/>
    </row>
    <row r="373" spans="1:45" x14ac:dyDescent="0.2">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c r="AA373" s="7"/>
      <c r="AB373" s="7"/>
      <c r="AC373" s="7"/>
      <c r="AD373" s="7"/>
      <c r="AE373" s="7"/>
      <c r="AF373" s="7"/>
      <c r="AG373" s="7"/>
      <c r="AH373" s="7"/>
      <c r="AI373" s="7"/>
      <c r="AJ373" s="7"/>
      <c r="AK373" s="7"/>
      <c r="AL373" s="7"/>
      <c r="AM373" s="7"/>
      <c r="AN373" s="7"/>
      <c r="AO373" s="7"/>
      <c r="AP373" s="7"/>
      <c r="AQ373" s="7"/>
      <c r="AR373" s="7"/>
      <c r="AS373" s="7"/>
    </row>
    <row r="374" spans="1:45" x14ac:dyDescent="0.2">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c r="AA374" s="7"/>
      <c r="AB374" s="7"/>
      <c r="AC374" s="7"/>
      <c r="AD374" s="7"/>
      <c r="AE374" s="7"/>
      <c r="AF374" s="7"/>
      <c r="AG374" s="7"/>
      <c r="AH374" s="7"/>
      <c r="AI374" s="7"/>
      <c r="AJ374" s="7"/>
      <c r="AK374" s="7"/>
      <c r="AL374" s="7"/>
      <c r="AM374" s="7"/>
      <c r="AN374" s="7"/>
      <c r="AO374" s="7"/>
      <c r="AP374" s="7"/>
      <c r="AQ374" s="7"/>
      <c r="AR374" s="7"/>
      <c r="AS374" s="7"/>
    </row>
    <row r="375" spans="1:45" x14ac:dyDescent="0.2">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c r="AA375" s="7"/>
      <c r="AB375" s="7"/>
      <c r="AC375" s="7"/>
      <c r="AD375" s="7"/>
      <c r="AE375" s="7"/>
      <c r="AF375" s="7"/>
      <c r="AG375" s="7"/>
      <c r="AH375" s="7"/>
      <c r="AI375" s="7"/>
      <c r="AJ375" s="7"/>
      <c r="AK375" s="7"/>
      <c r="AL375" s="7"/>
      <c r="AM375" s="7"/>
      <c r="AN375" s="7"/>
      <c r="AO375" s="7"/>
      <c r="AP375" s="7"/>
      <c r="AQ375" s="7"/>
      <c r="AR375" s="7"/>
      <c r="AS375" s="7"/>
    </row>
    <row r="376" spans="1:45" x14ac:dyDescent="0.2">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c r="AA376" s="7"/>
      <c r="AB376" s="7"/>
      <c r="AC376" s="7"/>
      <c r="AD376" s="7"/>
      <c r="AE376" s="7"/>
      <c r="AF376" s="7"/>
      <c r="AG376" s="7"/>
      <c r="AH376" s="7"/>
      <c r="AI376" s="7"/>
      <c r="AJ376" s="7"/>
      <c r="AK376" s="7"/>
      <c r="AL376" s="7"/>
      <c r="AM376" s="7"/>
      <c r="AN376" s="7"/>
      <c r="AO376" s="7"/>
      <c r="AP376" s="7"/>
      <c r="AQ376" s="7"/>
      <c r="AR376" s="7"/>
      <c r="AS376" s="7"/>
    </row>
    <row r="377" spans="1:45" x14ac:dyDescent="0.2">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c r="AA377" s="7"/>
      <c r="AB377" s="7"/>
      <c r="AC377" s="7"/>
      <c r="AD377" s="7"/>
      <c r="AE377" s="7"/>
      <c r="AF377" s="7"/>
      <c r="AG377" s="7"/>
      <c r="AH377" s="7"/>
      <c r="AI377" s="7"/>
      <c r="AJ377" s="7"/>
      <c r="AK377" s="7"/>
      <c r="AL377" s="7"/>
      <c r="AM377" s="7"/>
      <c r="AN377" s="7"/>
      <c r="AO377" s="7"/>
      <c r="AP377" s="7"/>
      <c r="AQ377" s="7"/>
      <c r="AR377" s="7"/>
      <c r="AS377" s="7"/>
    </row>
    <row r="378" spans="1:45" x14ac:dyDescent="0.2">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c r="AA378" s="7"/>
      <c r="AB378" s="7"/>
      <c r="AC378" s="7"/>
      <c r="AD378" s="7"/>
      <c r="AE378" s="7"/>
      <c r="AF378" s="7"/>
      <c r="AG378" s="7"/>
      <c r="AH378" s="7"/>
      <c r="AI378" s="7"/>
      <c r="AJ378" s="7"/>
      <c r="AK378" s="7"/>
      <c r="AL378" s="7"/>
      <c r="AM378" s="7"/>
      <c r="AN378" s="7"/>
      <c r="AO378" s="7"/>
      <c r="AP378" s="7"/>
      <c r="AQ378" s="7"/>
      <c r="AR378" s="7"/>
      <c r="AS378" s="7"/>
    </row>
    <row r="379" spans="1:45" x14ac:dyDescent="0.2">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c r="AA379" s="7"/>
      <c r="AB379" s="7"/>
      <c r="AC379" s="7"/>
      <c r="AD379" s="7"/>
      <c r="AE379" s="7"/>
      <c r="AF379" s="7"/>
      <c r="AG379" s="7"/>
      <c r="AH379" s="7"/>
      <c r="AI379" s="7"/>
      <c r="AJ379" s="7"/>
      <c r="AK379" s="7"/>
      <c r="AL379" s="7"/>
      <c r="AM379" s="7"/>
      <c r="AN379" s="7"/>
      <c r="AO379" s="7"/>
      <c r="AP379" s="7"/>
      <c r="AQ379" s="7"/>
      <c r="AR379" s="7"/>
      <c r="AS379" s="7"/>
    </row>
    <row r="380" spans="1:45" x14ac:dyDescent="0.2">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c r="AA380" s="7"/>
      <c r="AB380" s="7"/>
      <c r="AC380" s="7"/>
      <c r="AD380" s="7"/>
      <c r="AE380" s="7"/>
      <c r="AF380" s="7"/>
      <c r="AG380" s="7"/>
      <c r="AH380" s="7"/>
      <c r="AI380" s="7"/>
      <c r="AJ380" s="7"/>
      <c r="AK380" s="7"/>
      <c r="AL380" s="7"/>
      <c r="AM380" s="7"/>
      <c r="AN380" s="7"/>
      <c r="AO380" s="7"/>
      <c r="AP380" s="7"/>
      <c r="AQ380" s="7"/>
      <c r="AR380" s="7"/>
      <c r="AS380" s="7"/>
    </row>
    <row r="381" spans="1:45" x14ac:dyDescent="0.2">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c r="AA381" s="7"/>
      <c r="AB381" s="7"/>
      <c r="AC381" s="7"/>
      <c r="AD381" s="7"/>
      <c r="AE381" s="7"/>
      <c r="AF381" s="7"/>
      <c r="AG381" s="7"/>
      <c r="AH381" s="7"/>
      <c r="AI381" s="7"/>
      <c r="AJ381" s="7"/>
      <c r="AK381" s="7"/>
      <c r="AL381" s="7"/>
      <c r="AM381" s="7"/>
      <c r="AN381" s="7"/>
      <c r="AO381" s="7"/>
      <c r="AP381" s="7"/>
      <c r="AQ381" s="7"/>
      <c r="AR381" s="7"/>
      <c r="AS381" s="7"/>
    </row>
    <row r="382" spans="1:45" x14ac:dyDescent="0.2">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c r="AA382" s="7"/>
      <c r="AB382" s="7"/>
      <c r="AC382" s="7"/>
      <c r="AD382" s="7"/>
      <c r="AE382" s="7"/>
      <c r="AF382" s="7"/>
      <c r="AG382" s="7"/>
      <c r="AH382" s="7"/>
      <c r="AI382" s="7"/>
      <c r="AJ382" s="7"/>
      <c r="AK382" s="7"/>
      <c r="AL382" s="7"/>
      <c r="AM382" s="7"/>
      <c r="AN382" s="7"/>
      <c r="AO382" s="7"/>
      <c r="AP382" s="7"/>
      <c r="AQ382" s="7"/>
      <c r="AR382" s="7"/>
      <c r="AS382" s="7"/>
    </row>
    <row r="383" spans="1:45" x14ac:dyDescent="0.2">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c r="AA383" s="7"/>
      <c r="AB383" s="7"/>
      <c r="AC383" s="7"/>
      <c r="AD383" s="7"/>
      <c r="AE383" s="7"/>
      <c r="AF383" s="7"/>
      <c r="AG383" s="7"/>
      <c r="AH383" s="7"/>
      <c r="AI383" s="7"/>
      <c r="AJ383" s="7"/>
      <c r="AK383" s="7"/>
      <c r="AL383" s="7"/>
      <c r="AM383" s="7"/>
      <c r="AN383" s="7"/>
      <c r="AO383" s="7"/>
      <c r="AP383" s="7"/>
      <c r="AQ383" s="7"/>
      <c r="AR383" s="7"/>
      <c r="AS383" s="7"/>
    </row>
    <row r="384" spans="1:45" x14ac:dyDescent="0.2">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c r="AA384" s="7"/>
      <c r="AB384" s="7"/>
      <c r="AC384" s="7"/>
      <c r="AD384" s="7"/>
      <c r="AE384" s="7"/>
      <c r="AF384" s="7"/>
      <c r="AG384" s="7"/>
      <c r="AH384" s="7"/>
      <c r="AI384" s="7"/>
      <c r="AJ384" s="7"/>
      <c r="AK384" s="7"/>
      <c r="AL384" s="7"/>
      <c r="AM384" s="7"/>
      <c r="AN384" s="7"/>
      <c r="AO384" s="7"/>
      <c r="AP384" s="7"/>
      <c r="AQ384" s="7"/>
      <c r="AR384" s="7"/>
      <c r="AS384" s="7"/>
    </row>
    <row r="385" spans="1:45" x14ac:dyDescent="0.2">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c r="AA385" s="7"/>
      <c r="AB385" s="7"/>
      <c r="AC385" s="7"/>
      <c r="AD385" s="7"/>
      <c r="AE385" s="7"/>
      <c r="AF385" s="7"/>
      <c r="AG385" s="7"/>
      <c r="AH385" s="7"/>
      <c r="AI385" s="7"/>
      <c r="AJ385" s="7"/>
      <c r="AK385" s="7"/>
      <c r="AL385" s="7"/>
      <c r="AM385" s="7"/>
      <c r="AN385" s="7"/>
      <c r="AO385" s="7"/>
      <c r="AP385" s="7"/>
      <c r="AQ385" s="7"/>
      <c r="AR385" s="7"/>
      <c r="AS385" s="7"/>
    </row>
    <row r="386" spans="1:45" x14ac:dyDescent="0.2">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c r="AA386" s="7"/>
      <c r="AB386" s="7"/>
      <c r="AC386" s="7"/>
      <c r="AD386" s="7"/>
      <c r="AE386" s="7"/>
      <c r="AF386" s="7"/>
      <c r="AG386" s="7"/>
      <c r="AH386" s="7"/>
      <c r="AI386" s="7"/>
      <c r="AJ386" s="7"/>
      <c r="AK386" s="7"/>
      <c r="AL386" s="7"/>
      <c r="AM386" s="7"/>
      <c r="AN386" s="7"/>
      <c r="AO386" s="7"/>
      <c r="AP386" s="7"/>
      <c r="AQ386" s="7"/>
      <c r="AR386" s="7"/>
      <c r="AS386" s="7"/>
    </row>
    <row r="387" spans="1:45" x14ac:dyDescent="0.2">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c r="AA387" s="7"/>
      <c r="AB387" s="7"/>
      <c r="AC387" s="7"/>
      <c r="AD387" s="7"/>
      <c r="AE387" s="7"/>
      <c r="AF387" s="7"/>
      <c r="AG387" s="7"/>
      <c r="AH387" s="7"/>
      <c r="AI387" s="7"/>
      <c r="AJ387" s="7"/>
      <c r="AK387" s="7"/>
      <c r="AL387" s="7"/>
      <c r="AM387" s="7"/>
      <c r="AN387" s="7"/>
      <c r="AO387" s="7"/>
      <c r="AP387" s="7"/>
      <c r="AQ387" s="7"/>
      <c r="AR387" s="7"/>
      <c r="AS387" s="7"/>
    </row>
    <row r="388" spans="1:45" x14ac:dyDescent="0.2">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c r="AA388" s="7"/>
      <c r="AB388" s="7"/>
      <c r="AC388" s="7"/>
      <c r="AD388" s="7"/>
      <c r="AE388" s="7"/>
      <c r="AF388" s="7"/>
      <c r="AG388" s="7"/>
      <c r="AH388" s="7"/>
      <c r="AI388" s="7"/>
      <c r="AJ388" s="7"/>
      <c r="AK388" s="7"/>
      <c r="AL388" s="7"/>
      <c r="AM388" s="7"/>
      <c r="AN388" s="7"/>
      <c r="AO388" s="7"/>
      <c r="AP388" s="7"/>
      <c r="AQ388" s="7"/>
      <c r="AR388" s="7"/>
      <c r="AS388" s="7"/>
    </row>
    <row r="389" spans="1:45" x14ac:dyDescent="0.2">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c r="AA389" s="7"/>
      <c r="AB389" s="7"/>
      <c r="AC389" s="7"/>
      <c r="AD389" s="7"/>
      <c r="AE389" s="7"/>
      <c r="AF389" s="7"/>
      <c r="AG389" s="7"/>
      <c r="AH389" s="7"/>
      <c r="AI389" s="7"/>
      <c r="AJ389" s="7"/>
      <c r="AK389" s="7"/>
      <c r="AL389" s="7"/>
      <c r="AM389" s="7"/>
      <c r="AN389" s="7"/>
      <c r="AO389" s="7"/>
      <c r="AP389" s="7"/>
      <c r="AQ389" s="7"/>
      <c r="AR389" s="7"/>
      <c r="AS389" s="7"/>
    </row>
    <row r="390" spans="1:45" x14ac:dyDescent="0.2">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c r="AA390" s="7"/>
      <c r="AB390" s="7"/>
      <c r="AC390" s="7"/>
      <c r="AD390" s="7"/>
      <c r="AE390" s="7"/>
      <c r="AF390" s="7"/>
      <c r="AG390" s="7"/>
      <c r="AH390" s="7"/>
      <c r="AI390" s="7"/>
      <c r="AJ390" s="7"/>
      <c r="AK390" s="7"/>
      <c r="AL390" s="7"/>
      <c r="AM390" s="7"/>
      <c r="AN390" s="7"/>
      <c r="AO390" s="7"/>
      <c r="AP390" s="7"/>
      <c r="AQ390" s="7"/>
      <c r="AR390" s="7"/>
      <c r="AS390" s="7"/>
    </row>
    <row r="391" spans="1:45" x14ac:dyDescent="0.2">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c r="AA391" s="7"/>
      <c r="AB391" s="7"/>
      <c r="AC391" s="7"/>
      <c r="AD391" s="7"/>
      <c r="AE391" s="7"/>
      <c r="AF391" s="7"/>
      <c r="AG391" s="7"/>
      <c r="AH391" s="7"/>
      <c r="AI391" s="7"/>
      <c r="AJ391" s="7"/>
      <c r="AK391" s="7"/>
      <c r="AL391" s="7"/>
      <c r="AM391" s="7"/>
      <c r="AN391" s="7"/>
      <c r="AO391" s="7"/>
      <c r="AP391" s="7"/>
      <c r="AQ391" s="7"/>
      <c r="AR391" s="7"/>
      <c r="AS391" s="7"/>
    </row>
    <row r="392" spans="1:45" x14ac:dyDescent="0.2">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c r="AA392" s="7"/>
      <c r="AB392" s="7"/>
      <c r="AC392" s="7"/>
      <c r="AD392" s="7"/>
      <c r="AE392" s="7"/>
      <c r="AF392" s="7"/>
      <c r="AG392" s="7"/>
      <c r="AH392" s="7"/>
      <c r="AI392" s="7"/>
      <c r="AJ392" s="7"/>
      <c r="AK392" s="7"/>
      <c r="AL392" s="7"/>
      <c r="AM392" s="7"/>
      <c r="AN392" s="7"/>
      <c r="AO392" s="7"/>
      <c r="AP392" s="7"/>
      <c r="AQ392" s="7"/>
      <c r="AR392" s="7"/>
      <c r="AS392" s="7"/>
    </row>
    <row r="393" spans="1:45" x14ac:dyDescent="0.2">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c r="AA393" s="7"/>
      <c r="AB393" s="7"/>
      <c r="AC393" s="7"/>
      <c r="AD393" s="7"/>
      <c r="AE393" s="7"/>
      <c r="AF393" s="7"/>
      <c r="AG393" s="7"/>
      <c r="AH393" s="7"/>
      <c r="AI393" s="7"/>
      <c r="AJ393" s="7"/>
      <c r="AK393" s="7"/>
      <c r="AL393" s="7"/>
      <c r="AM393" s="7"/>
      <c r="AN393" s="7"/>
      <c r="AO393" s="7"/>
      <c r="AP393" s="7"/>
      <c r="AQ393" s="7"/>
      <c r="AR393" s="7"/>
      <c r="AS393" s="7"/>
    </row>
    <row r="394" spans="1:45" x14ac:dyDescent="0.2">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c r="AA394" s="7"/>
      <c r="AB394" s="7"/>
      <c r="AC394" s="7"/>
      <c r="AD394" s="7"/>
      <c r="AE394" s="7"/>
      <c r="AF394" s="7"/>
      <c r="AG394" s="7"/>
      <c r="AH394" s="7"/>
      <c r="AI394" s="7"/>
      <c r="AJ394" s="7"/>
      <c r="AK394" s="7"/>
      <c r="AL394" s="7"/>
      <c r="AM394" s="7"/>
      <c r="AN394" s="7"/>
      <c r="AO394" s="7"/>
      <c r="AP394" s="7"/>
      <c r="AQ394" s="7"/>
      <c r="AR394" s="7"/>
      <c r="AS394" s="7"/>
    </row>
    <row r="395" spans="1:45" x14ac:dyDescent="0.2">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c r="AA395" s="7"/>
      <c r="AB395" s="7"/>
      <c r="AC395" s="7"/>
      <c r="AD395" s="7"/>
      <c r="AE395" s="7"/>
      <c r="AF395" s="7"/>
      <c r="AG395" s="7"/>
      <c r="AH395" s="7"/>
      <c r="AI395" s="7"/>
      <c r="AJ395" s="7"/>
      <c r="AK395" s="7"/>
      <c r="AL395" s="7"/>
      <c r="AM395" s="7"/>
      <c r="AN395" s="7"/>
      <c r="AO395" s="7"/>
      <c r="AP395" s="7"/>
      <c r="AQ395" s="7"/>
      <c r="AR395" s="7"/>
      <c r="AS395" s="7"/>
    </row>
    <row r="396" spans="1:45" x14ac:dyDescent="0.2">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c r="AA396" s="7"/>
      <c r="AB396" s="7"/>
      <c r="AC396" s="7"/>
      <c r="AD396" s="7"/>
      <c r="AE396" s="7"/>
      <c r="AF396" s="7"/>
      <c r="AG396" s="7"/>
      <c r="AH396" s="7"/>
      <c r="AI396" s="7"/>
      <c r="AJ396" s="7"/>
      <c r="AK396" s="7"/>
      <c r="AL396" s="7"/>
      <c r="AM396" s="7"/>
      <c r="AN396" s="7"/>
      <c r="AO396" s="7"/>
      <c r="AP396" s="7"/>
      <c r="AQ396" s="7"/>
      <c r="AR396" s="7"/>
      <c r="AS396" s="7"/>
    </row>
    <row r="397" spans="1:45" x14ac:dyDescent="0.2">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c r="AA397" s="7"/>
      <c r="AB397" s="7"/>
      <c r="AC397" s="7"/>
      <c r="AD397" s="7"/>
      <c r="AE397" s="7"/>
      <c r="AF397" s="7"/>
      <c r="AG397" s="7"/>
      <c r="AH397" s="7"/>
      <c r="AI397" s="7"/>
      <c r="AJ397" s="7"/>
      <c r="AK397" s="7"/>
      <c r="AL397" s="7"/>
      <c r="AM397" s="7"/>
      <c r="AN397" s="7"/>
      <c r="AO397" s="7"/>
      <c r="AP397" s="7"/>
      <c r="AQ397" s="7"/>
      <c r="AR397" s="7"/>
      <c r="AS397" s="7"/>
    </row>
    <row r="398" spans="1:45" x14ac:dyDescent="0.2">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c r="AA398" s="7"/>
      <c r="AB398" s="7"/>
      <c r="AC398" s="7"/>
      <c r="AD398" s="7"/>
      <c r="AE398" s="7"/>
      <c r="AF398" s="7"/>
      <c r="AG398" s="7"/>
      <c r="AH398" s="7"/>
      <c r="AI398" s="7"/>
      <c r="AJ398" s="7"/>
      <c r="AK398" s="7"/>
      <c r="AL398" s="7"/>
      <c r="AM398" s="7"/>
      <c r="AN398" s="7"/>
      <c r="AO398" s="7"/>
      <c r="AP398" s="7"/>
      <c r="AQ398" s="7"/>
      <c r="AR398" s="7"/>
      <c r="AS398" s="7"/>
    </row>
    <row r="399" spans="1:45" x14ac:dyDescent="0.2">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c r="AA399" s="7"/>
      <c r="AB399" s="7"/>
      <c r="AC399" s="7"/>
      <c r="AD399" s="7"/>
      <c r="AE399" s="7"/>
      <c r="AF399" s="7"/>
      <c r="AG399" s="7"/>
      <c r="AH399" s="7"/>
      <c r="AI399" s="7"/>
      <c r="AJ399" s="7"/>
      <c r="AK399" s="7"/>
      <c r="AL399" s="7"/>
      <c r="AM399" s="7"/>
      <c r="AN399" s="7"/>
      <c r="AO399" s="7"/>
      <c r="AP399" s="7"/>
      <c r="AQ399" s="7"/>
      <c r="AR399" s="7"/>
      <c r="AS399" s="7"/>
    </row>
    <row r="400" spans="1:45" x14ac:dyDescent="0.2">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c r="AA400" s="7"/>
      <c r="AB400" s="7"/>
      <c r="AC400" s="7"/>
      <c r="AD400" s="7"/>
      <c r="AE400" s="7"/>
      <c r="AF400" s="7"/>
      <c r="AG400" s="7"/>
      <c r="AH400" s="7"/>
      <c r="AI400" s="7"/>
      <c r="AJ400" s="7"/>
      <c r="AK400" s="7"/>
      <c r="AL400" s="7"/>
      <c r="AM400" s="7"/>
      <c r="AN400" s="7"/>
      <c r="AO400" s="7"/>
      <c r="AP400" s="7"/>
      <c r="AQ400" s="7"/>
      <c r="AR400" s="7"/>
      <c r="AS400" s="7"/>
    </row>
    <row r="401" spans="1:45" x14ac:dyDescent="0.2">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c r="AA401" s="7"/>
      <c r="AB401" s="7"/>
      <c r="AC401" s="7"/>
      <c r="AD401" s="7"/>
      <c r="AE401" s="7"/>
      <c r="AF401" s="7"/>
      <c r="AG401" s="7"/>
      <c r="AH401" s="7"/>
      <c r="AI401" s="7"/>
      <c r="AJ401" s="7"/>
      <c r="AK401" s="7"/>
      <c r="AL401" s="7"/>
      <c r="AM401" s="7"/>
      <c r="AN401" s="7"/>
      <c r="AO401" s="7"/>
      <c r="AP401" s="7"/>
      <c r="AQ401" s="7"/>
      <c r="AR401" s="7"/>
      <c r="AS401" s="7"/>
    </row>
    <row r="402" spans="1:45" x14ac:dyDescent="0.2">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c r="AA402" s="7"/>
      <c r="AB402" s="7"/>
      <c r="AC402" s="7"/>
      <c r="AD402" s="7"/>
      <c r="AE402" s="7"/>
      <c r="AF402" s="7"/>
      <c r="AG402" s="7"/>
      <c r="AH402" s="7"/>
      <c r="AI402" s="7"/>
      <c r="AJ402" s="7"/>
      <c r="AK402" s="7"/>
      <c r="AL402" s="7"/>
      <c r="AM402" s="7"/>
      <c r="AN402" s="7"/>
      <c r="AO402" s="7"/>
      <c r="AP402" s="7"/>
      <c r="AQ402" s="7"/>
      <c r="AR402" s="7"/>
      <c r="AS402" s="7"/>
    </row>
    <row r="403" spans="1:45" x14ac:dyDescent="0.2">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c r="AA403" s="7"/>
      <c r="AB403" s="7"/>
      <c r="AC403" s="7"/>
      <c r="AD403" s="7"/>
      <c r="AE403" s="7"/>
      <c r="AF403" s="7"/>
      <c r="AG403" s="7"/>
      <c r="AH403" s="7"/>
      <c r="AI403" s="7"/>
      <c r="AJ403" s="7"/>
      <c r="AK403" s="7"/>
      <c r="AL403" s="7"/>
      <c r="AM403" s="7"/>
      <c r="AN403" s="7"/>
      <c r="AO403" s="7"/>
      <c r="AP403" s="7"/>
      <c r="AQ403" s="7"/>
      <c r="AR403" s="7"/>
      <c r="AS403" s="7"/>
    </row>
    <row r="404" spans="1:45" x14ac:dyDescent="0.2">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c r="AA404" s="7"/>
      <c r="AB404" s="7"/>
      <c r="AC404" s="7"/>
      <c r="AD404" s="7"/>
      <c r="AE404" s="7"/>
      <c r="AF404" s="7"/>
      <c r="AG404" s="7"/>
      <c r="AH404" s="7"/>
      <c r="AI404" s="7"/>
      <c r="AJ404" s="7"/>
      <c r="AK404" s="7"/>
      <c r="AL404" s="7"/>
      <c r="AM404" s="7"/>
      <c r="AN404" s="7"/>
      <c r="AO404" s="7"/>
      <c r="AP404" s="7"/>
      <c r="AQ404" s="7"/>
      <c r="AR404" s="7"/>
      <c r="AS404" s="7"/>
    </row>
    <row r="405" spans="1:45" x14ac:dyDescent="0.2">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c r="AA405" s="7"/>
      <c r="AB405" s="7"/>
      <c r="AC405" s="7"/>
      <c r="AD405" s="7"/>
      <c r="AE405" s="7"/>
      <c r="AF405" s="7"/>
      <c r="AG405" s="7"/>
      <c r="AH405" s="7"/>
      <c r="AI405" s="7"/>
      <c r="AJ405" s="7"/>
      <c r="AK405" s="7"/>
      <c r="AL405" s="7"/>
      <c r="AM405" s="7"/>
      <c r="AN405" s="7"/>
      <c r="AO405" s="7"/>
      <c r="AP405" s="7"/>
      <c r="AQ405" s="7"/>
      <c r="AR405" s="7"/>
      <c r="AS405" s="7"/>
    </row>
    <row r="406" spans="1:45" x14ac:dyDescent="0.2">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c r="AA406" s="7"/>
      <c r="AB406" s="7"/>
      <c r="AC406" s="7"/>
      <c r="AD406" s="7"/>
      <c r="AE406" s="7"/>
      <c r="AF406" s="7"/>
      <c r="AG406" s="7"/>
      <c r="AH406" s="7"/>
      <c r="AI406" s="7"/>
      <c r="AJ406" s="7"/>
      <c r="AK406" s="7"/>
      <c r="AL406" s="7"/>
      <c r="AM406" s="7"/>
      <c r="AN406" s="7"/>
      <c r="AO406" s="7"/>
      <c r="AP406" s="7"/>
      <c r="AQ406" s="7"/>
      <c r="AR406" s="7"/>
      <c r="AS406" s="7"/>
    </row>
    <row r="407" spans="1:45" x14ac:dyDescent="0.2">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c r="AA407" s="7"/>
      <c r="AB407" s="7"/>
      <c r="AC407" s="7"/>
      <c r="AD407" s="7"/>
      <c r="AE407" s="7"/>
      <c r="AF407" s="7"/>
      <c r="AG407" s="7"/>
      <c r="AH407" s="7"/>
      <c r="AI407" s="7"/>
      <c r="AJ407" s="7"/>
      <c r="AK407" s="7"/>
      <c r="AL407" s="7"/>
      <c r="AM407" s="7"/>
      <c r="AN407" s="7"/>
      <c r="AO407" s="7"/>
      <c r="AP407" s="7"/>
      <c r="AQ407" s="7"/>
      <c r="AR407" s="7"/>
      <c r="AS407" s="7"/>
    </row>
    <row r="408" spans="1:45" x14ac:dyDescent="0.2">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c r="AA408" s="7"/>
      <c r="AB408" s="7"/>
      <c r="AC408" s="7"/>
      <c r="AD408" s="7"/>
      <c r="AE408" s="7"/>
      <c r="AF408" s="7"/>
      <c r="AG408" s="7"/>
      <c r="AH408" s="7"/>
      <c r="AI408" s="7"/>
      <c r="AJ408" s="7"/>
      <c r="AK408" s="7"/>
      <c r="AL408" s="7"/>
      <c r="AM408" s="7"/>
      <c r="AN408" s="7"/>
      <c r="AO408" s="7"/>
      <c r="AP408" s="7"/>
      <c r="AQ408" s="7"/>
      <c r="AR408" s="7"/>
      <c r="AS408" s="7"/>
    </row>
    <row r="409" spans="1:45" x14ac:dyDescent="0.2">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c r="AA409" s="7"/>
      <c r="AB409" s="7"/>
      <c r="AC409" s="7"/>
      <c r="AD409" s="7"/>
      <c r="AE409" s="7"/>
      <c r="AF409" s="7"/>
      <c r="AG409" s="7"/>
      <c r="AH409" s="7"/>
      <c r="AI409" s="7"/>
      <c r="AJ409" s="7"/>
      <c r="AK409" s="7"/>
      <c r="AL409" s="7"/>
      <c r="AM409" s="7"/>
      <c r="AN409" s="7"/>
      <c r="AO409" s="7"/>
      <c r="AP409" s="7"/>
      <c r="AQ409" s="7"/>
      <c r="AR409" s="7"/>
      <c r="AS409" s="7"/>
    </row>
    <row r="410" spans="1:45" x14ac:dyDescent="0.2">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c r="AA410" s="7"/>
      <c r="AB410" s="7"/>
      <c r="AC410" s="7"/>
      <c r="AD410" s="7"/>
      <c r="AE410" s="7"/>
      <c r="AF410" s="7"/>
      <c r="AG410" s="7"/>
      <c r="AH410" s="7"/>
      <c r="AI410" s="7"/>
      <c r="AJ410" s="7"/>
      <c r="AK410" s="7"/>
      <c r="AL410" s="7"/>
      <c r="AM410" s="7"/>
      <c r="AN410" s="7"/>
      <c r="AO410" s="7"/>
      <c r="AP410" s="7"/>
      <c r="AQ410" s="7"/>
      <c r="AR410" s="7"/>
      <c r="AS410" s="7"/>
    </row>
    <row r="411" spans="1:45" x14ac:dyDescent="0.2">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c r="AA411" s="7"/>
      <c r="AB411" s="7"/>
      <c r="AC411" s="7"/>
      <c r="AD411" s="7"/>
      <c r="AE411" s="7"/>
      <c r="AF411" s="7"/>
      <c r="AG411" s="7"/>
      <c r="AH411" s="7"/>
      <c r="AI411" s="7"/>
      <c r="AJ411" s="7"/>
      <c r="AK411" s="7"/>
      <c r="AL411" s="7"/>
      <c r="AM411" s="7"/>
      <c r="AN411" s="7"/>
      <c r="AO411" s="7"/>
      <c r="AP411" s="7"/>
      <c r="AQ411" s="7"/>
      <c r="AR411" s="7"/>
      <c r="AS411" s="7"/>
    </row>
    <row r="412" spans="1:45" x14ac:dyDescent="0.2">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c r="AA412" s="7"/>
      <c r="AB412" s="7"/>
      <c r="AC412" s="7"/>
      <c r="AD412" s="7"/>
      <c r="AE412" s="7"/>
      <c r="AF412" s="7"/>
      <c r="AG412" s="7"/>
      <c r="AH412" s="7"/>
      <c r="AI412" s="7"/>
      <c r="AJ412" s="7"/>
      <c r="AK412" s="7"/>
      <c r="AL412" s="7"/>
      <c r="AM412" s="7"/>
      <c r="AN412" s="7"/>
      <c r="AO412" s="7"/>
      <c r="AP412" s="7"/>
      <c r="AQ412" s="7"/>
      <c r="AR412" s="7"/>
      <c r="AS412" s="7"/>
    </row>
    <row r="413" spans="1:45" x14ac:dyDescent="0.2">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c r="AA413" s="7"/>
      <c r="AB413" s="7"/>
      <c r="AC413" s="7"/>
      <c r="AD413" s="7"/>
      <c r="AE413" s="7"/>
      <c r="AF413" s="7"/>
      <c r="AG413" s="7"/>
      <c r="AH413" s="7"/>
      <c r="AI413" s="7"/>
      <c r="AJ413" s="7"/>
      <c r="AK413" s="7"/>
      <c r="AL413" s="7"/>
      <c r="AM413" s="7"/>
      <c r="AN413" s="7"/>
      <c r="AO413" s="7"/>
      <c r="AP413" s="7"/>
      <c r="AQ413" s="7"/>
      <c r="AR413" s="7"/>
      <c r="AS413" s="7"/>
    </row>
    <row r="414" spans="1:45" x14ac:dyDescent="0.2">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c r="AA414" s="7"/>
      <c r="AB414" s="7"/>
      <c r="AC414" s="7"/>
      <c r="AD414" s="7"/>
      <c r="AE414" s="7"/>
      <c r="AF414" s="7"/>
      <c r="AG414" s="7"/>
      <c r="AH414" s="7"/>
      <c r="AI414" s="7"/>
      <c r="AJ414" s="7"/>
      <c r="AK414" s="7"/>
      <c r="AL414" s="7"/>
      <c r="AM414" s="7"/>
      <c r="AN414" s="7"/>
      <c r="AO414" s="7"/>
      <c r="AP414" s="7"/>
      <c r="AQ414" s="7"/>
      <c r="AR414" s="7"/>
      <c r="AS414" s="7"/>
    </row>
    <row r="415" spans="1:45" x14ac:dyDescent="0.2">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c r="AA415" s="7"/>
      <c r="AB415" s="7"/>
      <c r="AC415" s="7"/>
      <c r="AD415" s="7"/>
      <c r="AE415" s="7"/>
      <c r="AF415" s="7"/>
      <c r="AG415" s="7"/>
      <c r="AH415" s="7"/>
      <c r="AI415" s="7"/>
      <c r="AJ415" s="7"/>
      <c r="AK415" s="7"/>
      <c r="AL415" s="7"/>
      <c r="AM415" s="7"/>
      <c r="AN415" s="7"/>
      <c r="AO415" s="7"/>
      <c r="AP415" s="7"/>
      <c r="AQ415" s="7"/>
      <c r="AR415" s="7"/>
      <c r="AS415" s="7"/>
    </row>
    <row r="416" spans="1:45" x14ac:dyDescent="0.2">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c r="AA416" s="7"/>
      <c r="AB416" s="7"/>
      <c r="AC416" s="7"/>
      <c r="AD416" s="7"/>
      <c r="AE416" s="7"/>
      <c r="AF416" s="7"/>
      <c r="AG416" s="7"/>
      <c r="AH416" s="7"/>
      <c r="AI416" s="7"/>
      <c r="AJ416" s="7"/>
      <c r="AK416" s="7"/>
      <c r="AL416" s="7"/>
      <c r="AM416" s="7"/>
      <c r="AN416" s="7"/>
      <c r="AO416" s="7"/>
      <c r="AP416" s="7"/>
      <c r="AQ416" s="7"/>
      <c r="AR416" s="7"/>
      <c r="AS416" s="7"/>
    </row>
    <row r="417" spans="1:45" x14ac:dyDescent="0.2">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c r="AA417" s="7"/>
      <c r="AB417" s="7"/>
      <c r="AC417" s="7"/>
      <c r="AD417" s="7"/>
      <c r="AE417" s="7"/>
      <c r="AF417" s="7"/>
      <c r="AG417" s="7"/>
      <c r="AH417" s="7"/>
      <c r="AI417" s="7"/>
      <c r="AJ417" s="7"/>
      <c r="AK417" s="7"/>
      <c r="AL417" s="7"/>
      <c r="AM417" s="7"/>
      <c r="AN417" s="7"/>
      <c r="AO417" s="7"/>
      <c r="AP417" s="7"/>
      <c r="AQ417" s="7"/>
      <c r="AR417" s="7"/>
      <c r="AS417" s="7"/>
    </row>
    <row r="418" spans="1:45" x14ac:dyDescent="0.2">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c r="AA418" s="7"/>
      <c r="AB418" s="7"/>
      <c r="AC418" s="7"/>
      <c r="AD418" s="7"/>
      <c r="AE418" s="7"/>
      <c r="AF418" s="7"/>
      <c r="AG418" s="7"/>
      <c r="AH418" s="7"/>
      <c r="AI418" s="7"/>
      <c r="AJ418" s="7"/>
      <c r="AK418" s="7"/>
      <c r="AL418" s="7"/>
      <c r="AM418" s="7"/>
      <c r="AN418" s="7"/>
      <c r="AO418" s="7"/>
      <c r="AP418" s="7"/>
      <c r="AQ418" s="7"/>
      <c r="AR418" s="7"/>
      <c r="AS418" s="7"/>
    </row>
    <row r="419" spans="1:45" x14ac:dyDescent="0.2">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c r="AA419" s="7"/>
      <c r="AB419" s="7"/>
      <c r="AC419" s="7"/>
      <c r="AD419" s="7"/>
      <c r="AE419" s="7"/>
      <c r="AF419" s="7"/>
      <c r="AG419" s="7"/>
      <c r="AH419" s="7"/>
      <c r="AI419" s="7"/>
      <c r="AJ419" s="7"/>
      <c r="AK419" s="7"/>
      <c r="AL419" s="7"/>
      <c r="AM419" s="7"/>
      <c r="AN419" s="7"/>
      <c r="AO419" s="7"/>
      <c r="AP419" s="7"/>
      <c r="AQ419" s="7"/>
      <c r="AR419" s="7"/>
      <c r="AS419" s="7"/>
    </row>
    <row r="420" spans="1:45" x14ac:dyDescent="0.2">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c r="AA420" s="7"/>
      <c r="AB420" s="7"/>
      <c r="AC420" s="7"/>
      <c r="AD420" s="7"/>
      <c r="AE420" s="7"/>
      <c r="AF420" s="7"/>
      <c r="AG420" s="7"/>
      <c r="AH420" s="7"/>
      <c r="AI420" s="7"/>
      <c r="AJ420" s="7"/>
      <c r="AK420" s="7"/>
      <c r="AL420" s="7"/>
      <c r="AM420" s="7"/>
      <c r="AN420" s="7"/>
      <c r="AO420" s="7"/>
      <c r="AP420" s="7"/>
      <c r="AQ420" s="7"/>
      <c r="AR420" s="7"/>
      <c r="AS420" s="7"/>
    </row>
    <row r="421" spans="1:45" x14ac:dyDescent="0.2">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c r="AA421" s="7"/>
      <c r="AB421" s="7"/>
      <c r="AC421" s="7"/>
      <c r="AD421" s="7"/>
      <c r="AE421" s="7"/>
      <c r="AF421" s="7"/>
      <c r="AG421" s="7"/>
      <c r="AH421" s="7"/>
      <c r="AI421" s="7"/>
      <c r="AJ421" s="7"/>
      <c r="AK421" s="7"/>
      <c r="AL421" s="7"/>
      <c r="AM421" s="7"/>
      <c r="AN421" s="7"/>
      <c r="AO421" s="7"/>
      <c r="AP421" s="7"/>
      <c r="AQ421" s="7"/>
      <c r="AR421" s="7"/>
      <c r="AS421" s="7"/>
    </row>
    <row r="422" spans="1:45" x14ac:dyDescent="0.2">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c r="AA422" s="7"/>
      <c r="AB422" s="7"/>
      <c r="AC422" s="7"/>
      <c r="AD422" s="7"/>
      <c r="AE422" s="7"/>
      <c r="AF422" s="7"/>
      <c r="AG422" s="7"/>
      <c r="AH422" s="7"/>
      <c r="AI422" s="7"/>
      <c r="AJ422" s="7"/>
      <c r="AK422" s="7"/>
      <c r="AL422" s="7"/>
      <c r="AM422" s="7"/>
      <c r="AN422" s="7"/>
      <c r="AO422" s="7"/>
      <c r="AP422" s="7"/>
      <c r="AQ422" s="7"/>
      <c r="AR422" s="7"/>
      <c r="AS422" s="7"/>
    </row>
    <row r="423" spans="1:45" x14ac:dyDescent="0.2">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c r="AA423" s="7"/>
      <c r="AB423" s="7"/>
      <c r="AC423" s="7"/>
      <c r="AD423" s="7"/>
      <c r="AE423" s="7"/>
      <c r="AF423" s="7"/>
      <c r="AG423" s="7"/>
      <c r="AH423" s="7"/>
      <c r="AI423" s="7"/>
      <c r="AJ423" s="7"/>
      <c r="AK423" s="7"/>
      <c r="AL423" s="7"/>
      <c r="AM423" s="7"/>
      <c r="AN423" s="7"/>
      <c r="AO423" s="7"/>
      <c r="AP423" s="7"/>
      <c r="AQ423" s="7"/>
      <c r="AR423" s="7"/>
      <c r="AS423" s="7"/>
    </row>
    <row r="424" spans="1:45" x14ac:dyDescent="0.2">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c r="AA424" s="7"/>
      <c r="AB424" s="7"/>
      <c r="AC424" s="7"/>
      <c r="AD424" s="7"/>
      <c r="AE424" s="7"/>
      <c r="AF424" s="7"/>
      <c r="AG424" s="7"/>
      <c r="AH424" s="7"/>
      <c r="AI424" s="7"/>
      <c r="AJ424" s="7"/>
      <c r="AK424" s="7"/>
      <c r="AL424" s="7"/>
      <c r="AM424" s="7"/>
      <c r="AN424" s="7"/>
      <c r="AO424" s="7"/>
      <c r="AP424" s="7"/>
      <c r="AQ424" s="7"/>
      <c r="AR424" s="7"/>
      <c r="AS424" s="7"/>
    </row>
    <row r="425" spans="1:45" x14ac:dyDescent="0.2">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c r="AA425" s="7"/>
      <c r="AB425" s="7"/>
      <c r="AC425" s="7"/>
      <c r="AD425" s="7"/>
      <c r="AE425" s="7"/>
      <c r="AF425" s="7"/>
      <c r="AG425" s="7"/>
      <c r="AH425" s="7"/>
      <c r="AI425" s="7"/>
      <c r="AJ425" s="7"/>
      <c r="AK425" s="7"/>
      <c r="AL425" s="7"/>
      <c r="AM425" s="7"/>
      <c r="AN425" s="7"/>
      <c r="AO425" s="7"/>
      <c r="AP425" s="7"/>
      <c r="AQ425" s="7"/>
      <c r="AR425" s="7"/>
      <c r="AS425" s="7"/>
    </row>
    <row r="426" spans="1:45" x14ac:dyDescent="0.2">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c r="AA426" s="7"/>
      <c r="AB426" s="7"/>
      <c r="AC426" s="7"/>
      <c r="AD426" s="7"/>
      <c r="AE426" s="7"/>
      <c r="AF426" s="7"/>
      <c r="AG426" s="7"/>
      <c r="AH426" s="7"/>
      <c r="AI426" s="7"/>
      <c r="AJ426" s="7"/>
      <c r="AK426" s="7"/>
      <c r="AL426" s="7"/>
      <c r="AM426" s="7"/>
      <c r="AN426" s="7"/>
      <c r="AO426" s="7"/>
      <c r="AP426" s="7"/>
      <c r="AQ426" s="7"/>
      <c r="AR426" s="7"/>
      <c r="AS426" s="7"/>
    </row>
    <row r="427" spans="1:45" x14ac:dyDescent="0.2">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c r="AA427" s="7"/>
      <c r="AB427" s="7"/>
      <c r="AC427" s="7"/>
      <c r="AD427" s="7"/>
      <c r="AE427" s="7"/>
      <c r="AF427" s="7"/>
      <c r="AG427" s="7"/>
      <c r="AH427" s="7"/>
      <c r="AI427" s="7"/>
      <c r="AJ427" s="7"/>
      <c r="AK427" s="7"/>
      <c r="AL427" s="7"/>
      <c r="AM427" s="7"/>
      <c r="AN427" s="7"/>
      <c r="AO427" s="7"/>
      <c r="AP427" s="7"/>
      <c r="AQ427" s="7"/>
      <c r="AR427" s="7"/>
      <c r="AS427" s="7"/>
    </row>
    <row r="428" spans="1:45" x14ac:dyDescent="0.2">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c r="AA428" s="7"/>
      <c r="AB428" s="7"/>
      <c r="AC428" s="7"/>
      <c r="AD428" s="7"/>
      <c r="AE428" s="7"/>
      <c r="AF428" s="7"/>
      <c r="AG428" s="7"/>
      <c r="AH428" s="7"/>
      <c r="AI428" s="7"/>
      <c r="AJ428" s="7"/>
      <c r="AK428" s="7"/>
      <c r="AL428" s="7"/>
      <c r="AM428" s="7"/>
      <c r="AN428" s="7"/>
      <c r="AO428" s="7"/>
      <c r="AP428" s="7"/>
      <c r="AQ428" s="7"/>
      <c r="AR428" s="7"/>
      <c r="AS428" s="7"/>
    </row>
    <row r="429" spans="1:45" x14ac:dyDescent="0.2">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c r="AA429" s="7"/>
      <c r="AB429" s="7"/>
      <c r="AC429" s="7"/>
      <c r="AD429" s="7"/>
      <c r="AE429" s="7"/>
      <c r="AF429" s="7"/>
      <c r="AG429" s="7"/>
      <c r="AH429" s="7"/>
      <c r="AI429" s="7"/>
      <c r="AJ429" s="7"/>
      <c r="AK429" s="7"/>
      <c r="AL429" s="7"/>
      <c r="AM429" s="7"/>
      <c r="AN429" s="7"/>
      <c r="AO429" s="7"/>
      <c r="AP429" s="7"/>
      <c r="AQ429" s="7"/>
      <c r="AR429" s="7"/>
      <c r="AS429" s="7"/>
    </row>
    <row r="430" spans="1:45" x14ac:dyDescent="0.2">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c r="AA430" s="7"/>
      <c r="AB430" s="7"/>
      <c r="AC430" s="7"/>
      <c r="AD430" s="7"/>
      <c r="AE430" s="7"/>
      <c r="AF430" s="7"/>
      <c r="AG430" s="7"/>
      <c r="AH430" s="7"/>
      <c r="AI430" s="7"/>
      <c r="AJ430" s="7"/>
      <c r="AK430" s="7"/>
      <c r="AL430" s="7"/>
      <c r="AM430" s="7"/>
      <c r="AN430" s="7"/>
      <c r="AO430" s="7"/>
      <c r="AP430" s="7"/>
      <c r="AQ430" s="7"/>
      <c r="AR430" s="7"/>
      <c r="AS430" s="7"/>
    </row>
    <row r="431" spans="1:45" x14ac:dyDescent="0.2">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c r="AA431" s="7"/>
      <c r="AB431" s="7"/>
      <c r="AC431" s="7"/>
      <c r="AD431" s="7"/>
      <c r="AE431" s="7"/>
      <c r="AF431" s="7"/>
      <c r="AG431" s="7"/>
      <c r="AH431" s="7"/>
      <c r="AI431" s="7"/>
      <c r="AJ431" s="7"/>
      <c r="AK431" s="7"/>
      <c r="AL431" s="7"/>
      <c r="AM431" s="7"/>
      <c r="AN431" s="7"/>
      <c r="AO431" s="7"/>
      <c r="AP431" s="7"/>
      <c r="AQ431" s="7"/>
      <c r="AR431" s="7"/>
      <c r="AS431" s="7"/>
    </row>
    <row r="432" spans="1:45" x14ac:dyDescent="0.2">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c r="AA432" s="7"/>
      <c r="AB432" s="7"/>
      <c r="AC432" s="7"/>
      <c r="AD432" s="7"/>
      <c r="AE432" s="7"/>
      <c r="AF432" s="7"/>
      <c r="AG432" s="7"/>
      <c r="AH432" s="7"/>
      <c r="AI432" s="7"/>
      <c r="AJ432" s="7"/>
      <c r="AK432" s="7"/>
      <c r="AL432" s="7"/>
      <c r="AM432" s="7"/>
      <c r="AN432" s="7"/>
      <c r="AO432" s="7"/>
      <c r="AP432" s="7"/>
      <c r="AQ432" s="7"/>
      <c r="AR432" s="7"/>
      <c r="AS432" s="7"/>
    </row>
    <row r="433" spans="1:45" x14ac:dyDescent="0.2">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c r="AA433" s="7"/>
      <c r="AB433" s="7"/>
      <c r="AC433" s="7"/>
      <c r="AD433" s="7"/>
      <c r="AE433" s="7"/>
      <c r="AF433" s="7"/>
      <c r="AG433" s="7"/>
      <c r="AH433" s="7"/>
      <c r="AI433" s="7"/>
      <c r="AJ433" s="7"/>
      <c r="AK433" s="7"/>
      <c r="AL433" s="7"/>
      <c r="AM433" s="7"/>
      <c r="AN433" s="7"/>
      <c r="AO433" s="7"/>
      <c r="AP433" s="7"/>
      <c r="AQ433" s="7"/>
      <c r="AR433" s="7"/>
      <c r="AS433" s="7"/>
    </row>
    <row r="434" spans="1:45" x14ac:dyDescent="0.2">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c r="AA434" s="7"/>
      <c r="AB434" s="7"/>
      <c r="AC434" s="7"/>
      <c r="AD434" s="7"/>
      <c r="AE434" s="7"/>
      <c r="AF434" s="7"/>
      <c r="AG434" s="7"/>
      <c r="AH434" s="7"/>
      <c r="AI434" s="7"/>
      <c r="AJ434" s="7"/>
      <c r="AK434" s="7"/>
      <c r="AL434" s="7"/>
      <c r="AM434" s="7"/>
      <c r="AN434" s="7"/>
      <c r="AO434" s="7"/>
      <c r="AP434" s="7"/>
      <c r="AQ434" s="7"/>
      <c r="AR434" s="7"/>
      <c r="AS434" s="7"/>
    </row>
    <row r="435" spans="1:45" x14ac:dyDescent="0.2">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c r="AA435" s="7"/>
      <c r="AB435" s="7"/>
      <c r="AC435" s="7"/>
      <c r="AD435" s="7"/>
      <c r="AE435" s="7"/>
      <c r="AF435" s="7"/>
      <c r="AG435" s="7"/>
      <c r="AH435" s="7"/>
      <c r="AI435" s="7"/>
      <c r="AJ435" s="7"/>
      <c r="AK435" s="7"/>
      <c r="AL435" s="7"/>
      <c r="AM435" s="7"/>
      <c r="AN435" s="7"/>
      <c r="AO435" s="7"/>
      <c r="AP435" s="7"/>
      <c r="AQ435" s="7"/>
      <c r="AR435" s="7"/>
      <c r="AS435" s="7"/>
    </row>
    <row r="436" spans="1:45" x14ac:dyDescent="0.2">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c r="AA436" s="7"/>
      <c r="AB436" s="7"/>
      <c r="AC436" s="7"/>
      <c r="AD436" s="7"/>
      <c r="AE436" s="7"/>
      <c r="AF436" s="7"/>
      <c r="AG436" s="7"/>
      <c r="AH436" s="7"/>
      <c r="AI436" s="7"/>
      <c r="AJ436" s="7"/>
      <c r="AK436" s="7"/>
      <c r="AL436" s="7"/>
      <c r="AM436" s="7"/>
      <c r="AN436" s="7"/>
      <c r="AO436" s="7"/>
      <c r="AP436" s="7"/>
      <c r="AQ436" s="7"/>
      <c r="AR436" s="7"/>
      <c r="AS436" s="7"/>
    </row>
    <row r="437" spans="1:45" x14ac:dyDescent="0.2">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c r="AA437" s="7"/>
      <c r="AB437" s="7"/>
      <c r="AC437" s="7"/>
      <c r="AD437" s="7"/>
      <c r="AE437" s="7"/>
      <c r="AF437" s="7"/>
      <c r="AG437" s="7"/>
      <c r="AH437" s="7"/>
      <c r="AI437" s="7"/>
      <c r="AJ437" s="7"/>
      <c r="AK437" s="7"/>
      <c r="AL437" s="7"/>
      <c r="AM437" s="7"/>
      <c r="AN437" s="7"/>
      <c r="AO437" s="7"/>
      <c r="AP437" s="7"/>
      <c r="AQ437" s="7"/>
      <c r="AR437" s="7"/>
      <c r="AS437" s="7"/>
    </row>
    <row r="438" spans="1:45" x14ac:dyDescent="0.2">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c r="AA438" s="7"/>
      <c r="AB438" s="7"/>
      <c r="AC438" s="7"/>
      <c r="AD438" s="7"/>
      <c r="AE438" s="7"/>
      <c r="AF438" s="7"/>
      <c r="AG438" s="7"/>
      <c r="AH438" s="7"/>
      <c r="AI438" s="7"/>
      <c r="AJ438" s="7"/>
      <c r="AK438" s="7"/>
      <c r="AL438" s="7"/>
      <c r="AM438" s="7"/>
      <c r="AN438" s="7"/>
      <c r="AO438" s="7"/>
      <c r="AP438" s="7"/>
      <c r="AQ438" s="7"/>
      <c r="AR438" s="7"/>
      <c r="AS438" s="7"/>
    </row>
    <row r="439" spans="1:45" x14ac:dyDescent="0.2">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c r="AA439" s="7"/>
      <c r="AB439" s="7"/>
      <c r="AC439" s="7"/>
      <c r="AD439" s="7"/>
      <c r="AE439" s="7"/>
      <c r="AF439" s="7"/>
      <c r="AG439" s="7"/>
      <c r="AH439" s="7"/>
      <c r="AI439" s="7"/>
      <c r="AJ439" s="7"/>
      <c r="AK439" s="7"/>
      <c r="AL439" s="7"/>
      <c r="AM439" s="7"/>
      <c r="AN439" s="7"/>
      <c r="AO439" s="7"/>
      <c r="AP439" s="7"/>
      <c r="AQ439" s="7"/>
      <c r="AR439" s="7"/>
      <c r="AS439" s="7"/>
    </row>
    <row r="440" spans="1:45" x14ac:dyDescent="0.2">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c r="AA440" s="7"/>
      <c r="AB440" s="7"/>
      <c r="AC440" s="7"/>
      <c r="AD440" s="7"/>
      <c r="AE440" s="7"/>
      <c r="AF440" s="7"/>
      <c r="AG440" s="7"/>
      <c r="AH440" s="7"/>
      <c r="AI440" s="7"/>
      <c r="AJ440" s="7"/>
      <c r="AK440" s="7"/>
      <c r="AL440" s="7"/>
      <c r="AM440" s="7"/>
      <c r="AN440" s="7"/>
      <c r="AO440" s="7"/>
      <c r="AP440" s="7"/>
      <c r="AQ440" s="7"/>
      <c r="AR440" s="7"/>
      <c r="AS440" s="7"/>
    </row>
    <row r="441" spans="1:45" x14ac:dyDescent="0.2">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c r="AA441" s="7"/>
      <c r="AB441" s="7"/>
      <c r="AC441" s="7"/>
      <c r="AD441" s="7"/>
      <c r="AE441" s="7"/>
      <c r="AF441" s="7"/>
      <c r="AG441" s="7"/>
      <c r="AH441" s="7"/>
      <c r="AI441" s="7"/>
      <c r="AJ441" s="7"/>
      <c r="AK441" s="7"/>
      <c r="AL441" s="7"/>
      <c r="AM441" s="7"/>
      <c r="AN441" s="7"/>
      <c r="AO441" s="7"/>
      <c r="AP441" s="7"/>
      <c r="AQ441" s="7"/>
      <c r="AR441" s="7"/>
      <c r="AS441" s="7"/>
    </row>
    <row r="442" spans="1:45" x14ac:dyDescent="0.2">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c r="AA442" s="7"/>
      <c r="AB442" s="7"/>
      <c r="AC442" s="7"/>
      <c r="AD442" s="7"/>
      <c r="AE442" s="7"/>
      <c r="AF442" s="7"/>
      <c r="AG442" s="7"/>
      <c r="AH442" s="7"/>
      <c r="AI442" s="7"/>
      <c r="AJ442" s="7"/>
      <c r="AK442" s="7"/>
      <c r="AL442" s="7"/>
      <c r="AM442" s="7"/>
      <c r="AN442" s="7"/>
      <c r="AO442" s="7"/>
      <c r="AP442" s="7"/>
      <c r="AQ442" s="7"/>
      <c r="AR442" s="7"/>
      <c r="AS442" s="7"/>
    </row>
    <row r="443" spans="1:45" x14ac:dyDescent="0.2">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c r="AA443" s="7"/>
      <c r="AB443" s="7"/>
      <c r="AC443" s="7"/>
      <c r="AD443" s="7"/>
      <c r="AE443" s="7"/>
      <c r="AF443" s="7"/>
      <c r="AG443" s="7"/>
      <c r="AH443" s="7"/>
      <c r="AI443" s="7"/>
      <c r="AJ443" s="7"/>
      <c r="AK443" s="7"/>
      <c r="AL443" s="7"/>
      <c r="AM443" s="7"/>
      <c r="AN443" s="7"/>
      <c r="AO443" s="7"/>
      <c r="AP443" s="7"/>
      <c r="AQ443" s="7"/>
      <c r="AR443" s="7"/>
      <c r="AS443" s="7"/>
    </row>
    <row r="444" spans="1:45" x14ac:dyDescent="0.2">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c r="AA444" s="7"/>
      <c r="AB444" s="7"/>
      <c r="AC444" s="7"/>
      <c r="AD444" s="7"/>
      <c r="AE444" s="7"/>
      <c r="AF444" s="7"/>
      <c r="AG444" s="7"/>
      <c r="AH444" s="7"/>
      <c r="AI444" s="7"/>
      <c r="AJ444" s="7"/>
      <c r="AK444" s="7"/>
      <c r="AL444" s="7"/>
      <c r="AM444" s="7"/>
      <c r="AN444" s="7"/>
      <c r="AO444" s="7"/>
      <c r="AP444" s="7"/>
      <c r="AQ444" s="7"/>
      <c r="AR444" s="7"/>
      <c r="AS444" s="7"/>
    </row>
    <row r="445" spans="1:45" x14ac:dyDescent="0.2">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c r="AA445" s="7"/>
      <c r="AB445" s="7"/>
      <c r="AC445" s="7"/>
      <c r="AD445" s="7"/>
      <c r="AE445" s="7"/>
      <c r="AF445" s="7"/>
      <c r="AG445" s="7"/>
      <c r="AH445" s="7"/>
      <c r="AI445" s="7"/>
      <c r="AJ445" s="7"/>
      <c r="AK445" s="7"/>
      <c r="AL445" s="7"/>
      <c r="AM445" s="7"/>
      <c r="AN445" s="7"/>
      <c r="AO445" s="7"/>
      <c r="AP445" s="7"/>
      <c r="AQ445" s="7"/>
      <c r="AR445" s="7"/>
      <c r="AS445" s="7"/>
    </row>
    <row r="446" spans="1:45" x14ac:dyDescent="0.2">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c r="AA446" s="7"/>
      <c r="AB446" s="7"/>
      <c r="AC446" s="7"/>
      <c r="AD446" s="7"/>
      <c r="AE446" s="7"/>
      <c r="AF446" s="7"/>
      <c r="AG446" s="7"/>
      <c r="AH446" s="7"/>
      <c r="AI446" s="7"/>
      <c r="AJ446" s="7"/>
      <c r="AK446" s="7"/>
      <c r="AL446" s="7"/>
      <c r="AM446" s="7"/>
      <c r="AN446" s="7"/>
      <c r="AO446" s="7"/>
      <c r="AP446" s="7"/>
      <c r="AQ446" s="7"/>
      <c r="AR446" s="7"/>
      <c r="AS446" s="7"/>
    </row>
    <row r="447" spans="1:45" x14ac:dyDescent="0.2">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c r="AA447" s="7"/>
      <c r="AB447" s="7"/>
      <c r="AC447" s="7"/>
      <c r="AD447" s="7"/>
      <c r="AE447" s="7"/>
      <c r="AF447" s="7"/>
      <c r="AG447" s="7"/>
      <c r="AH447" s="7"/>
      <c r="AI447" s="7"/>
      <c r="AJ447" s="7"/>
      <c r="AK447" s="7"/>
      <c r="AL447" s="7"/>
      <c r="AM447" s="7"/>
      <c r="AN447" s="7"/>
      <c r="AO447" s="7"/>
      <c r="AP447" s="7"/>
      <c r="AQ447" s="7"/>
      <c r="AR447" s="7"/>
      <c r="AS447" s="7"/>
    </row>
    <row r="448" spans="1:45" x14ac:dyDescent="0.2">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c r="AA448" s="7"/>
      <c r="AB448" s="7"/>
      <c r="AC448" s="7"/>
      <c r="AD448" s="7"/>
      <c r="AE448" s="7"/>
      <c r="AF448" s="7"/>
      <c r="AG448" s="7"/>
      <c r="AH448" s="7"/>
      <c r="AI448" s="7"/>
      <c r="AJ448" s="7"/>
      <c r="AK448" s="7"/>
      <c r="AL448" s="7"/>
      <c r="AM448" s="7"/>
      <c r="AN448" s="7"/>
      <c r="AO448" s="7"/>
      <c r="AP448" s="7"/>
      <c r="AQ448" s="7"/>
      <c r="AR448" s="7"/>
      <c r="AS448" s="7"/>
    </row>
    <row r="449" spans="1:45" x14ac:dyDescent="0.2">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c r="AA449" s="7"/>
      <c r="AB449" s="7"/>
      <c r="AC449" s="7"/>
      <c r="AD449" s="7"/>
      <c r="AE449" s="7"/>
      <c r="AF449" s="7"/>
      <c r="AG449" s="7"/>
      <c r="AH449" s="7"/>
      <c r="AI449" s="7"/>
      <c r="AJ449" s="7"/>
      <c r="AK449" s="7"/>
      <c r="AL449" s="7"/>
      <c r="AM449" s="7"/>
      <c r="AN449" s="7"/>
      <c r="AO449" s="7"/>
      <c r="AP449" s="7"/>
      <c r="AQ449" s="7"/>
      <c r="AR449" s="7"/>
      <c r="AS449" s="7"/>
    </row>
    <row r="450" spans="1:45" x14ac:dyDescent="0.2">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c r="AA450" s="7"/>
      <c r="AB450" s="7"/>
      <c r="AC450" s="7"/>
      <c r="AD450" s="7"/>
      <c r="AE450" s="7"/>
      <c r="AF450" s="7"/>
      <c r="AG450" s="7"/>
      <c r="AH450" s="7"/>
      <c r="AI450" s="7"/>
      <c r="AJ450" s="7"/>
      <c r="AK450" s="7"/>
      <c r="AL450" s="7"/>
      <c r="AM450" s="7"/>
      <c r="AN450" s="7"/>
      <c r="AO450" s="7"/>
      <c r="AP450" s="7"/>
      <c r="AQ450" s="7"/>
      <c r="AR450" s="7"/>
      <c r="AS450" s="7"/>
    </row>
    <row r="451" spans="1:45" x14ac:dyDescent="0.2">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c r="AA451" s="7"/>
      <c r="AB451" s="7"/>
      <c r="AC451" s="7"/>
      <c r="AD451" s="7"/>
      <c r="AE451" s="7"/>
      <c r="AF451" s="7"/>
      <c r="AG451" s="7"/>
      <c r="AH451" s="7"/>
      <c r="AI451" s="7"/>
      <c r="AJ451" s="7"/>
      <c r="AK451" s="7"/>
      <c r="AL451" s="7"/>
      <c r="AM451" s="7"/>
      <c r="AN451" s="7"/>
      <c r="AO451" s="7"/>
      <c r="AP451" s="7"/>
      <c r="AQ451" s="7"/>
      <c r="AR451" s="7"/>
      <c r="AS451" s="7"/>
    </row>
    <row r="452" spans="1:45" x14ac:dyDescent="0.2">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c r="AA452" s="7"/>
      <c r="AB452" s="7"/>
      <c r="AC452" s="7"/>
      <c r="AD452" s="7"/>
      <c r="AE452" s="7"/>
      <c r="AF452" s="7"/>
      <c r="AG452" s="7"/>
      <c r="AH452" s="7"/>
      <c r="AI452" s="7"/>
      <c r="AJ452" s="7"/>
      <c r="AK452" s="7"/>
      <c r="AL452" s="7"/>
      <c r="AM452" s="7"/>
      <c r="AN452" s="7"/>
      <c r="AO452" s="7"/>
      <c r="AP452" s="7"/>
      <c r="AQ452" s="7"/>
      <c r="AR452" s="7"/>
      <c r="AS452" s="7"/>
    </row>
    <row r="453" spans="1:45" x14ac:dyDescent="0.2">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c r="AA453" s="7"/>
      <c r="AB453" s="7"/>
      <c r="AC453" s="7"/>
      <c r="AD453" s="7"/>
      <c r="AE453" s="7"/>
      <c r="AF453" s="7"/>
      <c r="AG453" s="7"/>
      <c r="AH453" s="7"/>
      <c r="AI453" s="7"/>
      <c r="AJ453" s="7"/>
      <c r="AK453" s="7"/>
      <c r="AL453" s="7"/>
      <c r="AM453" s="7"/>
      <c r="AN453" s="7"/>
      <c r="AO453" s="7"/>
      <c r="AP453" s="7"/>
      <c r="AQ453" s="7"/>
      <c r="AR453" s="7"/>
      <c r="AS453" s="7"/>
    </row>
    <row r="454" spans="1:45" x14ac:dyDescent="0.2">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c r="AA454" s="7"/>
      <c r="AB454" s="7"/>
      <c r="AC454" s="7"/>
      <c r="AD454" s="7"/>
      <c r="AE454" s="7"/>
      <c r="AF454" s="7"/>
      <c r="AG454" s="7"/>
      <c r="AH454" s="7"/>
      <c r="AI454" s="7"/>
      <c r="AJ454" s="7"/>
      <c r="AK454" s="7"/>
      <c r="AL454" s="7"/>
      <c r="AM454" s="7"/>
      <c r="AN454" s="7"/>
      <c r="AO454" s="7"/>
      <c r="AP454" s="7"/>
      <c r="AQ454" s="7"/>
      <c r="AR454" s="7"/>
      <c r="AS454" s="7"/>
    </row>
    <row r="455" spans="1:45" x14ac:dyDescent="0.2">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c r="AA455" s="7"/>
      <c r="AB455" s="7"/>
      <c r="AC455" s="7"/>
      <c r="AD455" s="7"/>
      <c r="AE455" s="7"/>
      <c r="AF455" s="7"/>
      <c r="AG455" s="7"/>
      <c r="AH455" s="7"/>
      <c r="AI455" s="7"/>
      <c r="AJ455" s="7"/>
      <c r="AK455" s="7"/>
      <c r="AL455" s="7"/>
      <c r="AM455" s="7"/>
      <c r="AN455" s="7"/>
      <c r="AO455" s="7"/>
      <c r="AP455" s="7"/>
      <c r="AQ455" s="7"/>
      <c r="AR455" s="7"/>
      <c r="AS455" s="7"/>
    </row>
    <row r="456" spans="1:45" x14ac:dyDescent="0.2">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c r="AA456" s="7"/>
      <c r="AB456" s="7"/>
      <c r="AC456" s="7"/>
      <c r="AD456" s="7"/>
      <c r="AE456" s="7"/>
      <c r="AF456" s="7"/>
      <c r="AG456" s="7"/>
      <c r="AH456" s="7"/>
      <c r="AI456" s="7"/>
      <c r="AJ456" s="7"/>
      <c r="AK456" s="7"/>
      <c r="AL456" s="7"/>
      <c r="AM456" s="7"/>
      <c r="AN456" s="7"/>
      <c r="AO456" s="7"/>
      <c r="AP456" s="7"/>
      <c r="AQ456" s="7"/>
      <c r="AR456" s="7"/>
      <c r="AS456" s="7"/>
    </row>
    <row r="457" spans="1:45" x14ac:dyDescent="0.2">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c r="AA457" s="7"/>
      <c r="AB457" s="7"/>
      <c r="AC457" s="7"/>
      <c r="AD457" s="7"/>
      <c r="AE457" s="7"/>
      <c r="AF457" s="7"/>
      <c r="AG457" s="7"/>
      <c r="AH457" s="7"/>
      <c r="AI457" s="7"/>
      <c r="AJ457" s="7"/>
      <c r="AK457" s="7"/>
      <c r="AL457" s="7"/>
      <c r="AM457" s="7"/>
      <c r="AN457" s="7"/>
      <c r="AO457" s="7"/>
      <c r="AP457" s="7"/>
      <c r="AQ457" s="7"/>
      <c r="AR457" s="7"/>
      <c r="AS457" s="7"/>
    </row>
    <row r="458" spans="1:45" x14ac:dyDescent="0.2">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c r="AA458" s="7"/>
      <c r="AB458" s="7"/>
      <c r="AC458" s="7"/>
      <c r="AD458" s="7"/>
      <c r="AE458" s="7"/>
      <c r="AF458" s="7"/>
      <c r="AG458" s="7"/>
      <c r="AH458" s="7"/>
      <c r="AI458" s="7"/>
      <c r="AJ458" s="7"/>
      <c r="AK458" s="7"/>
      <c r="AL458" s="7"/>
      <c r="AM458" s="7"/>
      <c r="AN458" s="7"/>
      <c r="AO458" s="7"/>
      <c r="AP458" s="7"/>
      <c r="AQ458" s="7"/>
      <c r="AR458" s="7"/>
      <c r="AS458" s="7"/>
    </row>
    <row r="459" spans="1:45" x14ac:dyDescent="0.2">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c r="AA459" s="7"/>
      <c r="AB459" s="7"/>
      <c r="AC459" s="7"/>
      <c r="AD459" s="7"/>
      <c r="AE459" s="7"/>
      <c r="AF459" s="7"/>
      <c r="AG459" s="7"/>
      <c r="AH459" s="7"/>
      <c r="AI459" s="7"/>
      <c r="AJ459" s="7"/>
      <c r="AK459" s="7"/>
      <c r="AL459" s="7"/>
      <c r="AM459" s="7"/>
      <c r="AN459" s="7"/>
      <c r="AO459" s="7"/>
      <c r="AP459" s="7"/>
      <c r="AQ459" s="7"/>
      <c r="AR459" s="7"/>
      <c r="AS459" s="7"/>
    </row>
    <row r="460" spans="1:45" x14ac:dyDescent="0.2">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c r="AA460" s="7"/>
      <c r="AB460" s="7"/>
      <c r="AC460" s="7"/>
      <c r="AD460" s="7"/>
      <c r="AE460" s="7"/>
      <c r="AF460" s="7"/>
      <c r="AG460" s="7"/>
      <c r="AH460" s="7"/>
      <c r="AI460" s="7"/>
      <c r="AJ460" s="7"/>
      <c r="AK460" s="7"/>
      <c r="AL460" s="7"/>
      <c r="AM460" s="7"/>
      <c r="AN460" s="7"/>
      <c r="AO460" s="7"/>
      <c r="AP460" s="7"/>
      <c r="AQ460" s="7"/>
      <c r="AR460" s="7"/>
      <c r="AS460" s="7"/>
    </row>
    <row r="461" spans="1:45" x14ac:dyDescent="0.2">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c r="AA461" s="7"/>
      <c r="AB461" s="7"/>
      <c r="AC461" s="7"/>
      <c r="AD461" s="7"/>
      <c r="AE461" s="7"/>
      <c r="AF461" s="7"/>
      <c r="AG461" s="7"/>
      <c r="AH461" s="7"/>
      <c r="AI461" s="7"/>
      <c r="AJ461" s="7"/>
      <c r="AK461" s="7"/>
      <c r="AL461" s="7"/>
      <c r="AM461" s="7"/>
      <c r="AN461" s="7"/>
      <c r="AO461" s="7"/>
      <c r="AP461" s="7"/>
      <c r="AQ461" s="7"/>
      <c r="AR461" s="7"/>
      <c r="AS461" s="7"/>
    </row>
    <row r="462" spans="1:45" x14ac:dyDescent="0.2">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c r="AA462" s="7"/>
      <c r="AB462" s="7"/>
      <c r="AC462" s="7"/>
      <c r="AD462" s="7"/>
      <c r="AE462" s="7"/>
      <c r="AF462" s="7"/>
      <c r="AG462" s="7"/>
      <c r="AH462" s="7"/>
      <c r="AI462" s="7"/>
      <c r="AJ462" s="7"/>
      <c r="AK462" s="7"/>
      <c r="AL462" s="7"/>
      <c r="AM462" s="7"/>
      <c r="AN462" s="7"/>
      <c r="AO462" s="7"/>
      <c r="AP462" s="7"/>
      <c r="AQ462" s="7"/>
      <c r="AR462" s="7"/>
      <c r="AS462" s="7"/>
    </row>
    <row r="463" spans="1:45" x14ac:dyDescent="0.2">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c r="AA463" s="7"/>
      <c r="AB463" s="7"/>
      <c r="AC463" s="7"/>
      <c r="AD463" s="7"/>
      <c r="AE463" s="7"/>
      <c r="AF463" s="7"/>
      <c r="AG463" s="7"/>
      <c r="AH463" s="7"/>
      <c r="AI463" s="7"/>
      <c r="AJ463" s="7"/>
      <c r="AK463" s="7"/>
      <c r="AL463" s="7"/>
      <c r="AM463" s="7"/>
      <c r="AN463" s="7"/>
      <c r="AO463" s="7"/>
      <c r="AP463" s="7"/>
      <c r="AQ463" s="7"/>
      <c r="AR463" s="7"/>
      <c r="AS463" s="7"/>
    </row>
    <row r="464" spans="1:45" x14ac:dyDescent="0.2">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c r="AA464" s="7"/>
      <c r="AB464" s="7"/>
      <c r="AC464" s="7"/>
      <c r="AD464" s="7"/>
      <c r="AE464" s="7"/>
      <c r="AF464" s="7"/>
      <c r="AG464" s="7"/>
      <c r="AH464" s="7"/>
      <c r="AI464" s="7"/>
      <c r="AJ464" s="7"/>
      <c r="AK464" s="7"/>
      <c r="AL464" s="7"/>
      <c r="AM464" s="7"/>
      <c r="AN464" s="7"/>
      <c r="AO464" s="7"/>
      <c r="AP464" s="7"/>
      <c r="AQ464" s="7"/>
      <c r="AR464" s="7"/>
      <c r="AS464" s="7"/>
    </row>
    <row r="465" spans="1:45" x14ac:dyDescent="0.2">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c r="AA465" s="7"/>
      <c r="AB465" s="7"/>
      <c r="AC465" s="7"/>
      <c r="AD465" s="7"/>
      <c r="AE465" s="7"/>
      <c r="AF465" s="7"/>
      <c r="AG465" s="7"/>
      <c r="AH465" s="7"/>
      <c r="AI465" s="7"/>
      <c r="AJ465" s="7"/>
      <c r="AK465" s="7"/>
      <c r="AL465" s="7"/>
      <c r="AM465" s="7"/>
      <c r="AN465" s="7"/>
      <c r="AO465" s="7"/>
      <c r="AP465" s="7"/>
      <c r="AQ465" s="7"/>
      <c r="AR465" s="7"/>
      <c r="AS465" s="7"/>
    </row>
    <row r="466" spans="1:45" x14ac:dyDescent="0.2">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c r="AA466" s="7"/>
      <c r="AB466" s="7"/>
      <c r="AC466" s="7"/>
      <c r="AD466" s="7"/>
      <c r="AE466" s="7"/>
      <c r="AF466" s="7"/>
      <c r="AG466" s="7"/>
      <c r="AH466" s="7"/>
      <c r="AI466" s="7"/>
      <c r="AJ466" s="7"/>
      <c r="AK466" s="7"/>
      <c r="AL466" s="7"/>
      <c r="AM466" s="7"/>
      <c r="AN466" s="7"/>
      <c r="AO466" s="7"/>
      <c r="AP466" s="7"/>
      <c r="AQ466" s="7"/>
      <c r="AR466" s="7"/>
      <c r="AS466" s="7"/>
    </row>
    <row r="467" spans="1:45" x14ac:dyDescent="0.2">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c r="AA467" s="7"/>
      <c r="AB467" s="7"/>
      <c r="AC467" s="7"/>
      <c r="AD467" s="7"/>
      <c r="AE467" s="7"/>
      <c r="AF467" s="7"/>
      <c r="AG467" s="7"/>
      <c r="AH467" s="7"/>
      <c r="AI467" s="7"/>
      <c r="AJ467" s="7"/>
      <c r="AK467" s="7"/>
      <c r="AL467" s="7"/>
      <c r="AM467" s="7"/>
      <c r="AN467" s="7"/>
      <c r="AO467" s="7"/>
      <c r="AP467" s="7"/>
      <c r="AQ467" s="7"/>
      <c r="AR467" s="7"/>
      <c r="AS467" s="7"/>
    </row>
    <row r="468" spans="1:45" x14ac:dyDescent="0.2">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c r="AA468" s="7"/>
      <c r="AB468" s="7"/>
      <c r="AC468" s="7"/>
      <c r="AD468" s="7"/>
      <c r="AE468" s="7"/>
      <c r="AF468" s="7"/>
      <c r="AG468" s="7"/>
      <c r="AH468" s="7"/>
      <c r="AI468" s="7"/>
      <c r="AJ468" s="7"/>
      <c r="AK468" s="7"/>
      <c r="AL468" s="7"/>
      <c r="AM468" s="7"/>
      <c r="AN468" s="7"/>
      <c r="AO468" s="7"/>
      <c r="AP468" s="7"/>
      <c r="AQ468" s="7"/>
      <c r="AR468" s="7"/>
      <c r="AS468" s="7"/>
    </row>
    <row r="469" spans="1:45" x14ac:dyDescent="0.2">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c r="AA469" s="7"/>
      <c r="AB469" s="7"/>
      <c r="AC469" s="7"/>
      <c r="AD469" s="7"/>
      <c r="AE469" s="7"/>
      <c r="AF469" s="7"/>
      <c r="AG469" s="7"/>
      <c r="AH469" s="7"/>
      <c r="AI469" s="7"/>
      <c r="AJ469" s="7"/>
      <c r="AK469" s="7"/>
      <c r="AL469" s="7"/>
      <c r="AM469" s="7"/>
      <c r="AN469" s="7"/>
      <c r="AO469" s="7"/>
      <c r="AP469" s="7"/>
      <c r="AQ469" s="7"/>
      <c r="AR469" s="7"/>
      <c r="AS469" s="7"/>
    </row>
    <row r="470" spans="1:45" x14ac:dyDescent="0.2">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c r="AA470" s="7"/>
      <c r="AB470" s="7"/>
      <c r="AC470" s="7"/>
      <c r="AD470" s="7"/>
      <c r="AE470" s="7"/>
      <c r="AF470" s="7"/>
      <c r="AG470" s="7"/>
      <c r="AH470" s="7"/>
      <c r="AI470" s="7"/>
      <c r="AJ470" s="7"/>
      <c r="AK470" s="7"/>
      <c r="AL470" s="7"/>
      <c r="AM470" s="7"/>
      <c r="AN470" s="7"/>
      <c r="AO470" s="7"/>
      <c r="AP470" s="7"/>
      <c r="AQ470" s="7"/>
      <c r="AR470" s="7"/>
      <c r="AS470" s="7"/>
    </row>
    <row r="471" spans="1:45" x14ac:dyDescent="0.2">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c r="AA471" s="7"/>
      <c r="AB471" s="7"/>
      <c r="AC471" s="7"/>
      <c r="AD471" s="7"/>
      <c r="AE471" s="7"/>
      <c r="AF471" s="7"/>
      <c r="AG471" s="7"/>
      <c r="AH471" s="7"/>
      <c r="AI471" s="7"/>
      <c r="AJ471" s="7"/>
      <c r="AK471" s="7"/>
      <c r="AL471" s="7"/>
      <c r="AM471" s="7"/>
      <c r="AN471" s="7"/>
      <c r="AO471" s="7"/>
      <c r="AP471" s="7"/>
      <c r="AQ471" s="7"/>
      <c r="AR471" s="7"/>
      <c r="AS471" s="7"/>
    </row>
    <row r="472" spans="1:45" x14ac:dyDescent="0.2">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c r="AA472" s="7"/>
      <c r="AB472" s="7"/>
      <c r="AC472" s="7"/>
      <c r="AD472" s="7"/>
      <c r="AE472" s="7"/>
      <c r="AF472" s="7"/>
      <c r="AG472" s="7"/>
      <c r="AH472" s="7"/>
      <c r="AI472" s="7"/>
      <c r="AJ472" s="7"/>
      <c r="AK472" s="7"/>
      <c r="AL472" s="7"/>
      <c r="AM472" s="7"/>
      <c r="AN472" s="7"/>
      <c r="AO472" s="7"/>
      <c r="AP472" s="7"/>
      <c r="AQ472" s="7"/>
      <c r="AR472" s="7"/>
      <c r="AS472" s="7"/>
    </row>
    <row r="473" spans="1:45" x14ac:dyDescent="0.2">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c r="AA473" s="7"/>
      <c r="AB473" s="7"/>
      <c r="AC473" s="7"/>
      <c r="AD473" s="7"/>
      <c r="AE473" s="7"/>
      <c r="AF473" s="7"/>
      <c r="AG473" s="7"/>
      <c r="AH473" s="7"/>
      <c r="AI473" s="7"/>
      <c r="AJ473" s="7"/>
      <c r="AK473" s="7"/>
      <c r="AL473" s="7"/>
      <c r="AM473" s="7"/>
      <c r="AN473" s="7"/>
      <c r="AO473" s="7"/>
      <c r="AP473" s="7"/>
      <c r="AQ473" s="7"/>
      <c r="AR473" s="7"/>
      <c r="AS473" s="7"/>
    </row>
    <row r="474" spans="1:45" x14ac:dyDescent="0.2">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c r="AA474" s="7"/>
      <c r="AB474" s="7"/>
      <c r="AC474" s="7"/>
      <c r="AD474" s="7"/>
      <c r="AE474" s="7"/>
      <c r="AF474" s="7"/>
      <c r="AG474" s="7"/>
      <c r="AH474" s="7"/>
      <c r="AI474" s="7"/>
      <c r="AJ474" s="7"/>
      <c r="AK474" s="7"/>
      <c r="AL474" s="7"/>
      <c r="AM474" s="7"/>
      <c r="AN474" s="7"/>
      <c r="AO474" s="7"/>
      <c r="AP474" s="7"/>
      <c r="AQ474" s="7"/>
      <c r="AR474" s="7"/>
      <c r="AS474" s="7"/>
    </row>
    <row r="475" spans="1:45" x14ac:dyDescent="0.2">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c r="AA475" s="7"/>
      <c r="AB475" s="7"/>
      <c r="AC475" s="7"/>
      <c r="AD475" s="7"/>
      <c r="AE475" s="7"/>
      <c r="AF475" s="7"/>
      <c r="AG475" s="7"/>
      <c r="AH475" s="7"/>
      <c r="AI475" s="7"/>
      <c r="AJ475" s="7"/>
      <c r="AK475" s="7"/>
      <c r="AL475" s="7"/>
      <c r="AM475" s="7"/>
      <c r="AN475" s="7"/>
      <c r="AO475" s="7"/>
      <c r="AP475" s="7"/>
      <c r="AQ475" s="7"/>
      <c r="AR475" s="7"/>
      <c r="AS475" s="7"/>
    </row>
    <row r="476" spans="1:45" x14ac:dyDescent="0.2">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c r="AA476" s="7"/>
      <c r="AB476" s="7"/>
      <c r="AC476" s="7"/>
      <c r="AD476" s="7"/>
      <c r="AE476" s="7"/>
      <c r="AF476" s="7"/>
      <c r="AG476" s="7"/>
      <c r="AH476" s="7"/>
      <c r="AI476" s="7"/>
      <c r="AJ476" s="7"/>
      <c r="AK476" s="7"/>
      <c r="AL476" s="7"/>
      <c r="AM476" s="7"/>
      <c r="AN476" s="7"/>
      <c r="AO476" s="7"/>
      <c r="AP476" s="7"/>
      <c r="AQ476" s="7"/>
      <c r="AR476" s="7"/>
      <c r="AS476" s="7"/>
    </row>
    <row r="477" spans="1:45" x14ac:dyDescent="0.2">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c r="AA477" s="7"/>
      <c r="AB477" s="7"/>
      <c r="AC477" s="7"/>
      <c r="AD477" s="7"/>
      <c r="AE477" s="7"/>
      <c r="AF477" s="7"/>
      <c r="AG477" s="7"/>
      <c r="AH477" s="7"/>
      <c r="AI477" s="7"/>
      <c r="AJ477" s="7"/>
      <c r="AK477" s="7"/>
      <c r="AL477" s="7"/>
      <c r="AM477" s="7"/>
      <c r="AN477" s="7"/>
      <c r="AO477" s="7"/>
      <c r="AP477" s="7"/>
      <c r="AQ477" s="7"/>
      <c r="AR477" s="7"/>
      <c r="AS477" s="7"/>
    </row>
    <row r="478" spans="1:45" x14ac:dyDescent="0.2">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c r="AA478" s="7"/>
      <c r="AB478" s="7"/>
      <c r="AC478" s="7"/>
      <c r="AD478" s="7"/>
      <c r="AE478" s="7"/>
      <c r="AF478" s="7"/>
      <c r="AG478" s="7"/>
      <c r="AH478" s="7"/>
      <c r="AI478" s="7"/>
      <c r="AJ478" s="7"/>
      <c r="AK478" s="7"/>
      <c r="AL478" s="7"/>
      <c r="AM478" s="7"/>
      <c r="AN478" s="7"/>
      <c r="AO478" s="7"/>
      <c r="AP478" s="7"/>
      <c r="AQ478" s="7"/>
      <c r="AR478" s="7"/>
      <c r="AS478" s="7"/>
    </row>
    <row r="479" spans="1:45" x14ac:dyDescent="0.2">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c r="AA479" s="7"/>
      <c r="AB479" s="7"/>
      <c r="AC479" s="7"/>
      <c r="AD479" s="7"/>
      <c r="AE479" s="7"/>
      <c r="AF479" s="7"/>
      <c r="AG479" s="7"/>
      <c r="AH479" s="7"/>
      <c r="AI479" s="7"/>
      <c r="AJ479" s="7"/>
      <c r="AK479" s="7"/>
      <c r="AL479" s="7"/>
      <c r="AM479" s="7"/>
      <c r="AN479" s="7"/>
      <c r="AO479" s="7"/>
      <c r="AP479" s="7"/>
      <c r="AQ479" s="7"/>
      <c r="AR479" s="7"/>
      <c r="AS479" s="7"/>
    </row>
    <row r="480" spans="1:45" x14ac:dyDescent="0.2">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c r="AA480" s="7"/>
      <c r="AB480" s="7"/>
      <c r="AC480" s="7"/>
      <c r="AD480" s="7"/>
      <c r="AE480" s="7"/>
      <c r="AF480" s="7"/>
      <c r="AG480" s="7"/>
      <c r="AH480" s="7"/>
      <c r="AI480" s="7"/>
      <c r="AJ480" s="7"/>
      <c r="AK480" s="7"/>
      <c r="AL480" s="7"/>
      <c r="AM480" s="7"/>
      <c r="AN480" s="7"/>
      <c r="AO480" s="7"/>
      <c r="AP480" s="7"/>
      <c r="AQ480" s="7"/>
      <c r="AR480" s="7"/>
      <c r="AS480" s="7"/>
    </row>
    <row r="481" spans="1:45" x14ac:dyDescent="0.2">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c r="AA481" s="7"/>
      <c r="AB481" s="7"/>
      <c r="AC481" s="7"/>
      <c r="AD481" s="7"/>
      <c r="AE481" s="7"/>
      <c r="AF481" s="7"/>
      <c r="AG481" s="7"/>
      <c r="AH481" s="7"/>
      <c r="AI481" s="7"/>
      <c r="AJ481" s="7"/>
      <c r="AK481" s="7"/>
      <c r="AL481" s="7"/>
      <c r="AM481" s="7"/>
      <c r="AN481" s="7"/>
      <c r="AO481" s="7"/>
      <c r="AP481" s="7"/>
      <c r="AQ481" s="7"/>
      <c r="AR481" s="7"/>
      <c r="AS481" s="7"/>
    </row>
    <row r="482" spans="1:45" x14ac:dyDescent="0.2">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c r="AA482" s="7"/>
      <c r="AB482" s="7"/>
      <c r="AC482" s="7"/>
      <c r="AD482" s="7"/>
      <c r="AE482" s="7"/>
      <c r="AF482" s="7"/>
      <c r="AG482" s="7"/>
      <c r="AH482" s="7"/>
      <c r="AI482" s="7"/>
      <c r="AJ482" s="7"/>
      <c r="AK482" s="7"/>
      <c r="AL482" s="7"/>
      <c r="AM482" s="7"/>
      <c r="AN482" s="7"/>
      <c r="AO482" s="7"/>
      <c r="AP482" s="7"/>
      <c r="AQ482" s="7"/>
      <c r="AR482" s="7"/>
      <c r="AS482" s="7"/>
    </row>
    <row r="483" spans="1:45" x14ac:dyDescent="0.2">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c r="AA483" s="7"/>
      <c r="AB483" s="7"/>
      <c r="AC483" s="7"/>
      <c r="AD483" s="7"/>
      <c r="AE483" s="7"/>
      <c r="AF483" s="7"/>
      <c r="AG483" s="7"/>
      <c r="AH483" s="7"/>
      <c r="AI483" s="7"/>
      <c r="AJ483" s="7"/>
      <c r="AK483" s="7"/>
      <c r="AL483" s="7"/>
      <c r="AM483" s="7"/>
      <c r="AN483" s="7"/>
      <c r="AO483" s="7"/>
      <c r="AP483" s="7"/>
      <c r="AQ483" s="7"/>
      <c r="AR483" s="7"/>
      <c r="AS483" s="7"/>
    </row>
    <row r="484" spans="1:45" x14ac:dyDescent="0.2">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c r="AA484" s="7"/>
      <c r="AB484" s="7"/>
      <c r="AC484" s="7"/>
      <c r="AD484" s="7"/>
      <c r="AE484" s="7"/>
      <c r="AF484" s="7"/>
      <c r="AG484" s="7"/>
      <c r="AH484" s="7"/>
      <c r="AI484" s="7"/>
      <c r="AJ484" s="7"/>
      <c r="AK484" s="7"/>
      <c r="AL484" s="7"/>
      <c r="AM484" s="7"/>
      <c r="AN484" s="7"/>
      <c r="AO484" s="7"/>
      <c r="AP484" s="7"/>
      <c r="AQ484" s="7"/>
      <c r="AR484" s="7"/>
      <c r="AS484" s="7"/>
    </row>
    <row r="485" spans="1:45" x14ac:dyDescent="0.2">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c r="AA485" s="7"/>
      <c r="AB485" s="7"/>
      <c r="AC485" s="7"/>
      <c r="AD485" s="7"/>
      <c r="AE485" s="7"/>
      <c r="AF485" s="7"/>
      <c r="AG485" s="7"/>
      <c r="AH485" s="7"/>
      <c r="AI485" s="7"/>
      <c r="AJ485" s="7"/>
      <c r="AK485" s="7"/>
      <c r="AL485" s="7"/>
      <c r="AM485" s="7"/>
      <c r="AN485" s="7"/>
      <c r="AO485" s="7"/>
      <c r="AP485" s="7"/>
      <c r="AQ485" s="7"/>
      <c r="AR485" s="7"/>
      <c r="AS485" s="7"/>
    </row>
    <row r="486" spans="1:45" x14ac:dyDescent="0.2">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c r="AA486" s="7"/>
      <c r="AB486" s="7"/>
      <c r="AC486" s="7"/>
      <c r="AD486" s="7"/>
      <c r="AE486" s="7"/>
      <c r="AF486" s="7"/>
      <c r="AG486" s="7"/>
      <c r="AH486" s="7"/>
      <c r="AI486" s="7"/>
      <c r="AJ486" s="7"/>
      <c r="AK486" s="7"/>
      <c r="AL486" s="7"/>
      <c r="AM486" s="7"/>
      <c r="AN486" s="7"/>
      <c r="AO486" s="7"/>
      <c r="AP486" s="7"/>
      <c r="AQ486" s="7"/>
      <c r="AR486" s="7"/>
      <c r="AS486" s="7"/>
    </row>
    <row r="487" spans="1:45" x14ac:dyDescent="0.2">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c r="AA487" s="7"/>
      <c r="AB487" s="7"/>
      <c r="AC487" s="7"/>
      <c r="AD487" s="7"/>
      <c r="AE487" s="7"/>
      <c r="AF487" s="7"/>
      <c r="AG487" s="7"/>
      <c r="AH487" s="7"/>
      <c r="AI487" s="7"/>
      <c r="AJ487" s="7"/>
      <c r="AK487" s="7"/>
      <c r="AL487" s="7"/>
      <c r="AM487" s="7"/>
      <c r="AN487" s="7"/>
      <c r="AO487" s="7"/>
      <c r="AP487" s="7"/>
      <c r="AQ487" s="7"/>
      <c r="AR487" s="7"/>
      <c r="AS487" s="7"/>
    </row>
    <row r="488" spans="1:45" x14ac:dyDescent="0.2">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c r="AA488" s="7"/>
      <c r="AB488" s="7"/>
      <c r="AC488" s="7"/>
      <c r="AD488" s="7"/>
      <c r="AE488" s="7"/>
      <c r="AF488" s="7"/>
      <c r="AG488" s="7"/>
      <c r="AH488" s="7"/>
      <c r="AI488" s="7"/>
      <c r="AJ488" s="7"/>
      <c r="AK488" s="7"/>
      <c r="AL488" s="7"/>
      <c r="AM488" s="7"/>
      <c r="AN488" s="7"/>
      <c r="AO488" s="7"/>
      <c r="AP488" s="7"/>
      <c r="AQ488" s="7"/>
      <c r="AR488" s="7"/>
      <c r="AS488" s="7"/>
    </row>
    <row r="489" spans="1:45" x14ac:dyDescent="0.2">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c r="AA489" s="7"/>
      <c r="AB489" s="7"/>
      <c r="AC489" s="7"/>
      <c r="AD489" s="7"/>
      <c r="AE489" s="7"/>
      <c r="AF489" s="7"/>
      <c r="AG489" s="7"/>
      <c r="AH489" s="7"/>
      <c r="AI489" s="7"/>
      <c r="AJ489" s="7"/>
      <c r="AK489" s="7"/>
      <c r="AL489" s="7"/>
      <c r="AM489" s="7"/>
      <c r="AN489" s="7"/>
      <c r="AO489" s="7"/>
      <c r="AP489" s="7"/>
      <c r="AQ489" s="7"/>
      <c r="AR489" s="7"/>
      <c r="AS489" s="7"/>
    </row>
    <row r="490" spans="1:45" x14ac:dyDescent="0.2">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c r="AA490" s="7"/>
      <c r="AB490" s="7"/>
      <c r="AC490" s="7"/>
      <c r="AD490" s="7"/>
      <c r="AE490" s="7"/>
      <c r="AF490" s="7"/>
      <c r="AG490" s="7"/>
      <c r="AH490" s="7"/>
      <c r="AI490" s="7"/>
      <c r="AJ490" s="7"/>
      <c r="AK490" s="7"/>
      <c r="AL490" s="7"/>
      <c r="AM490" s="7"/>
      <c r="AN490" s="7"/>
      <c r="AO490" s="7"/>
      <c r="AP490" s="7"/>
      <c r="AQ490" s="7"/>
      <c r="AR490" s="7"/>
      <c r="AS490" s="7"/>
    </row>
    <row r="491" spans="1:45" x14ac:dyDescent="0.2">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c r="AA491" s="7"/>
      <c r="AB491" s="7"/>
      <c r="AC491" s="7"/>
      <c r="AD491" s="7"/>
      <c r="AE491" s="7"/>
      <c r="AF491" s="7"/>
      <c r="AG491" s="7"/>
      <c r="AH491" s="7"/>
      <c r="AI491" s="7"/>
      <c r="AJ491" s="7"/>
      <c r="AK491" s="7"/>
      <c r="AL491" s="7"/>
      <c r="AM491" s="7"/>
      <c r="AN491" s="7"/>
      <c r="AO491" s="7"/>
      <c r="AP491" s="7"/>
      <c r="AQ491" s="7"/>
      <c r="AR491" s="7"/>
      <c r="AS491" s="7"/>
    </row>
    <row r="492" spans="1:45" x14ac:dyDescent="0.2">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c r="AA492" s="7"/>
      <c r="AB492" s="7"/>
      <c r="AC492" s="7"/>
      <c r="AD492" s="7"/>
      <c r="AE492" s="7"/>
      <c r="AF492" s="7"/>
      <c r="AG492" s="7"/>
      <c r="AH492" s="7"/>
      <c r="AI492" s="7"/>
      <c r="AJ492" s="7"/>
      <c r="AK492" s="7"/>
      <c r="AL492" s="7"/>
      <c r="AM492" s="7"/>
      <c r="AN492" s="7"/>
      <c r="AO492" s="7"/>
      <c r="AP492" s="7"/>
      <c r="AQ492" s="7"/>
      <c r="AR492" s="7"/>
      <c r="AS492" s="7"/>
    </row>
    <row r="493" spans="1:45" x14ac:dyDescent="0.2">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c r="AA493" s="7"/>
      <c r="AB493" s="7"/>
      <c r="AC493" s="7"/>
      <c r="AD493" s="7"/>
      <c r="AE493" s="7"/>
      <c r="AF493" s="7"/>
      <c r="AG493" s="7"/>
      <c r="AH493" s="7"/>
      <c r="AI493" s="7"/>
      <c r="AJ493" s="7"/>
      <c r="AK493" s="7"/>
      <c r="AL493" s="7"/>
      <c r="AM493" s="7"/>
      <c r="AN493" s="7"/>
      <c r="AO493" s="7"/>
      <c r="AP493" s="7"/>
      <c r="AQ493" s="7"/>
      <c r="AR493" s="7"/>
      <c r="AS493" s="7"/>
    </row>
    <row r="494" spans="1:45" x14ac:dyDescent="0.2">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c r="AA494" s="7"/>
      <c r="AB494" s="7"/>
      <c r="AC494" s="7"/>
      <c r="AD494" s="7"/>
      <c r="AE494" s="7"/>
      <c r="AF494" s="7"/>
      <c r="AG494" s="7"/>
      <c r="AH494" s="7"/>
      <c r="AI494" s="7"/>
      <c r="AJ494" s="7"/>
      <c r="AK494" s="7"/>
      <c r="AL494" s="7"/>
      <c r="AM494" s="7"/>
      <c r="AN494" s="7"/>
      <c r="AO494" s="7"/>
      <c r="AP494" s="7"/>
      <c r="AQ494" s="7"/>
      <c r="AR494" s="7"/>
      <c r="AS494" s="7"/>
    </row>
    <row r="495" spans="1:45" x14ac:dyDescent="0.2">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c r="AA495" s="7"/>
      <c r="AB495" s="7"/>
      <c r="AC495" s="7"/>
      <c r="AD495" s="7"/>
      <c r="AE495" s="7"/>
      <c r="AF495" s="7"/>
      <c r="AG495" s="7"/>
      <c r="AH495" s="7"/>
      <c r="AI495" s="7"/>
      <c r="AJ495" s="7"/>
      <c r="AK495" s="7"/>
      <c r="AL495" s="7"/>
      <c r="AM495" s="7"/>
      <c r="AN495" s="7"/>
      <c r="AO495" s="7"/>
      <c r="AP495" s="7"/>
      <c r="AQ495" s="7"/>
      <c r="AR495" s="7"/>
      <c r="AS495" s="7"/>
    </row>
    <row r="496" spans="1:45" x14ac:dyDescent="0.2">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c r="AA496" s="7"/>
      <c r="AB496" s="7"/>
      <c r="AC496" s="7"/>
      <c r="AD496" s="7"/>
      <c r="AE496" s="7"/>
      <c r="AF496" s="7"/>
      <c r="AG496" s="7"/>
      <c r="AH496" s="7"/>
      <c r="AI496" s="7"/>
      <c r="AJ496" s="7"/>
      <c r="AK496" s="7"/>
      <c r="AL496" s="7"/>
      <c r="AM496" s="7"/>
      <c r="AN496" s="7"/>
      <c r="AO496" s="7"/>
      <c r="AP496" s="7"/>
      <c r="AQ496" s="7"/>
      <c r="AR496" s="7"/>
      <c r="AS496" s="7"/>
    </row>
    <row r="497" spans="1:45" x14ac:dyDescent="0.2">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c r="AA497" s="7"/>
      <c r="AB497" s="7"/>
      <c r="AC497" s="7"/>
      <c r="AD497" s="7"/>
      <c r="AE497" s="7"/>
      <c r="AF497" s="7"/>
      <c r="AG497" s="7"/>
      <c r="AH497" s="7"/>
      <c r="AI497" s="7"/>
      <c r="AJ497" s="7"/>
      <c r="AK497" s="7"/>
      <c r="AL497" s="7"/>
      <c r="AM497" s="7"/>
      <c r="AN497" s="7"/>
      <c r="AO497" s="7"/>
      <c r="AP497" s="7"/>
      <c r="AQ497" s="7"/>
      <c r="AR497" s="7"/>
      <c r="AS497" s="7"/>
    </row>
    <row r="498" spans="1:45" x14ac:dyDescent="0.2">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c r="AA498" s="7"/>
      <c r="AB498" s="7"/>
      <c r="AC498" s="7"/>
      <c r="AD498" s="7"/>
      <c r="AE498" s="7"/>
      <c r="AF498" s="7"/>
      <c r="AG498" s="7"/>
      <c r="AH498" s="7"/>
      <c r="AI498" s="7"/>
      <c r="AJ498" s="7"/>
      <c r="AK498" s="7"/>
      <c r="AL498" s="7"/>
      <c r="AM498" s="7"/>
      <c r="AN498" s="7"/>
      <c r="AO498" s="7"/>
      <c r="AP498" s="7"/>
      <c r="AQ498" s="7"/>
      <c r="AR498" s="7"/>
      <c r="AS498" s="7"/>
    </row>
    <row r="499" spans="1:45" x14ac:dyDescent="0.2">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c r="AA499" s="7"/>
      <c r="AB499" s="7"/>
      <c r="AC499" s="7"/>
      <c r="AD499" s="7"/>
      <c r="AE499" s="7"/>
      <c r="AF499" s="7"/>
      <c r="AG499" s="7"/>
      <c r="AH499" s="7"/>
      <c r="AI499" s="7"/>
      <c r="AJ499" s="7"/>
      <c r="AK499" s="7"/>
      <c r="AL499" s="7"/>
      <c r="AM499" s="7"/>
      <c r="AN499" s="7"/>
      <c r="AO499" s="7"/>
      <c r="AP499" s="7"/>
      <c r="AQ499" s="7"/>
      <c r="AR499" s="7"/>
      <c r="AS499" s="7"/>
    </row>
    <row r="500" spans="1:45" x14ac:dyDescent="0.2">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c r="AA500" s="7"/>
      <c r="AB500" s="7"/>
      <c r="AC500" s="7"/>
      <c r="AD500" s="7"/>
      <c r="AE500" s="7"/>
      <c r="AF500" s="7"/>
      <c r="AG500" s="7"/>
      <c r="AH500" s="7"/>
      <c r="AI500" s="7"/>
      <c r="AJ500" s="7"/>
      <c r="AK500" s="7"/>
      <c r="AL500" s="7"/>
      <c r="AM500" s="7"/>
      <c r="AN500" s="7"/>
      <c r="AO500" s="7"/>
      <c r="AP500" s="7"/>
      <c r="AQ500" s="7"/>
      <c r="AR500" s="7"/>
      <c r="AS500" s="7"/>
    </row>
    <row r="501" spans="1:45" x14ac:dyDescent="0.2">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c r="AA501" s="7"/>
      <c r="AB501" s="7"/>
      <c r="AC501" s="7"/>
      <c r="AD501" s="7"/>
      <c r="AE501" s="7"/>
      <c r="AF501" s="7"/>
      <c r="AG501" s="7"/>
      <c r="AH501" s="7"/>
      <c r="AI501" s="7"/>
      <c r="AJ501" s="7"/>
      <c r="AK501" s="7"/>
      <c r="AL501" s="7"/>
      <c r="AM501" s="7"/>
      <c r="AN501" s="7"/>
      <c r="AO501" s="7"/>
      <c r="AP501" s="7"/>
      <c r="AQ501" s="7"/>
      <c r="AR501" s="7"/>
      <c r="AS501" s="7"/>
    </row>
    <row r="502" spans="1:45" x14ac:dyDescent="0.2">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c r="AA502" s="7"/>
      <c r="AB502" s="7"/>
      <c r="AC502" s="7"/>
      <c r="AD502" s="7"/>
      <c r="AE502" s="7"/>
      <c r="AF502" s="7"/>
      <c r="AG502" s="7"/>
      <c r="AH502" s="7"/>
      <c r="AI502" s="7"/>
      <c r="AJ502" s="7"/>
      <c r="AK502" s="7"/>
      <c r="AL502" s="7"/>
      <c r="AM502" s="7"/>
      <c r="AN502" s="7"/>
      <c r="AO502" s="7"/>
      <c r="AP502" s="7"/>
      <c r="AQ502" s="7"/>
      <c r="AR502" s="7"/>
      <c r="AS502" s="7"/>
    </row>
    <row r="503" spans="1:45" x14ac:dyDescent="0.2">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c r="AA503" s="7"/>
      <c r="AB503" s="7"/>
      <c r="AC503" s="7"/>
      <c r="AD503" s="7"/>
      <c r="AE503" s="7"/>
      <c r="AF503" s="7"/>
      <c r="AG503" s="7"/>
      <c r="AH503" s="7"/>
      <c r="AI503" s="7"/>
      <c r="AJ503" s="7"/>
      <c r="AK503" s="7"/>
      <c r="AL503" s="7"/>
      <c r="AM503" s="7"/>
      <c r="AN503" s="7"/>
      <c r="AO503" s="7"/>
      <c r="AP503" s="7"/>
      <c r="AQ503" s="7"/>
      <c r="AR503" s="7"/>
      <c r="AS503" s="7"/>
    </row>
    <row r="504" spans="1:45" x14ac:dyDescent="0.2">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c r="AA504" s="7"/>
      <c r="AB504" s="7"/>
      <c r="AC504" s="7"/>
      <c r="AD504" s="7"/>
      <c r="AE504" s="7"/>
      <c r="AF504" s="7"/>
      <c r="AG504" s="7"/>
      <c r="AH504" s="7"/>
      <c r="AI504" s="7"/>
      <c r="AJ504" s="7"/>
      <c r="AK504" s="7"/>
      <c r="AL504" s="7"/>
      <c r="AM504" s="7"/>
      <c r="AN504" s="7"/>
      <c r="AO504" s="7"/>
      <c r="AP504" s="7"/>
      <c r="AQ504" s="7"/>
      <c r="AR504" s="7"/>
      <c r="AS504" s="7"/>
    </row>
    <row r="505" spans="1:45" x14ac:dyDescent="0.2">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c r="AA505" s="7"/>
      <c r="AB505" s="7"/>
      <c r="AC505" s="7"/>
      <c r="AD505" s="7"/>
      <c r="AE505" s="7"/>
      <c r="AF505" s="7"/>
      <c r="AG505" s="7"/>
      <c r="AH505" s="7"/>
      <c r="AI505" s="7"/>
      <c r="AJ505" s="7"/>
      <c r="AK505" s="7"/>
      <c r="AL505" s="7"/>
      <c r="AM505" s="7"/>
      <c r="AN505" s="7"/>
      <c r="AO505" s="7"/>
      <c r="AP505" s="7"/>
      <c r="AQ505" s="7"/>
      <c r="AR505" s="7"/>
      <c r="AS505" s="7"/>
    </row>
    <row r="506" spans="1:45" x14ac:dyDescent="0.2">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c r="AA506" s="7"/>
      <c r="AB506" s="7"/>
      <c r="AC506" s="7"/>
      <c r="AD506" s="7"/>
      <c r="AE506" s="7"/>
      <c r="AF506" s="7"/>
      <c r="AG506" s="7"/>
      <c r="AH506" s="7"/>
      <c r="AI506" s="7"/>
      <c r="AJ506" s="7"/>
      <c r="AK506" s="7"/>
      <c r="AL506" s="7"/>
      <c r="AM506" s="7"/>
      <c r="AN506" s="7"/>
      <c r="AO506" s="7"/>
      <c r="AP506" s="7"/>
      <c r="AQ506" s="7"/>
      <c r="AR506" s="7"/>
      <c r="AS506" s="7"/>
    </row>
    <row r="507" spans="1:45" x14ac:dyDescent="0.2">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c r="AA507" s="7"/>
      <c r="AB507" s="7"/>
      <c r="AC507" s="7"/>
      <c r="AD507" s="7"/>
      <c r="AE507" s="7"/>
      <c r="AF507" s="7"/>
      <c r="AG507" s="7"/>
      <c r="AH507" s="7"/>
      <c r="AI507" s="7"/>
      <c r="AJ507" s="7"/>
      <c r="AK507" s="7"/>
      <c r="AL507" s="7"/>
      <c r="AM507" s="7"/>
      <c r="AN507" s="7"/>
      <c r="AO507" s="7"/>
      <c r="AP507" s="7"/>
      <c r="AQ507" s="7"/>
      <c r="AR507" s="7"/>
      <c r="AS507" s="7"/>
    </row>
    <row r="508" spans="1:45" x14ac:dyDescent="0.2">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c r="AA508" s="7"/>
      <c r="AB508" s="7"/>
      <c r="AC508" s="7"/>
      <c r="AD508" s="7"/>
      <c r="AE508" s="7"/>
      <c r="AF508" s="7"/>
      <c r="AG508" s="7"/>
      <c r="AH508" s="7"/>
      <c r="AI508" s="7"/>
      <c r="AJ508" s="7"/>
      <c r="AK508" s="7"/>
      <c r="AL508" s="7"/>
      <c r="AM508" s="7"/>
      <c r="AN508" s="7"/>
      <c r="AO508" s="7"/>
      <c r="AP508" s="7"/>
      <c r="AQ508" s="7"/>
      <c r="AR508" s="7"/>
      <c r="AS508" s="7"/>
    </row>
    <row r="509" spans="1:45" x14ac:dyDescent="0.2">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c r="AA509" s="7"/>
      <c r="AB509" s="7"/>
      <c r="AC509" s="7"/>
      <c r="AD509" s="7"/>
      <c r="AE509" s="7"/>
      <c r="AF509" s="7"/>
      <c r="AG509" s="7"/>
      <c r="AH509" s="7"/>
      <c r="AI509" s="7"/>
      <c r="AJ509" s="7"/>
      <c r="AK509" s="7"/>
      <c r="AL509" s="7"/>
      <c r="AM509" s="7"/>
      <c r="AN509" s="7"/>
      <c r="AO509" s="7"/>
      <c r="AP509" s="7"/>
      <c r="AQ509" s="7"/>
      <c r="AR509" s="7"/>
      <c r="AS509" s="7"/>
    </row>
    <row r="510" spans="1:45" x14ac:dyDescent="0.2">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c r="AA510" s="7"/>
      <c r="AB510" s="7"/>
      <c r="AC510" s="7"/>
      <c r="AD510" s="7"/>
      <c r="AE510" s="7"/>
      <c r="AF510" s="7"/>
      <c r="AG510" s="7"/>
      <c r="AH510" s="7"/>
      <c r="AI510" s="7"/>
      <c r="AJ510" s="7"/>
      <c r="AK510" s="7"/>
      <c r="AL510" s="7"/>
      <c r="AM510" s="7"/>
      <c r="AN510" s="7"/>
      <c r="AO510" s="7"/>
      <c r="AP510" s="7"/>
      <c r="AQ510" s="7"/>
      <c r="AR510" s="7"/>
      <c r="AS510" s="7"/>
    </row>
    <row r="511" spans="1:45" x14ac:dyDescent="0.2">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c r="AA511" s="7"/>
      <c r="AB511" s="7"/>
      <c r="AC511" s="7"/>
      <c r="AD511" s="7"/>
      <c r="AE511" s="7"/>
      <c r="AF511" s="7"/>
      <c r="AG511" s="7"/>
      <c r="AH511" s="7"/>
      <c r="AI511" s="7"/>
      <c r="AJ511" s="7"/>
      <c r="AK511" s="7"/>
      <c r="AL511" s="7"/>
      <c r="AM511" s="7"/>
      <c r="AN511" s="7"/>
      <c r="AO511" s="7"/>
      <c r="AP511" s="7"/>
      <c r="AQ511" s="7"/>
      <c r="AR511" s="7"/>
      <c r="AS511" s="7"/>
    </row>
    <row r="512" spans="1:45" x14ac:dyDescent="0.2">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c r="AA512" s="7"/>
      <c r="AB512" s="7"/>
      <c r="AC512" s="7"/>
      <c r="AD512" s="7"/>
      <c r="AE512" s="7"/>
      <c r="AF512" s="7"/>
      <c r="AG512" s="7"/>
      <c r="AH512" s="7"/>
      <c r="AI512" s="7"/>
      <c r="AJ512" s="7"/>
      <c r="AK512" s="7"/>
      <c r="AL512" s="7"/>
      <c r="AM512" s="7"/>
      <c r="AN512" s="7"/>
      <c r="AO512" s="7"/>
      <c r="AP512" s="7"/>
      <c r="AQ512" s="7"/>
      <c r="AR512" s="7"/>
      <c r="AS512" s="7"/>
    </row>
    <row r="513" spans="1:45" x14ac:dyDescent="0.2">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c r="AA513" s="7"/>
      <c r="AB513" s="7"/>
      <c r="AC513" s="7"/>
      <c r="AD513" s="7"/>
      <c r="AE513" s="7"/>
      <c r="AF513" s="7"/>
      <c r="AG513" s="7"/>
      <c r="AH513" s="7"/>
      <c r="AI513" s="7"/>
      <c r="AJ513" s="7"/>
      <c r="AK513" s="7"/>
      <c r="AL513" s="7"/>
      <c r="AM513" s="7"/>
      <c r="AN513" s="7"/>
      <c r="AO513" s="7"/>
      <c r="AP513" s="7"/>
      <c r="AQ513" s="7"/>
      <c r="AR513" s="7"/>
      <c r="AS513" s="7"/>
    </row>
    <row r="514" spans="1:45" x14ac:dyDescent="0.2">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c r="AA514" s="7"/>
      <c r="AB514" s="7"/>
      <c r="AC514" s="7"/>
      <c r="AD514" s="7"/>
      <c r="AE514" s="7"/>
      <c r="AF514" s="7"/>
      <c r="AG514" s="7"/>
      <c r="AH514" s="7"/>
      <c r="AI514" s="7"/>
      <c r="AJ514" s="7"/>
      <c r="AK514" s="7"/>
      <c r="AL514" s="7"/>
      <c r="AM514" s="7"/>
      <c r="AN514" s="7"/>
      <c r="AO514" s="7"/>
      <c r="AP514" s="7"/>
      <c r="AQ514" s="7"/>
      <c r="AR514" s="7"/>
      <c r="AS514" s="7"/>
    </row>
    <row r="515" spans="1:45" x14ac:dyDescent="0.2">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c r="AA515" s="7"/>
      <c r="AB515" s="7"/>
      <c r="AC515" s="7"/>
      <c r="AD515" s="7"/>
      <c r="AE515" s="7"/>
      <c r="AF515" s="7"/>
      <c r="AG515" s="7"/>
      <c r="AH515" s="7"/>
      <c r="AI515" s="7"/>
      <c r="AJ515" s="7"/>
      <c r="AK515" s="7"/>
      <c r="AL515" s="7"/>
      <c r="AM515" s="7"/>
      <c r="AN515" s="7"/>
      <c r="AO515" s="7"/>
      <c r="AP515" s="7"/>
      <c r="AQ515" s="7"/>
      <c r="AR515" s="7"/>
      <c r="AS515" s="7"/>
    </row>
    <row r="516" spans="1:45" x14ac:dyDescent="0.2">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c r="AA516" s="7"/>
      <c r="AB516" s="7"/>
      <c r="AC516" s="7"/>
      <c r="AD516" s="7"/>
      <c r="AE516" s="7"/>
      <c r="AF516" s="7"/>
      <c r="AG516" s="7"/>
      <c r="AH516" s="7"/>
      <c r="AI516" s="7"/>
      <c r="AJ516" s="7"/>
      <c r="AK516" s="7"/>
      <c r="AL516" s="7"/>
      <c r="AM516" s="7"/>
      <c r="AN516" s="7"/>
      <c r="AO516" s="7"/>
      <c r="AP516" s="7"/>
      <c r="AQ516" s="7"/>
      <c r="AR516" s="7"/>
      <c r="AS516" s="7"/>
    </row>
    <row r="517" spans="1:45" x14ac:dyDescent="0.2">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c r="AA517" s="7"/>
      <c r="AB517" s="7"/>
      <c r="AC517" s="7"/>
      <c r="AD517" s="7"/>
      <c r="AE517" s="7"/>
      <c r="AF517" s="7"/>
      <c r="AG517" s="7"/>
      <c r="AH517" s="7"/>
      <c r="AI517" s="7"/>
      <c r="AJ517" s="7"/>
      <c r="AK517" s="7"/>
      <c r="AL517" s="7"/>
      <c r="AM517" s="7"/>
      <c r="AN517" s="7"/>
      <c r="AO517" s="7"/>
      <c r="AP517" s="7"/>
      <c r="AQ517" s="7"/>
      <c r="AR517" s="7"/>
      <c r="AS517" s="7"/>
    </row>
    <row r="518" spans="1:45" x14ac:dyDescent="0.2">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c r="AA518" s="7"/>
      <c r="AB518" s="7"/>
      <c r="AC518" s="7"/>
      <c r="AD518" s="7"/>
      <c r="AE518" s="7"/>
      <c r="AF518" s="7"/>
      <c r="AG518" s="7"/>
      <c r="AH518" s="7"/>
      <c r="AI518" s="7"/>
      <c r="AJ518" s="7"/>
      <c r="AK518" s="7"/>
      <c r="AL518" s="7"/>
      <c r="AM518" s="7"/>
      <c r="AN518" s="7"/>
      <c r="AO518" s="7"/>
      <c r="AP518" s="7"/>
      <c r="AQ518" s="7"/>
      <c r="AR518" s="7"/>
      <c r="AS518" s="7"/>
    </row>
    <row r="519" spans="1:45" x14ac:dyDescent="0.2">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c r="AA519" s="7"/>
      <c r="AB519" s="7"/>
      <c r="AC519" s="7"/>
      <c r="AD519" s="7"/>
      <c r="AE519" s="7"/>
      <c r="AF519" s="7"/>
      <c r="AG519" s="7"/>
      <c r="AH519" s="7"/>
      <c r="AI519" s="7"/>
      <c r="AJ519" s="7"/>
      <c r="AK519" s="7"/>
      <c r="AL519" s="7"/>
      <c r="AM519" s="7"/>
      <c r="AN519" s="7"/>
      <c r="AO519" s="7"/>
      <c r="AP519" s="7"/>
      <c r="AQ519" s="7"/>
      <c r="AR519" s="7"/>
      <c r="AS519" s="7"/>
    </row>
    <row r="520" spans="1:45" x14ac:dyDescent="0.2">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c r="AA520" s="7"/>
      <c r="AB520" s="7"/>
      <c r="AC520" s="7"/>
      <c r="AD520" s="7"/>
      <c r="AE520" s="7"/>
      <c r="AF520" s="7"/>
      <c r="AG520" s="7"/>
      <c r="AH520" s="7"/>
      <c r="AI520" s="7"/>
      <c r="AJ520" s="7"/>
      <c r="AK520" s="7"/>
      <c r="AL520" s="7"/>
      <c r="AM520" s="7"/>
      <c r="AN520" s="7"/>
      <c r="AO520" s="7"/>
      <c r="AP520" s="7"/>
      <c r="AQ520" s="7"/>
      <c r="AR520" s="7"/>
      <c r="AS520" s="7"/>
    </row>
    <row r="521" spans="1:45" x14ac:dyDescent="0.2">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c r="AA521" s="7"/>
      <c r="AB521" s="7"/>
      <c r="AC521" s="7"/>
      <c r="AD521" s="7"/>
      <c r="AE521" s="7"/>
      <c r="AF521" s="7"/>
      <c r="AG521" s="7"/>
      <c r="AH521" s="7"/>
      <c r="AI521" s="7"/>
      <c r="AJ521" s="7"/>
      <c r="AK521" s="7"/>
      <c r="AL521" s="7"/>
      <c r="AM521" s="7"/>
      <c r="AN521" s="7"/>
      <c r="AO521" s="7"/>
      <c r="AP521" s="7"/>
      <c r="AQ521" s="7"/>
      <c r="AR521" s="7"/>
      <c r="AS521" s="7"/>
    </row>
    <row r="522" spans="1:45" x14ac:dyDescent="0.2">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c r="AA522" s="7"/>
      <c r="AB522" s="7"/>
      <c r="AC522" s="7"/>
      <c r="AD522" s="7"/>
      <c r="AE522" s="7"/>
      <c r="AF522" s="7"/>
      <c r="AG522" s="7"/>
      <c r="AH522" s="7"/>
      <c r="AI522" s="7"/>
      <c r="AJ522" s="7"/>
      <c r="AK522" s="7"/>
      <c r="AL522" s="7"/>
      <c r="AM522" s="7"/>
      <c r="AN522" s="7"/>
      <c r="AO522" s="7"/>
      <c r="AP522" s="7"/>
      <c r="AQ522" s="7"/>
      <c r="AR522" s="7"/>
      <c r="AS522" s="7"/>
    </row>
    <row r="523" spans="1:45" x14ac:dyDescent="0.2">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c r="AA523" s="7"/>
      <c r="AB523" s="7"/>
      <c r="AC523" s="7"/>
      <c r="AD523" s="7"/>
      <c r="AE523" s="7"/>
      <c r="AF523" s="7"/>
      <c r="AG523" s="7"/>
      <c r="AH523" s="7"/>
      <c r="AI523" s="7"/>
      <c r="AJ523" s="7"/>
      <c r="AK523" s="7"/>
      <c r="AL523" s="7"/>
      <c r="AM523" s="7"/>
      <c r="AN523" s="7"/>
      <c r="AO523" s="7"/>
      <c r="AP523" s="7"/>
      <c r="AQ523" s="7"/>
      <c r="AR523" s="7"/>
      <c r="AS523" s="7"/>
    </row>
    <row r="524" spans="1:45" x14ac:dyDescent="0.2">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c r="AA524" s="7"/>
      <c r="AB524" s="7"/>
      <c r="AC524" s="7"/>
      <c r="AD524" s="7"/>
      <c r="AE524" s="7"/>
      <c r="AF524" s="7"/>
      <c r="AG524" s="7"/>
      <c r="AH524" s="7"/>
      <c r="AI524" s="7"/>
      <c r="AJ524" s="7"/>
      <c r="AK524" s="7"/>
      <c r="AL524" s="7"/>
      <c r="AM524" s="7"/>
      <c r="AN524" s="7"/>
      <c r="AO524" s="7"/>
      <c r="AP524" s="7"/>
      <c r="AQ524" s="7"/>
      <c r="AR524" s="7"/>
      <c r="AS524" s="7"/>
    </row>
    <row r="525" spans="1:45" x14ac:dyDescent="0.2">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c r="AA525" s="7"/>
      <c r="AB525" s="7"/>
      <c r="AC525" s="7"/>
      <c r="AD525" s="7"/>
      <c r="AE525" s="7"/>
      <c r="AF525" s="7"/>
      <c r="AG525" s="7"/>
      <c r="AH525" s="7"/>
      <c r="AI525" s="7"/>
      <c r="AJ525" s="7"/>
      <c r="AK525" s="7"/>
      <c r="AL525" s="7"/>
      <c r="AM525" s="7"/>
      <c r="AN525" s="7"/>
      <c r="AO525" s="7"/>
      <c r="AP525" s="7"/>
      <c r="AQ525" s="7"/>
      <c r="AR525" s="7"/>
      <c r="AS525" s="7"/>
    </row>
    <row r="526" spans="1:45" x14ac:dyDescent="0.2">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c r="AA526" s="7"/>
      <c r="AB526" s="7"/>
      <c r="AC526" s="7"/>
      <c r="AD526" s="7"/>
      <c r="AE526" s="7"/>
      <c r="AF526" s="7"/>
      <c r="AG526" s="7"/>
      <c r="AH526" s="7"/>
      <c r="AI526" s="7"/>
      <c r="AJ526" s="7"/>
      <c r="AK526" s="7"/>
      <c r="AL526" s="7"/>
      <c r="AM526" s="7"/>
      <c r="AN526" s="7"/>
      <c r="AO526" s="7"/>
      <c r="AP526" s="7"/>
      <c r="AQ526" s="7"/>
      <c r="AR526" s="7"/>
      <c r="AS526" s="7"/>
    </row>
    <row r="527" spans="1:45" x14ac:dyDescent="0.2">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c r="AA527" s="7"/>
      <c r="AB527" s="7"/>
      <c r="AC527" s="7"/>
      <c r="AD527" s="7"/>
      <c r="AE527" s="7"/>
      <c r="AF527" s="7"/>
      <c r="AG527" s="7"/>
      <c r="AH527" s="7"/>
      <c r="AI527" s="7"/>
      <c r="AJ527" s="7"/>
      <c r="AK527" s="7"/>
      <c r="AL527" s="7"/>
      <c r="AM527" s="7"/>
      <c r="AN527" s="7"/>
      <c r="AO527" s="7"/>
      <c r="AP527" s="7"/>
      <c r="AQ527" s="7"/>
      <c r="AR527" s="7"/>
      <c r="AS527" s="7"/>
    </row>
    <row r="528" spans="1:45" x14ac:dyDescent="0.2">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c r="AA528" s="7"/>
      <c r="AB528" s="7"/>
      <c r="AC528" s="7"/>
      <c r="AD528" s="7"/>
      <c r="AE528" s="7"/>
      <c r="AF528" s="7"/>
      <c r="AG528" s="7"/>
      <c r="AH528" s="7"/>
      <c r="AI528" s="7"/>
      <c r="AJ528" s="7"/>
      <c r="AK528" s="7"/>
      <c r="AL528" s="7"/>
      <c r="AM528" s="7"/>
      <c r="AN528" s="7"/>
      <c r="AO528" s="7"/>
      <c r="AP528" s="7"/>
      <c r="AQ528" s="7"/>
      <c r="AR528" s="7"/>
      <c r="AS528" s="7"/>
    </row>
    <row r="529" spans="1:45" x14ac:dyDescent="0.2">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c r="AA529" s="7"/>
      <c r="AB529" s="7"/>
      <c r="AC529" s="7"/>
      <c r="AD529" s="7"/>
      <c r="AE529" s="7"/>
      <c r="AF529" s="7"/>
      <c r="AG529" s="7"/>
      <c r="AH529" s="7"/>
      <c r="AI529" s="7"/>
      <c r="AJ529" s="7"/>
      <c r="AK529" s="7"/>
      <c r="AL529" s="7"/>
      <c r="AM529" s="7"/>
      <c r="AN529" s="7"/>
      <c r="AO529" s="7"/>
      <c r="AP529" s="7"/>
      <c r="AQ529" s="7"/>
      <c r="AR529" s="7"/>
      <c r="AS529" s="7"/>
    </row>
    <row r="530" spans="1:45" x14ac:dyDescent="0.2">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c r="AA530" s="7"/>
      <c r="AB530" s="7"/>
      <c r="AC530" s="7"/>
      <c r="AD530" s="7"/>
      <c r="AE530" s="7"/>
      <c r="AF530" s="7"/>
      <c r="AG530" s="7"/>
      <c r="AH530" s="7"/>
      <c r="AI530" s="7"/>
      <c r="AJ530" s="7"/>
      <c r="AK530" s="7"/>
      <c r="AL530" s="7"/>
      <c r="AM530" s="7"/>
      <c r="AN530" s="7"/>
      <c r="AO530" s="7"/>
      <c r="AP530" s="7"/>
      <c r="AQ530" s="7"/>
      <c r="AR530" s="7"/>
      <c r="AS530" s="7"/>
    </row>
    <row r="531" spans="1:45" x14ac:dyDescent="0.2">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c r="AA531" s="7"/>
      <c r="AB531" s="7"/>
      <c r="AC531" s="7"/>
      <c r="AD531" s="7"/>
      <c r="AE531" s="7"/>
      <c r="AF531" s="7"/>
      <c r="AG531" s="7"/>
      <c r="AH531" s="7"/>
      <c r="AI531" s="7"/>
      <c r="AJ531" s="7"/>
      <c r="AK531" s="7"/>
      <c r="AL531" s="7"/>
      <c r="AM531" s="7"/>
      <c r="AN531" s="7"/>
      <c r="AO531" s="7"/>
      <c r="AP531" s="7"/>
      <c r="AQ531" s="7"/>
      <c r="AR531" s="7"/>
      <c r="AS531" s="7"/>
    </row>
    <row r="532" spans="1:45" x14ac:dyDescent="0.2">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c r="AA532" s="7"/>
      <c r="AB532" s="7"/>
      <c r="AC532" s="7"/>
      <c r="AD532" s="7"/>
      <c r="AE532" s="7"/>
      <c r="AF532" s="7"/>
      <c r="AG532" s="7"/>
      <c r="AH532" s="7"/>
      <c r="AI532" s="7"/>
      <c r="AJ532" s="7"/>
      <c r="AK532" s="7"/>
      <c r="AL532" s="7"/>
      <c r="AM532" s="7"/>
      <c r="AN532" s="7"/>
      <c r="AO532" s="7"/>
      <c r="AP532" s="7"/>
      <c r="AQ532" s="7"/>
      <c r="AR532" s="7"/>
      <c r="AS532" s="7"/>
    </row>
    <row r="533" spans="1:45" x14ac:dyDescent="0.2">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c r="AA533" s="7"/>
      <c r="AB533" s="7"/>
      <c r="AC533" s="7"/>
      <c r="AD533" s="7"/>
      <c r="AE533" s="7"/>
      <c r="AF533" s="7"/>
      <c r="AG533" s="7"/>
      <c r="AH533" s="7"/>
      <c r="AI533" s="7"/>
      <c r="AJ533" s="7"/>
      <c r="AK533" s="7"/>
      <c r="AL533" s="7"/>
      <c r="AM533" s="7"/>
      <c r="AN533" s="7"/>
      <c r="AO533" s="7"/>
      <c r="AP533" s="7"/>
      <c r="AQ533" s="7"/>
      <c r="AR533" s="7"/>
      <c r="AS533" s="7"/>
    </row>
    <row r="534" spans="1:45" x14ac:dyDescent="0.2">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c r="AA534" s="7"/>
      <c r="AB534" s="7"/>
      <c r="AC534" s="7"/>
      <c r="AD534" s="7"/>
      <c r="AE534" s="7"/>
      <c r="AF534" s="7"/>
      <c r="AG534" s="7"/>
      <c r="AH534" s="7"/>
      <c r="AI534" s="7"/>
      <c r="AJ534" s="7"/>
      <c r="AK534" s="7"/>
      <c r="AL534" s="7"/>
      <c r="AM534" s="7"/>
      <c r="AN534" s="7"/>
      <c r="AO534" s="7"/>
      <c r="AP534" s="7"/>
      <c r="AQ534" s="7"/>
      <c r="AR534" s="7"/>
      <c r="AS534" s="7"/>
    </row>
    <row r="535" spans="1:45" x14ac:dyDescent="0.2">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c r="AA535" s="7"/>
      <c r="AB535" s="7"/>
      <c r="AC535" s="7"/>
      <c r="AD535" s="7"/>
      <c r="AE535" s="7"/>
      <c r="AF535" s="7"/>
      <c r="AG535" s="7"/>
      <c r="AH535" s="7"/>
      <c r="AI535" s="7"/>
      <c r="AJ535" s="7"/>
      <c r="AK535" s="7"/>
      <c r="AL535" s="7"/>
      <c r="AM535" s="7"/>
      <c r="AN535" s="7"/>
      <c r="AO535" s="7"/>
      <c r="AP535" s="7"/>
      <c r="AQ535" s="7"/>
      <c r="AR535" s="7"/>
      <c r="AS535" s="7"/>
    </row>
    <row r="536" spans="1:45" x14ac:dyDescent="0.2">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c r="AA536" s="7"/>
      <c r="AB536" s="7"/>
      <c r="AC536" s="7"/>
      <c r="AD536" s="7"/>
      <c r="AE536" s="7"/>
      <c r="AF536" s="7"/>
      <c r="AG536" s="7"/>
      <c r="AH536" s="7"/>
      <c r="AI536" s="7"/>
      <c r="AJ536" s="7"/>
      <c r="AK536" s="7"/>
      <c r="AL536" s="7"/>
      <c r="AM536" s="7"/>
      <c r="AN536" s="7"/>
      <c r="AO536" s="7"/>
      <c r="AP536" s="7"/>
      <c r="AQ536" s="7"/>
      <c r="AR536" s="7"/>
      <c r="AS536" s="7"/>
    </row>
    <row r="537" spans="1:45" x14ac:dyDescent="0.2">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c r="AA537" s="7"/>
      <c r="AB537" s="7"/>
      <c r="AC537" s="7"/>
      <c r="AD537" s="7"/>
      <c r="AE537" s="7"/>
      <c r="AF537" s="7"/>
      <c r="AG537" s="7"/>
      <c r="AH537" s="7"/>
      <c r="AI537" s="7"/>
      <c r="AJ537" s="7"/>
      <c r="AK537" s="7"/>
      <c r="AL537" s="7"/>
      <c r="AM537" s="7"/>
      <c r="AN537" s="7"/>
      <c r="AO537" s="7"/>
      <c r="AP537" s="7"/>
      <c r="AQ537" s="7"/>
      <c r="AR537" s="7"/>
      <c r="AS537" s="7"/>
    </row>
    <row r="538" spans="1:45" x14ac:dyDescent="0.2">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c r="AA538" s="7"/>
      <c r="AB538" s="7"/>
      <c r="AC538" s="7"/>
      <c r="AD538" s="7"/>
      <c r="AE538" s="7"/>
      <c r="AF538" s="7"/>
      <c r="AG538" s="7"/>
      <c r="AH538" s="7"/>
      <c r="AI538" s="7"/>
      <c r="AJ538" s="7"/>
      <c r="AK538" s="7"/>
      <c r="AL538" s="7"/>
      <c r="AM538" s="7"/>
      <c r="AN538" s="7"/>
      <c r="AO538" s="7"/>
      <c r="AP538" s="7"/>
      <c r="AQ538" s="7"/>
      <c r="AR538" s="7"/>
      <c r="AS538" s="7"/>
    </row>
    <row r="539" spans="1:45" x14ac:dyDescent="0.2">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c r="AA539" s="7"/>
      <c r="AB539" s="7"/>
      <c r="AC539" s="7"/>
      <c r="AD539" s="7"/>
      <c r="AE539" s="7"/>
      <c r="AF539" s="7"/>
      <c r="AG539" s="7"/>
      <c r="AH539" s="7"/>
      <c r="AI539" s="7"/>
      <c r="AJ539" s="7"/>
      <c r="AK539" s="7"/>
      <c r="AL539" s="7"/>
      <c r="AM539" s="7"/>
      <c r="AN539" s="7"/>
      <c r="AO539" s="7"/>
      <c r="AP539" s="7"/>
      <c r="AQ539" s="7"/>
      <c r="AR539" s="7"/>
      <c r="AS539" s="7"/>
    </row>
  </sheetData>
  <sheetProtection password="8090" sheet="1" objects="1" scenarios="1"/>
  <mergeCells count="4">
    <mergeCell ref="B8:F8"/>
    <mergeCell ref="B9:D9"/>
    <mergeCell ref="B4:F4"/>
    <mergeCell ref="B79:C79"/>
  </mergeCells>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tabColor theme="0"/>
  </sheetPr>
  <dimension ref="B1:W24"/>
  <sheetViews>
    <sheetView showGridLines="0" showRowColHeaders="0" zoomScale="70" zoomScaleNormal="70" workbookViewId="0">
      <selection activeCell="D3" sqref="D3"/>
    </sheetView>
  </sheetViews>
  <sheetFormatPr baseColWidth="10" defaultColWidth="11.5703125" defaultRowHeight="15" x14ac:dyDescent="0.2"/>
  <cols>
    <col min="1" max="1" width="3.42578125" style="29" customWidth="1"/>
    <col min="2" max="2" width="32.5703125" style="29" customWidth="1"/>
    <col min="3" max="3" width="9.85546875" style="29" customWidth="1"/>
    <col min="4" max="4" width="4.42578125" style="29" customWidth="1"/>
    <col min="5" max="5" width="3.42578125" style="29" customWidth="1"/>
    <col min="6" max="6" width="11.5703125" style="29"/>
    <col min="7" max="21" width="7.28515625" style="29" bestFit="1" customWidth="1"/>
    <col min="22" max="22" width="8.85546875" style="29" customWidth="1"/>
    <col min="23" max="23" width="15.85546875" style="29" customWidth="1"/>
    <col min="24" max="16384" width="11.5703125" style="29"/>
  </cols>
  <sheetData>
    <row r="1" spans="2:23" ht="15.75" thickBot="1" x14ac:dyDescent="0.25"/>
    <row r="2" spans="2:23" ht="79.5" thickBot="1" x14ac:dyDescent="0.25">
      <c r="G2" s="27" t="s">
        <v>268</v>
      </c>
      <c r="H2" s="30" t="s">
        <v>269</v>
      </c>
      <c r="I2" s="31" t="s">
        <v>270</v>
      </c>
      <c r="J2" s="32" t="s">
        <v>271</v>
      </c>
      <c r="K2" s="33" t="s">
        <v>268</v>
      </c>
      <c r="L2" s="34" t="s">
        <v>269</v>
      </c>
      <c r="M2" s="35" t="s">
        <v>270</v>
      </c>
      <c r="N2" s="36" t="s">
        <v>271</v>
      </c>
      <c r="O2" s="37" t="s">
        <v>268</v>
      </c>
      <c r="P2" s="38" t="s">
        <v>269</v>
      </c>
      <c r="Q2" s="39" t="s">
        <v>270</v>
      </c>
      <c r="R2" s="40" t="s">
        <v>271</v>
      </c>
      <c r="S2" s="41" t="s">
        <v>268</v>
      </c>
      <c r="T2" s="42" t="s">
        <v>269</v>
      </c>
      <c r="U2" s="43" t="s">
        <v>270</v>
      </c>
      <c r="V2" s="44" t="s">
        <v>271</v>
      </c>
      <c r="W2" s="28"/>
    </row>
    <row r="3" spans="2:23" ht="16.5" x14ac:dyDescent="0.2">
      <c r="B3" s="57" t="s">
        <v>257</v>
      </c>
      <c r="C3" s="48" t="e">
        <f>#REF!</f>
        <v>#REF!</v>
      </c>
      <c r="D3" s="49" t="e">
        <f>#REF!</f>
        <v>#REF!</v>
      </c>
      <c r="E3" s="66" t="e">
        <f>C3*D3</f>
        <v>#REF!</v>
      </c>
      <c r="F3" s="609" t="s">
        <v>272</v>
      </c>
      <c r="G3" s="590" t="s">
        <v>273</v>
      </c>
      <c r="H3" s="591"/>
      <c r="I3" s="591"/>
      <c r="J3" s="611"/>
      <c r="K3" s="593" t="s">
        <v>274</v>
      </c>
      <c r="L3" s="594"/>
      <c r="M3" s="594"/>
      <c r="N3" s="595"/>
      <c r="O3" s="596" t="s">
        <v>275</v>
      </c>
      <c r="P3" s="597"/>
      <c r="Q3" s="597"/>
      <c r="R3" s="598"/>
      <c r="S3" s="612" t="s">
        <v>271</v>
      </c>
      <c r="T3" s="600"/>
      <c r="U3" s="600"/>
      <c r="V3" s="601"/>
      <c r="W3" s="576" t="e">
        <f>'Ponderación General'!$Q$27</f>
        <v>#REF!</v>
      </c>
    </row>
    <row r="4" spans="2:23" ht="17.25" thickBot="1" x14ac:dyDescent="0.25">
      <c r="B4" s="59" t="s">
        <v>260</v>
      </c>
      <c r="C4" s="46" t="e">
        <f>#REF!</f>
        <v>#REF!</v>
      </c>
      <c r="D4" s="47" t="e">
        <f>#REF!</f>
        <v>#REF!</v>
      </c>
      <c r="E4" s="66" t="e">
        <f t="shared" ref="E4:E11" si="0">C4*D4</f>
        <v>#REF!</v>
      </c>
      <c r="F4" s="610"/>
      <c r="G4" s="602" t="e">
        <f>C8*D8</f>
        <v>#REF!</v>
      </c>
      <c r="H4" s="603"/>
      <c r="I4" s="603"/>
      <c r="J4" s="603"/>
      <c r="K4" s="602" t="e">
        <f>C9*D9</f>
        <v>#REF!</v>
      </c>
      <c r="L4" s="603"/>
      <c r="M4" s="603"/>
      <c r="N4" s="604"/>
      <c r="O4" s="602" t="e">
        <f>C10*D10</f>
        <v>#REF!</v>
      </c>
      <c r="P4" s="603"/>
      <c r="Q4" s="603"/>
      <c r="R4" s="604"/>
      <c r="S4" s="602" t="e">
        <f>C11*D11</f>
        <v>#REF!</v>
      </c>
      <c r="T4" s="603"/>
      <c r="U4" s="603"/>
      <c r="V4" s="603"/>
      <c r="W4" s="577"/>
    </row>
    <row r="5" spans="2:23" ht="17.25" thickBot="1" x14ac:dyDescent="0.25">
      <c r="B5" s="59" t="s">
        <v>263</v>
      </c>
      <c r="C5" s="46" t="e">
        <f>#REF!</f>
        <v>#REF!</v>
      </c>
      <c r="D5" s="47" t="e">
        <f>#REF!</f>
        <v>#REF!</v>
      </c>
      <c r="E5" s="66" t="e">
        <f t="shared" si="0"/>
        <v>#REF!</v>
      </c>
      <c r="F5" s="610"/>
      <c r="G5" s="70" t="e">
        <f>$C$13</f>
        <v>#REF!</v>
      </c>
      <c r="H5" s="71" t="e">
        <f>$C$14</f>
        <v>#REF!</v>
      </c>
      <c r="I5" s="71" t="e">
        <f>$C$15</f>
        <v>#REF!</v>
      </c>
      <c r="J5" s="72" t="e">
        <f>$C$16</f>
        <v>#REF!</v>
      </c>
      <c r="K5" s="70" t="e">
        <f>$C$13</f>
        <v>#REF!</v>
      </c>
      <c r="L5" s="71" t="e">
        <f>$C$14</f>
        <v>#REF!</v>
      </c>
      <c r="M5" s="71" t="e">
        <f>$C$15</f>
        <v>#REF!</v>
      </c>
      <c r="N5" s="72" t="e">
        <f>$C$16</f>
        <v>#REF!</v>
      </c>
      <c r="O5" s="70" t="e">
        <f>$C$13</f>
        <v>#REF!</v>
      </c>
      <c r="P5" s="71" t="e">
        <f>$C$14</f>
        <v>#REF!</v>
      </c>
      <c r="Q5" s="71" t="e">
        <f>$C$15</f>
        <v>#REF!</v>
      </c>
      <c r="R5" s="72" t="e">
        <f>$C$16</f>
        <v>#REF!</v>
      </c>
      <c r="S5" s="70" t="e">
        <f>$C$13</f>
        <v>#REF!</v>
      </c>
      <c r="T5" s="71" t="e">
        <f>$C$14</f>
        <v>#REF!</v>
      </c>
      <c r="U5" s="71" t="e">
        <f>$C$15</f>
        <v>#REF!</v>
      </c>
      <c r="V5" s="72" t="e">
        <f>$C$16</f>
        <v>#REF!</v>
      </c>
      <c r="W5" s="577"/>
    </row>
    <row r="6" spans="2:23" ht="17.25" thickBot="1" x14ac:dyDescent="0.25">
      <c r="B6" s="60" t="s">
        <v>266</v>
      </c>
      <c r="C6" s="52" t="e">
        <f>#REF!</f>
        <v>#REF!</v>
      </c>
      <c r="D6" s="53" t="e">
        <f>#REF!</f>
        <v>#REF!</v>
      </c>
      <c r="E6" s="66" t="e">
        <f t="shared" si="0"/>
        <v>#REF!</v>
      </c>
      <c r="F6" s="68" t="e">
        <f>C3*D3</f>
        <v>#REF!</v>
      </c>
      <c r="G6" s="73" t="e">
        <f>$D$13</f>
        <v>#REF!</v>
      </c>
      <c r="H6" s="74" t="e">
        <f>$D$14</f>
        <v>#REF!</v>
      </c>
      <c r="I6" s="74" t="e">
        <f>$D$15</f>
        <v>#REF!</v>
      </c>
      <c r="J6" s="75" t="e">
        <f>$D$16</f>
        <v>#REF!</v>
      </c>
      <c r="K6" s="76" t="e">
        <f>$D$13</f>
        <v>#REF!</v>
      </c>
      <c r="L6" s="74" t="e">
        <f>$D$14</f>
        <v>#REF!</v>
      </c>
      <c r="M6" s="74" t="e">
        <f>$D$15</f>
        <v>#REF!</v>
      </c>
      <c r="N6" s="75" t="e">
        <f>$D$16</f>
        <v>#REF!</v>
      </c>
      <c r="O6" s="73" t="e">
        <f>$D$13</f>
        <v>#REF!</v>
      </c>
      <c r="P6" s="74" t="e">
        <f>$D$14</f>
        <v>#REF!</v>
      </c>
      <c r="Q6" s="74" t="e">
        <f>$D$15</f>
        <v>#REF!</v>
      </c>
      <c r="R6" s="75" t="e">
        <f>$D$16</f>
        <v>#REF!</v>
      </c>
      <c r="S6" s="73" t="e">
        <f>$D$13</f>
        <v>#REF!</v>
      </c>
      <c r="T6" s="74" t="e">
        <f>$D$14</f>
        <v>#REF!</v>
      </c>
      <c r="U6" s="74" t="e">
        <f>$D$15</f>
        <v>#REF!</v>
      </c>
      <c r="V6" s="77" t="e">
        <f>$D$16</f>
        <v>#REF!</v>
      </c>
      <c r="W6" s="578"/>
    </row>
    <row r="7" spans="2:23" ht="15.75" thickBot="1" x14ac:dyDescent="0.25">
      <c r="E7" s="67"/>
      <c r="W7" s="62"/>
    </row>
    <row r="8" spans="2:23" ht="16.5" x14ac:dyDescent="0.2">
      <c r="B8" s="58" t="s">
        <v>258</v>
      </c>
      <c r="C8" s="48" t="e">
        <f>#REF!</f>
        <v>#REF!</v>
      </c>
      <c r="D8" s="49" t="e">
        <f>#REF!</f>
        <v>#REF!</v>
      </c>
      <c r="E8" s="66" t="e">
        <f t="shared" si="0"/>
        <v>#REF!</v>
      </c>
      <c r="F8" s="607" t="s">
        <v>276</v>
      </c>
      <c r="G8" s="590" t="s">
        <v>273</v>
      </c>
      <c r="H8" s="591"/>
      <c r="I8" s="591"/>
      <c r="J8" s="592"/>
      <c r="K8" s="593" t="s">
        <v>274</v>
      </c>
      <c r="L8" s="594"/>
      <c r="M8" s="594"/>
      <c r="N8" s="595"/>
      <c r="O8" s="596" t="s">
        <v>275</v>
      </c>
      <c r="P8" s="597"/>
      <c r="Q8" s="597"/>
      <c r="R8" s="598"/>
      <c r="S8" s="599" t="s">
        <v>271</v>
      </c>
      <c r="T8" s="600"/>
      <c r="U8" s="600"/>
      <c r="V8" s="601"/>
      <c r="W8" s="579" t="e">
        <f>'Ponderación General'!$AG$27</f>
        <v>#REF!</v>
      </c>
    </row>
    <row r="9" spans="2:23" ht="17.25" thickBot="1" x14ac:dyDescent="0.25">
      <c r="B9" s="55" t="s">
        <v>261</v>
      </c>
      <c r="C9" s="46" t="e">
        <f>#REF!</f>
        <v>#REF!</v>
      </c>
      <c r="D9" s="47" t="e">
        <f>#REF!</f>
        <v>#REF!</v>
      </c>
      <c r="E9" s="66" t="e">
        <f t="shared" si="0"/>
        <v>#REF!</v>
      </c>
      <c r="F9" s="608"/>
      <c r="G9" s="602" t="e">
        <f>C8*D8</f>
        <v>#REF!</v>
      </c>
      <c r="H9" s="603"/>
      <c r="I9" s="603"/>
      <c r="J9" s="603"/>
      <c r="K9" s="602" t="e">
        <f>C9*D9</f>
        <v>#REF!</v>
      </c>
      <c r="L9" s="603"/>
      <c r="M9" s="603"/>
      <c r="N9" s="604"/>
      <c r="O9" s="602" t="e">
        <f>C10*D10</f>
        <v>#REF!</v>
      </c>
      <c r="P9" s="603"/>
      <c r="Q9" s="603"/>
      <c r="R9" s="604"/>
      <c r="S9" s="602" t="e">
        <f>C11*D11</f>
        <v>#REF!</v>
      </c>
      <c r="T9" s="603"/>
      <c r="U9" s="603"/>
      <c r="V9" s="603"/>
      <c r="W9" s="580"/>
    </row>
    <row r="10" spans="2:23" ht="17.25" thickBot="1" x14ac:dyDescent="0.25">
      <c r="B10" s="55" t="s">
        <v>264</v>
      </c>
      <c r="C10" s="46" t="e">
        <f>#REF!</f>
        <v>#REF!</v>
      </c>
      <c r="D10" s="47" t="e">
        <f>#REF!</f>
        <v>#REF!</v>
      </c>
      <c r="E10" s="66" t="e">
        <f t="shared" si="0"/>
        <v>#REF!</v>
      </c>
      <c r="F10" s="608"/>
      <c r="G10" s="70" t="e">
        <f>$C$13</f>
        <v>#REF!</v>
      </c>
      <c r="H10" s="71" t="e">
        <f>$C$14</f>
        <v>#REF!</v>
      </c>
      <c r="I10" s="71" t="e">
        <f>$C$15</f>
        <v>#REF!</v>
      </c>
      <c r="J10" s="72" t="e">
        <f>$C$16</f>
        <v>#REF!</v>
      </c>
      <c r="K10" s="70" t="e">
        <f>$C$13</f>
        <v>#REF!</v>
      </c>
      <c r="L10" s="71" t="e">
        <f>$C$14</f>
        <v>#REF!</v>
      </c>
      <c r="M10" s="71" t="e">
        <f>$C$15</f>
        <v>#REF!</v>
      </c>
      <c r="N10" s="72" t="e">
        <f>$C$16</f>
        <v>#REF!</v>
      </c>
      <c r="O10" s="70" t="e">
        <f>$C$13</f>
        <v>#REF!</v>
      </c>
      <c r="P10" s="71" t="e">
        <f>$C$14</f>
        <v>#REF!</v>
      </c>
      <c r="Q10" s="71" t="e">
        <f>$C$15</f>
        <v>#REF!</v>
      </c>
      <c r="R10" s="72" t="e">
        <f>$C$16</f>
        <v>#REF!</v>
      </c>
      <c r="S10" s="70" t="e">
        <f>$C$13</f>
        <v>#REF!</v>
      </c>
      <c r="T10" s="71" t="e">
        <f>$C$14</f>
        <v>#REF!</v>
      </c>
      <c r="U10" s="71" t="e">
        <f>$C$15</f>
        <v>#REF!</v>
      </c>
      <c r="V10" s="72" t="e">
        <f>$C$16</f>
        <v>#REF!</v>
      </c>
      <c r="W10" s="580"/>
    </row>
    <row r="11" spans="2:23" ht="17.25" thickBot="1" x14ac:dyDescent="0.25">
      <c r="B11" s="61" t="s">
        <v>267</v>
      </c>
      <c r="C11" s="52" t="e">
        <f>#REF!</f>
        <v>#REF!</v>
      </c>
      <c r="D11" s="53" t="e">
        <f>#REF!</f>
        <v>#REF!</v>
      </c>
      <c r="E11" s="66" t="e">
        <f t="shared" si="0"/>
        <v>#REF!</v>
      </c>
      <c r="F11" s="69" t="e">
        <f>C4*D4</f>
        <v>#REF!</v>
      </c>
      <c r="G11" s="73" t="e">
        <f>$D$13</f>
        <v>#REF!</v>
      </c>
      <c r="H11" s="74" t="e">
        <f>$D$14</f>
        <v>#REF!</v>
      </c>
      <c r="I11" s="74" t="e">
        <f>$D$15</f>
        <v>#REF!</v>
      </c>
      <c r="J11" s="75" t="e">
        <f>$D$16</f>
        <v>#REF!</v>
      </c>
      <c r="K11" s="76" t="e">
        <f>$D$13</f>
        <v>#REF!</v>
      </c>
      <c r="L11" s="74" t="e">
        <f>$D$14</f>
        <v>#REF!</v>
      </c>
      <c r="M11" s="74" t="e">
        <f>$D$15</f>
        <v>#REF!</v>
      </c>
      <c r="N11" s="75" t="e">
        <f>$D$16</f>
        <v>#REF!</v>
      </c>
      <c r="O11" s="73" t="e">
        <f>$D$13</f>
        <v>#REF!</v>
      </c>
      <c r="P11" s="74" t="e">
        <f>$D$14</f>
        <v>#REF!</v>
      </c>
      <c r="Q11" s="74" t="e">
        <f>$D$15</f>
        <v>#REF!</v>
      </c>
      <c r="R11" s="75" t="e">
        <f>$D$16</f>
        <v>#REF!</v>
      </c>
      <c r="S11" s="73" t="e">
        <f>$D$13</f>
        <v>#REF!</v>
      </c>
      <c r="T11" s="74" t="e">
        <f>$D$14</f>
        <v>#REF!</v>
      </c>
      <c r="U11" s="74" t="e">
        <f>$D$15</f>
        <v>#REF!</v>
      </c>
      <c r="V11" s="77" t="e">
        <f>$D$16</f>
        <v>#REF!</v>
      </c>
      <c r="W11" s="581"/>
    </row>
    <row r="12" spans="2:23" ht="15.75" thickBot="1" x14ac:dyDescent="0.25">
      <c r="E12" s="67"/>
      <c r="W12" s="62"/>
    </row>
    <row r="13" spans="2:23" ht="16.5" x14ac:dyDescent="0.2">
      <c r="B13" s="58" t="s">
        <v>259</v>
      </c>
      <c r="C13" s="48" t="e">
        <f>#REF!</f>
        <v>#REF!</v>
      </c>
      <c r="D13" s="50" t="e">
        <f>#REF!</f>
        <v>#REF!</v>
      </c>
      <c r="E13" s="66" t="e">
        <f>C13*D13</f>
        <v>#REF!</v>
      </c>
      <c r="F13" s="605" t="s">
        <v>277</v>
      </c>
      <c r="G13" s="590" t="s">
        <v>273</v>
      </c>
      <c r="H13" s="591"/>
      <c r="I13" s="591"/>
      <c r="J13" s="592"/>
      <c r="K13" s="593" t="s">
        <v>274</v>
      </c>
      <c r="L13" s="594"/>
      <c r="M13" s="594"/>
      <c r="N13" s="595"/>
      <c r="O13" s="596" t="s">
        <v>275</v>
      </c>
      <c r="P13" s="597"/>
      <c r="Q13" s="597"/>
      <c r="R13" s="598"/>
      <c r="S13" s="599" t="s">
        <v>271</v>
      </c>
      <c r="T13" s="600"/>
      <c r="U13" s="600"/>
      <c r="V13" s="601"/>
      <c r="W13" s="582" t="e">
        <f>'Ponderación General'!$AW$27</f>
        <v>#REF!</v>
      </c>
    </row>
    <row r="14" spans="2:23" ht="33.75" thickBot="1" x14ac:dyDescent="0.25">
      <c r="B14" s="56" t="s">
        <v>262</v>
      </c>
      <c r="C14" s="46" t="e">
        <f>#REF!</f>
        <v>#REF!</v>
      </c>
      <c r="D14" s="51" t="e">
        <f>#REF!</f>
        <v>#REF!</v>
      </c>
      <c r="E14" s="66" t="e">
        <f>C14*D14</f>
        <v>#REF!</v>
      </c>
      <c r="F14" s="606"/>
      <c r="G14" s="602" t="e">
        <f>C8*D8</f>
        <v>#REF!</v>
      </c>
      <c r="H14" s="603"/>
      <c r="I14" s="603"/>
      <c r="J14" s="603"/>
      <c r="K14" s="602" t="e">
        <f>C9*D9</f>
        <v>#REF!</v>
      </c>
      <c r="L14" s="603"/>
      <c r="M14" s="603"/>
      <c r="N14" s="604"/>
      <c r="O14" s="602" t="e">
        <f>C10*D10</f>
        <v>#REF!</v>
      </c>
      <c r="P14" s="603"/>
      <c r="Q14" s="603"/>
      <c r="R14" s="604"/>
      <c r="S14" s="602" t="e">
        <f>C11*D11</f>
        <v>#REF!</v>
      </c>
      <c r="T14" s="603"/>
      <c r="U14" s="603"/>
      <c r="V14" s="603"/>
      <c r="W14" s="583"/>
    </row>
    <row r="15" spans="2:23" ht="17.25" thickBot="1" x14ac:dyDescent="0.25">
      <c r="B15" s="55" t="s">
        <v>265</v>
      </c>
      <c r="C15" s="46" t="e">
        <f>#REF!</f>
        <v>#REF!</v>
      </c>
      <c r="D15" s="51" t="e">
        <f>#REF!</f>
        <v>#REF!</v>
      </c>
      <c r="E15" s="66" t="e">
        <f>C15*D15</f>
        <v>#REF!</v>
      </c>
      <c r="F15" s="606"/>
      <c r="G15" s="70" t="e">
        <f>$C$13</f>
        <v>#REF!</v>
      </c>
      <c r="H15" s="71" t="e">
        <f>$C$14</f>
        <v>#REF!</v>
      </c>
      <c r="I15" s="71" t="e">
        <f>$C$15</f>
        <v>#REF!</v>
      </c>
      <c r="J15" s="72" t="e">
        <f>$C$16</f>
        <v>#REF!</v>
      </c>
      <c r="K15" s="70" t="e">
        <f>$C$13</f>
        <v>#REF!</v>
      </c>
      <c r="L15" s="71" t="e">
        <f>$C$14</f>
        <v>#REF!</v>
      </c>
      <c r="M15" s="71" t="e">
        <f>$C$15</f>
        <v>#REF!</v>
      </c>
      <c r="N15" s="72" t="e">
        <f>$C$16</f>
        <v>#REF!</v>
      </c>
      <c r="O15" s="70" t="e">
        <f>$C$13</f>
        <v>#REF!</v>
      </c>
      <c r="P15" s="71" t="e">
        <f>$C$14</f>
        <v>#REF!</v>
      </c>
      <c r="Q15" s="71" t="e">
        <f>$C$15</f>
        <v>#REF!</v>
      </c>
      <c r="R15" s="72" t="e">
        <f>$C$16</f>
        <v>#REF!</v>
      </c>
      <c r="S15" s="70" t="e">
        <f>$C$13</f>
        <v>#REF!</v>
      </c>
      <c r="T15" s="71" t="e">
        <f>$C$14</f>
        <v>#REF!</v>
      </c>
      <c r="U15" s="71" t="e">
        <f>$C$15</f>
        <v>#REF!</v>
      </c>
      <c r="V15" s="72" t="e">
        <f>$C$16</f>
        <v>#REF!</v>
      </c>
      <c r="W15" s="583"/>
    </row>
    <row r="16" spans="2:23" ht="17.25" thickBot="1" x14ac:dyDescent="0.25">
      <c r="B16" s="61" t="s">
        <v>267</v>
      </c>
      <c r="C16" s="52" t="e">
        <f>#REF!</f>
        <v>#REF!</v>
      </c>
      <c r="D16" s="54" t="e">
        <f>#REF!</f>
        <v>#REF!</v>
      </c>
      <c r="E16" s="66" t="e">
        <f>C16*D16</f>
        <v>#REF!</v>
      </c>
      <c r="F16" s="69" t="e">
        <f>C5*D5</f>
        <v>#REF!</v>
      </c>
      <c r="G16" s="73" t="e">
        <f>$D$13</f>
        <v>#REF!</v>
      </c>
      <c r="H16" s="74" t="e">
        <f>$D$14</f>
        <v>#REF!</v>
      </c>
      <c r="I16" s="74" t="e">
        <f>$D$15</f>
        <v>#REF!</v>
      </c>
      <c r="J16" s="75" t="e">
        <f>$D$16</f>
        <v>#REF!</v>
      </c>
      <c r="K16" s="76" t="e">
        <f>$D$13</f>
        <v>#REF!</v>
      </c>
      <c r="L16" s="74" t="e">
        <f>$D$14</f>
        <v>#REF!</v>
      </c>
      <c r="M16" s="74" t="e">
        <f>$D$15</f>
        <v>#REF!</v>
      </c>
      <c r="N16" s="75" t="e">
        <f>$D$16</f>
        <v>#REF!</v>
      </c>
      <c r="O16" s="73" t="e">
        <f>$D$13</f>
        <v>#REF!</v>
      </c>
      <c r="P16" s="74" t="e">
        <f>$D$14</f>
        <v>#REF!</v>
      </c>
      <c r="Q16" s="74" t="e">
        <f>$D$15</f>
        <v>#REF!</v>
      </c>
      <c r="R16" s="75" t="e">
        <f>$D$16</f>
        <v>#REF!</v>
      </c>
      <c r="S16" s="73" t="e">
        <f>$D$13</f>
        <v>#REF!</v>
      </c>
      <c r="T16" s="74" t="e">
        <f>$D$14</f>
        <v>#REF!</v>
      </c>
      <c r="U16" s="74" t="e">
        <f>$D$15</f>
        <v>#REF!</v>
      </c>
      <c r="V16" s="77" t="e">
        <f>$D$16</f>
        <v>#REF!</v>
      </c>
      <c r="W16" s="584"/>
    </row>
    <row r="17" spans="6:23" ht="15.75" thickBot="1" x14ac:dyDescent="0.25">
      <c r="W17" s="62"/>
    </row>
    <row r="18" spans="6:23" ht="15.75" x14ac:dyDescent="0.2">
      <c r="F18" s="588" t="s">
        <v>278</v>
      </c>
      <c r="G18" s="590" t="s">
        <v>273</v>
      </c>
      <c r="H18" s="591"/>
      <c r="I18" s="591"/>
      <c r="J18" s="592"/>
      <c r="K18" s="593" t="s">
        <v>274</v>
      </c>
      <c r="L18" s="594"/>
      <c r="M18" s="594"/>
      <c r="N18" s="595"/>
      <c r="O18" s="596" t="s">
        <v>275</v>
      </c>
      <c r="P18" s="597"/>
      <c r="Q18" s="597"/>
      <c r="R18" s="598"/>
      <c r="S18" s="599" t="s">
        <v>271</v>
      </c>
      <c r="T18" s="600"/>
      <c r="U18" s="600"/>
      <c r="V18" s="601"/>
      <c r="W18" s="585" t="e">
        <f>'Ponderación General'!$BM$27</f>
        <v>#REF!</v>
      </c>
    </row>
    <row r="19" spans="6:23" ht="16.5" thickBot="1" x14ac:dyDescent="0.25">
      <c r="F19" s="589"/>
      <c r="G19" s="602" t="e">
        <f>C8*D8</f>
        <v>#REF!</v>
      </c>
      <c r="H19" s="603"/>
      <c r="I19" s="603"/>
      <c r="J19" s="603"/>
      <c r="K19" s="602" t="e">
        <f>C9*D9</f>
        <v>#REF!</v>
      </c>
      <c r="L19" s="603"/>
      <c r="M19" s="603"/>
      <c r="N19" s="604"/>
      <c r="O19" s="602" t="e">
        <f>C10*D10</f>
        <v>#REF!</v>
      </c>
      <c r="P19" s="603"/>
      <c r="Q19" s="603"/>
      <c r="R19" s="604"/>
      <c r="S19" s="602" t="e">
        <f>C11*D11</f>
        <v>#REF!</v>
      </c>
      <c r="T19" s="603"/>
      <c r="U19" s="603"/>
      <c r="V19" s="603"/>
      <c r="W19" s="586"/>
    </row>
    <row r="20" spans="6:23" ht="16.5" thickBot="1" x14ac:dyDescent="0.25">
      <c r="F20" s="589"/>
      <c r="G20" s="70" t="e">
        <f>$C$13</f>
        <v>#REF!</v>
      </c>
      <c r="H20" s="71" t="e">
        <f>$C$14</f>
        <v>#REF!</v>
      </c>
      <c r="I20" s="71" t="e">
        <f>$C$15</f>
        <v>#REF!</v>
      </c>
      <c r="J20" s="72" t="e">
        <f>$C$16</f>
        <v>#REF!</v>
      </c>
      <c r="K20" s="70" t="e">
        <f>$C$13</f>
        <v>#REF!</v>
      </c>
      <c r="L20" s="71" t="e">
        <f>$C$14</f>
        <v>#REF!</v>
      </c>
      <c r="M20" s="71" t="e">
        <f>$C$15</f>
        <v>#REF!</v>
      </c>
      <c r="N20" s="72" t="e">
        <f>$C$16</f>
        <v>#REF!</v>
      </c>
      <c r="O20" s="70" t="e">
        <f>$C$13</f>
        <v>#REF!</v>
      </c>
      <c r="P20" s="71" t="e">
        <f>$C$14</f>
        <v>#REF!</v>
      </c>
      <c r="Q20" s="71" t="e">
        <f>$C$15</f>
        <v>#REF!</v>
      </c>
      <c r="R20" s="72" t="e">
        <f>$C$16</f>
        <v>#REF!</v>
      </c>
      <c r="S20" s="70" t="e">
        <f>$C$13</f>
        <v>#REF!</v>
      </c>
      <c r="T20" s="71" t="e">
        <f>$C$14</f>
        <v>#REF!</v>
      </c>
      <c r="U20" s="71" t="e">
        <f>$C$15</f>
        <v>#REF!</v>
      </c>
      <c r="V20" s="72" t="e">
        <f>$C$16</f>
        <v>#REF!</v>
      </c>
      <c r="W20" s="586"/>
    </row>
    <row r="21" spans="6:23" ht="16.5" thickBot="1" x14ac:dyDescent="0.25">
      <c r="F21" s="69" t="e">
        <f>C6*D6</f>
        <v>#REF!</v>
      </c>
      <c r="G21" s="73" t="e">
        <f>$D$13</f>
        <v>#REF!</v>
      </c>
      <c r="H21" s="74" t="e">
        <f>$D$14</f>
        <v>#REF!</v>
      </c>
      <c r="I21" s="74" t="e">
        <f>$D$15</f>
        <v>#REF!</v>
      </c>
      <c r="J21" s="75" t="e">
        <f>$D$16</f>
        <v>#REF!</v>
      </c>
      <c r="K21" s="76" t="e">
        <f>$D$13</f>
        <v>#REF!</v>
      </c>
      <c r="L21" s="74" t="e">
        <f>$D$14</f>
        <v>#REF!</v>
      </c>
      <c r="M21" s="74" t="e">
        <f>$D$15</f>
        <v>#REF!</v>
      </c>
      <c r="N21" s="75" t="e">
        <f>$D$16</f>
        <v>#REF!</v>
      </c>
      <c r="O21" s="73" t="e">
        <f>$D$13</f>
        <v>#REF!</v>
      </c>
      <c r="P21" s="74" t="e">
        <f>$D$14</f>
        <v>#REF!</v>
      </c>
      <c r="Q21" s="74" t="e">
        <f>$D$15</f>
        <v>#REF!</v>
      </c>
      <c r="R21" s="75" t="e">
        <f>$D$16</f>
        <v>#REF!</v>
      </c>
      <c r="S21" s="73" t="e">
        <f>$D$13</f>
        <v>#REF!</v>
      </c>
      <c r="T21" s="74" t="e">
        <f>$D$14</f>
        <v>#REF!</v>
      </c>
      <c r="U21" s="74" t="e">
        <f>$D$15</f>
        <v>#REF!</v>
      </c>
      <c r="V21" s="77" t="e">
        <f>$D$16</f>
        <v>#REF!</v>
      </c>
      <c r="W21" s="587"/>
    </row>
    <row r="23" spans="6:23" x14ac:dyDescent="0.2">
      <c r="G23" s="45"/>
    </row>
    <row r="24" spans="6:23" x14ac:dyDescent="0.2">
      <c r="G24" s="45"/>
    </row>
  </sheetData>
  <sheetProtection password="D489" sheet="1" objects="1" scenarios="1" selectLockedCells="1" selectUnlockedCells="1"/>
  <mergeCells count="40">
    <mergeCell ref="F3:F5"/>
    <mergeCell ref="G3:J3"/>
    <mergeCell ref="K3:N3"/>
    <mergeCell ref="O3:R3"/>
    <mergeCell ref="S3:V3"/>
    <mergeCell ref="G4:J4"/>
    <mergeCell ref="K4:N4"/>
    <mergeCell ref="O4:R4"/>
    <mergeCell ref="S4:V4"/>
    <mergeCell ref="F8:F10"/>
    <mergeCell ref="G8:J8"/>
    <mergeCell ref="K8:N8"/>
    <mergeCell ref="O8:R8"/>
    <mergeCell ref="S8:V8"/>
    <mergeCell ref="G9:J9"/>
    <mergeCell ref="K9:N9"/>
    <mergeCell ref="O9:R9"/>
    <mergeCell ref="S9:V9"/>
    <mergeCell ref="O13:R13"/>
    <mergeCell ref="S13:V13"/>
    <mergeCell ref="G14:J14"/>
    <mergeCell ref="K14:N14"/>
    <mergeCell ref="O14:R14"/>
    <mergeCell ref="S14:V14"/>
    <mergeCell ref="W3:W6"/>
    <mergeCell ref="W8:W11"/>
    <mergeCell ref="W13:W16"/>
    <mergeCell ref="W18:W21"/>
    <mergeCell ref="F18:F20"/>
    <mergeCell ref="G18:J18"/>
    <mergeCell ref="K18:N18"/>
    <mergeCell ref="O18:R18"/>
    <mergeCell ref="S18:V18"/>
    <mergeCell ref="G19:J19"/>
    <mergeCell ref="K19:N19"/>
    <mergeCell ref="O19:R19"/>
    <mergeCell ref="S19:V19"/>
    <mergeCell ref="F13:F15"/>
    <mergeCell ref="G13:J13"/>
    <mergeCell ref="K13:N13"/>
  </mergeCells>
  <pageMargins left="0.7" right="0.7" top="0.75" bottom="0.75" header="0.3" footer="0.3"/>
  <pageSetup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5">
    <tabColor theme="0"/>
  </sheetPr>
  <dimension ref="B1:CB27"/>
  <sheetViews>
    <sheetView showGridLines="0" topLeftCell="A4" zoomScale="50" zoomScaleNormal="50" workbookViewId="0">
      <selection sqref="A1:XFD1048576"/>
    </sheetView>
  </sheetViews>
  <sheetFormatPr baseColWidth="10" defaultColWidth="11.5703125" defaultRowHeight="12.75" x14ac:dyDescent="0.2"/>
  <cols>
    <col min="1" max="1" width="2.140625" style="257" customWidth="1"/>
    <col min="2" max="2" width="5" style="257" customWidth="1"/>
    <col min="3" max="3" width="53.7109375" style="257" customWidth="1"/>
    <col min="4" max="4" width="19.28515625" style="257" customWidth="1"/>
    <col min="5" max="15" width="10.42578125" style="257" customWidth="1"/>
    <col min="16" max="16" width="11.85546875" style="257" customWidth="1"/>
    <col min="17" max="17" width="12.42578125" style="257" bestFit="1" customWidth="1"/>
    <col min="18" max="20" width="11.28515625" style="257" bestFit="1" customWidth="1"/>
    <col min="21" max="32" width="10.5703125" style="257" bestFit="1" customWidth="1"/>
    <col min="33" max="33" width="12.28515625" style="257" bestFit="1" customWidth="1"/>
    <col min="34" max="36" width="11.28515625" style="257" bestFit="1" customWidth="1"/>
    <col min="37" max="48" width="9.7109375" style="257" bestFit="1" customWidth="1"/>
    <col min="49" max="49" width="12.28515625" style="257" bestFit="1" customWidth="1"/>
    <col min="50" max="52" width="11.28515625" style="257" bestFit="1" customWidth="1"/>
    <col min="53" max="64" width="9.7109375" style="257" bestFit="1" customWidth="1"/>
    <col min="65" max="65" width="12.28515625" style="257" bestFit="1" customWidth="1"/>
    <col min="66" max="68" width="11.28515625" style="257" bestFit="1" customWidth="1"/>
    <col min="69" max="80" width="9.7109375" style="257" bestFit="1" customWidth="1"/>
    <col min="81" max="16384" width="11.5703125" style="257"/>
  </cols>
  <sheetData>
    <row r="1" spans="2:80" ht="13.5" thickBot="1" x14ac:dyDescent="0.25"/>
    <row r="2" spans="2:80" ht="26.45" customHeight="1" thickBot="1" x14ac:dyDescent="0.25">
      <c r="B2" s="687" t="s">
        <v>279</v>
      </c>
      <c r="C2" s="688"/>
      <c r="D2" s="689"/>
      <c r="E2" s="696" t="s">
        <v>347</v>
      </c>
      <c r="F2" s="697"/>
      <c r="G2" s="697"/>
      <c r="H2" s="697"/>
      <c r="I2" s="697"/>
      <c r="J2" s="697"/>
      <c r="K2" s="697"/>
      <c r="L2" s="697"/>
      <c r="M2" s="697"/>
      <c r="N2" s="697"/>
      <c r="O2" s="697"/>
      <c r="P2" s="698"/>
      <c r="Q2" s="705" t="s">
        <v>280</v>
      </c>
      <c r="R2" s="706"/>
      <c r="S2" s="706"/>
      <c r="T2" s="706"/>
      <c r="U2" s="706"/>
      <c r="V2" s="706"/>
      <c r="W2" s="706"/>
      <c r="X2" s="706"/>
      <c r="Y2" s="706"/>
      <c r="Z2" s="706"/>
      <c r="AA2" s="706"/>
      <c r="AB2" s="706"/>
      <c r="AC2" s="706"/>
      <c r="AD2" s="706"/>
      <c r="AE2" s="706"/>
      <c r="AF2" s="706"/>
      <c r="AG2" s="706"/>
      <c r="AH2" s="706"/>
      <c r="AI2" s="706"/>
      <c r="AJ2" s="706"/>
      <c r="AK2" s="706"/>
      <c r="AL2" s="706"/>
      <c r="AM2" s="706"/>
      <c r="AN2" s="706"/>
      <c r="AO2" s="706"/>
      <c r="AP2" s="706"/>
      <c r="AQ2" s="706"/>
      <c r="AR2" s="706"/>
      <c r="AS2" s="706"/>
      <c r="AT2" s="706"/>
      <c r="AU2" s="706"/>
      <c r="AV2" s="706"/>
      <c r="AW2" s="706"/>
      <c r="AX2" s="706"/>
      <c r="AY2" s="706"/>
      <c r="AZ2" s="706"/>
      <c r="BA2" s="706"/>
      <c r="BB2" s="706"/>
      <c r="BC2" s="706"/>
      <c r="BD2" s="706"/>
      <c r="BE2" s="706"/>
      <c r="BF2" s="706"/>
      <c r="BG2" s="706"/>
      <c r="BH2" s="706"/>
      <c r="BI2" s="706"/>
      <c r="BJ2" s="706"/>
      <c r="BK2" s="706"/>
      <c r="BL2" s="706"/>
      <c r="BM2" s="706"/>
      <c r="BN2" s="706"/>
      <c r="BO2" s="706"/>
      <c r="BP2" s="706"/>
      <c r="BQ2" s="706"/>
      <c r="BR2" s="706"/>
      <c r="BS2" s="706"/>
      <c r="BT2" s="706"/>
      <c r="BU2" s="706"/>
      <c r="BV2" s="706"/>
      <c r="BW2" s="706"/>
      <c r="BX2" s="706"/>
      <c r="BY2" s="706"/>
      <c r="BZ2" s="706"/>
      <c r="CA2" s="706"/>
      <c r="CB2" s="707"/>
    </row>
    <row r="3" spans="2:80" ht="34.15" customHeight="1" x14ac:dyDescent="0.2">
      <c r="B3" s="690"/>
      <c r="C3" s="691"/>
      <c r="D3" s="692"/>
      <c r="E3" s="699"/>
      <c r="F3" s="700"/>
      <c r="G3" s="700"/>
      <c r="H3" s="700"/>
      <c r="I3" s="700"/>
      <c r="J3" s="700"/>
      <c r="K3" s="700"/>
      <c r="L3" s="700"/>
      <c r="M3" s="700"/>
      <c r="N3" s="700"/>
      <c r="O3" s="700"/>
      <c r="P3" s="701"/>
      <c r="Q3" s="708" t="s">
        <v>272</v>
      </c>
      <c r="R3" s="709"/>
      <c r="S3" s="709"/>
      <c r="T3" s="709"/>
      <c r="U3" s="709"/>
      <c r="V3" s="709"/>
      <c r="W3" s="709"/>
      <c r="X3" s="709"/>
      <c r="Y3" s="709"/>
      <c r="Z3" s="709"/>
      <c r="AA3" s="709"/>
      <c r="AB3" s="709"/>
      <c r="AC3" s="709"/>
      <c r="AD3" s="709"/>
      <c r="AE3" s="709"/>
      <c r="AF3" s="710"/>
      <c r="AG3" s="711" t="s">
        <v>276</v>
      </c>
      <c r="AH3" s="712"/>
      <c r="AI3" s="712"/>
      <c r="AJ3" s="712"/>
      <c r="AK3" s="712"/>
      <c r="AL3" s="712"/>
      <c r="AM3" s="712"/>
      <c r="AN3" s="712"/>
      <c r="AO3" s="712"/>
      <c r="AP3" s="712"/>
      <c r="AQ3" s="712"/>
      <c r="AR3" s="712"/>
      <c r="AS3" s="712"/>
      <c r="AT3" s="712"/>
      <c r="AU3" s="712"/>
      <c r="AV3" s="713"/>
      <c r="AW3" s="714" t="s">
        <v>277</v>
      </c>
      <c r="AX3" s="715"/>
      <c r="AY3" s="715"/>
      <c r="AZ3" s="715"/>
      <c r="BA3" s="715"/>
      <c r="BB3" s="715"/>
      <c r="BC3" s="715"/>
      <c r="BD3" s="715"/>
      <c r="BE3" s="715"/>
      <c r="BF3" s="715"/>
      <c r="BG3" s="715"/>
      <c r="BH3" s="715"/>
      <c r="BI3" s="715"/>
      <c r="BJ3" s="715"/>
      <c r="BK3" s="715"/>
      <c r="BL3" s="716"/>
      <c r="BM3" s="717" t="s">
        <v>278</v>
      </c>
      <c r="BN3" s="718"/>
      <c r="BO3" s="718"/>
      <c r="BP3" s="718"/>
      <c r="BQ3" s="718"/>
      <c r="BR3" s="718"/>
      <c r="BS3" s="718"/>
      <c r="BT3" s="718"/>
      <c r="BU3" s="718"/>
      <c r="BV3" s="718"/>
      <c r="BW3" s="718"/>
      <c r="BX3" s="718"/>
      <c r="BY3" s="718"/>
      <c r="BZ3" s="718"/>
      <c r="CA3" s="718"/>
      <c r="CB3" s="719"/>
    </row>
    <row r="4" spans="2:80" ht="40.9" customHeight="1" thickBot="1" x14ac:dyDescent="0.25">
      <c r="B4" s="690"/>
      <c r="C4" s="691"/>
      <c r="D4" s="692"/>
      <c r="E4" s="702"/>
      <c r="F4" s="703"/>
      <c r="G4" s="703"/>
      <c r="H4" s="703"/>
      <c r="I4" s="703"/>
      <c r="J4" s="703"/>
      <c r="K4" s="703"/>
      <c r="L4" s="703"/>
      <c r="M4" s="703"/>
      <c r="N4" s="703"/>
      <c r="O4" s="703"/>
      <c r="P4" s="704"/>
      <c r="Q4" s="720" t="e">
        <f>'Ponderación Tamaño'!$F$6</f>
        <v>#REF!</v>
      </c>
      <c r="R4" s="721"/>
      <c r="S4" s="721"/>
      <c r="T4" s="721"/>
      <c r="U4" s="721"/>
      <c r="V4" s="721"/>
      <c r="W4" s="721"/>
      <c r="X4" s="721"/>
      <c r="Y4" s="721"/>
      <c r="Z4" s="721"/>
      <c r="AA4" s="721"/>
      <c r="AB4" s="721"/>
      <c r="AC4" s="721"/>
      <c r="AD4" s="721"/>
      <c r="AE4" s="721"/>
      <c r="AF4" s="722"/>
      <c r="AG4" s="720" t="e">
        <f>'Ponderación Tamaño'!$F$11</f>
        <v>#REF!</v>
      </c>
      <c r="AH4" s="721"/>
      <c r="AI4" s="721"/>
      <c r="AJ4" s="721"/>
      <c r="AK4" s="721"/>
      <c r="AL4" s="721"/>
      <c r="AM4" s="721"/>
      <c r="AN4" s="721"/>
      <c r="AO4" s="721"/>
      <c r="AP4" s="721"/>
      <c r="AQ4" s="721"/>
      <c r="AR4" s="721"/>
      <c r="AS4" s="721"/>
      <c r="AT4" s="721"/>
      <c r="AU4" s="721"/>
      <c r="AV4" s="722"/>
      <c r="AW4" s="720" t="e">
        <f>'Ponderación Tamaño'!$F$16</f>
        <v>#REF!</v>
      </c>
      <c r="AX4" s="721"/>
      <c r="AY4" s="721"/>
      <c r="AZ4" s="721"/>
      <c r="BA4" s="721"/>
      <c r="BB4" s="721"/>
      <c r="BC4" s="721"/>
      <c r="BD4" s="721"/>
      <c r="BE4" s="721"/>
      <c r="BF4" s="721"/>
      <c r="BG4" s="721"/>
      <c r="BH4" s="721"/>
      <c r="BI4" s="721"/>
      <c r="BJ4" s="721"/>
      <c r="BK4" s="721"/>
      <c r="BL4" s="722"/>
      <c r="BM4" s="720" t="e">
        <f>'Ponderación Tamaño'!$F$21</f>
        <v>#REF!</v>
      </c>
      <c r="BN4" s="721"/>
      <c r="BO4" s="721"/>
      <c r="BP4" s="721"/>
      <c r="BQ4" s="721"/>
      <c r="BR4" s="721"/>
      <c r="BS4" s="721"/>
      <c r="BT4" s="721"/>
      <c r="BU4" s="721"/>
      <c r="BV4" s="721"/>
      <c r="BW4" s="721"/>
      <c r="BX4" s="721"/>
      <c r="BY4" s="721"/>
      <c r="BZ4" s="721"/>
      <c r="CA4" s="721"/>
      <c r="CB4" s="722"/>
    </row>
    <row r="5" spans="2:80" ht="39.75" customHeight="1" x14ac:dyDescent="0.2">
      <c r="B5" s="690"/>
      <c r="C5" s="691"/>
      <c r="D5" s="692"/>
      <c r="E5" s="723" t="s">
        <v>281</v>
      </c>
      <c r="F5" s="724"/>
      <c r="G5" s="727" t="s">
        <v>282</v>
      </c>
      <c r="H5" s="728"/>
      <c r="I5" s="729" t="s">
        <v>283</v>
      </c>
      <c r="J5" s="730"/>
      <c r="K5" s="731" t="s">
        <v>284</v>
      </c>
      <c r="L5" s="732"/>
      <c r="M5" s="733" t="s">
        <v>155</v>
      </c>
      <c r="N5" s="734"/>
      <c r="O5" s="735" t="s">
        <v>285</v>
      </c>
      <c r="P5" s="736"/>
      <c r="Q5" s="682" t="s">
        <v>273</v>
      </c>
      <c r="R5" s="670"/>
      <c r="S5" s="670"/>
      <c r="T5" s="737"/>
      <c r="U5" s="672" t="s">
        <v>274</v>
      </c>
      <c r="V5" s="673"/>
      <c r="W5" s="673"/>
      <c r="X5" s="674"/>
      <c r="Y5" s="675" t="s">
        <v>275</v>
      </c>
      <c r="Z5" s="676"/>
      <c r="AA5" s="676"/>
      <c r="AB5" s="677"/>
      <c r="AC5" s="681" t="s">
        <v>271</v>
      </c>
      <c r="AD5" s="679"/>
      <c r="AE5" s="679"/>
      <c r="AF5" s="680"/>
      <c r="AG5" s="682" t="s">
        <v>273</v>
      </c>
      <c r="AH5" s="670"/>
      <c r="AI5" s="670"/>
      <c r="AJ5" s="671"/>
      <c r="AK5" s="672" t="s">
        <v>274</v>
      </c>
      <c r="AL5" s="673"/>
      <c r="AM5" s="673"/>
      <c r="AN5" s="674"/>
      <c r="AO5" s="675" t="s">
        <v>275</v>
      </c>
      <c r="AP5" s="676"/>
      <c r="AQ5" s="676"/>
      <c r="AR5" s="677"/>
      <c r="AS5" s="678" t="s">
        <v>271</v>
      </c>
      <c r="AT5" s="679"/>
      <c r="AU5" s="679"/>
      <c r="AV5" s="680"/>
      <c r="AW5" s="669" t="s">
        <v>273</v>
      </c>
      <c r="AX5" s="670"/>
      <c r="AY5" s="670"/>
      <c r="AZ5" s="671"/>
      <c r="BA5" s="672" t="s">
        <v>274</v>
      </c>
      <c r="BB5" s="673"/>
      <c r="BC5" s="673"/>
      <c r="BD5" s="674"/>
      <c r="BE5" s="675" t="s">
        <v>275</v>
      </c>
      <c r="BF5" s="676"/>
      <c r="BG5" s="676"/>
      <c r="BH5" s="677"/>
      <c r="BI5" s="678" t="s">
        <v>271</v>
      </c>
      <c r="BJ5" s="679"/>
      <c r="BK5" s="679"/>
      <c r="BL5" s="680"/>
      <c r="BM5" s="669" t="s">
        <v>273</v>
      </c>
      <c r="BN5" s="670"/>
      <c r="BO5" s="670"/>
      <c r="BP5" s="671"/>
      <c r="BQ5" s="672" t="s">
        <v>274</v>
      </c>
      <c r="BR5" s="673"/>
      <c r="BS5" s="673"/>
      <c r="BT5" s="674"/>
      <c r="BU5" s="675" t="s">
        <v>275</v>
      </c>
      <c r="BV5" s="676"/>
      <c r="BW5" s="676"/>
      <c r="BX5" s="677"/>
      <c r="BY5" s="678" t="s">
        <v>271</v>
      </c>
      <c r="BZ5" s="679"/>
      <c r="CA5" s="679"/>
      <c r="CB5" s="680"/>
    </row>
    <row r="6" spans="2:80" ht="30" customHeight="1" thickBot="1" x14ac:dyDescent="0.25">
      <c r="B6" s="690"/>
      <c r="C6" s="691"/>
      <c r="D6" s="692"/>
      <c r="E6" s="725"/>
      <c r="F6" s="726"/>
      <c r="G6" s="738" t="s">
        <v>159</v>
      </c>
      <c r="H6" s="739"/>
      <c r="I6" s="740" t="s">
        <v>156</v>
      </c>
      <c r="J6" s="741"/>
      <c r="K6" s="742" t="s">
        <v>157</v>
      </c>
      <c r="L6" s="743"/>
      <c r="M6" s="683" t="s">
        <v>158</v>
      </c>
      <c r="N6" s="684"/>
      <c r="O6" s="685" t="s">
        <v>160</v>
      </c>
      <c r="P6" s="686"/>
      <c r="Q6" s="667" t="e">
        <f>'Ponderación Tamaño'!G4</f>
        <v>#REF!</v>
      </c>
      <c r="R6" s="667"/>
      <c r="S6" s="667"/>
      <c r="T6" s="667"/>
      <c r="U6" s="666" t="e">
        <f>'Ponderación Tamaño'!K4</f>
        <v>#REF!</v>
      </c>
      <c r="V6" s="667"/>
      <c r="W6" s="667"/>
      <c r="X6" s="668"/>
      <c r="Y6" s="666" t="e">
        <f>'Ponderación Tamaño'!O4</f>
        <v>#REF!</v>
      </c>
      <c r="Z6" s="667"/>
      <c r="AA6" s="667"/>
      <c r="AB6" s="668"/>
      <c r="AC6" s="666" t="e">
        <f>'Ponderación Tamaño'!S4</f>
        <v>#REF!</v>
      </c>
      <c r="AD6" s="667"/>
      <c r="AE6" s="667"/>
      <c r="AF6" s="668"/>
      <c r="AG6" s="667" t="e">
        <f>'Ponderación Tamaño'!G9</f>
        <v>#REF!</v>
      </c>
      <c r="AH6" s="667"/>
      <c r="AI6" s="667"/>
      <c r="AJ6" s="668"/>
      <c r="AK6" s="666" t="e">
        <f>'Ponderación Tamaño'!K9</f>
        <v>#REF!</v>
      </c>
      <c r="AL6" s="667"/>
      <c r="AM6" s="667"/>
      <c r="AN6" s="668"/>
      <c r="AO6" s="666" t="e">
        <f>'Ponderación Tamaño'!O9</f>
        <v>#REF!</v>
      </c>
      <c r="AP6" s="667"/>
      <c r="AQ6" s="667"/>
      <c r="AR6" s="668"/>
      <c r="AS6" s="667" t="e">
        <f>'Ponderación Tamaño'!S9</f>
        <v>#REF!</v>
      </c>
      <c r="AT6" s="667"/>
      <c r="AU6" s="667"/>
      <c r="AV6" s="668"/>
      <c r="AW6" s="666" t="e">
        <f>'Ponderación Tamaño'!G14</f>
        <v>#REF!</v>
      </c>
      <c r="AX6" s="667"/>
      <c r="AY6" s="667"/>
      <c r="AZ6" s="668"/>
      <c r="BA6" s="666" t="e">
        <f>'Ponderación Tamaño'!K14</f>
        <v>#REF!</v>
      </c>
      <c r="BB6" s="667"/>
      <c r="BC6" s="667"/>
      <c r="BD6" s="668"/>
      <c r="BE6" s="666" t="e">
        <f>'Ponderación Tamaño'!O14</f>
        <v>#REF!</v>
      </c>
      <c r="BF6" s="667"/>
      <c r="BG6" s="667"/>
      <c r="BH6" s="668"/>
      <c r="BI6" s="667" t="e">
        <f>'Ponderación Tamaño'!S14</f>
        <v>#REF!</v>
      </c>
      <c r="BJ6" s="667"/>
      <c r="BK6" s="667"/>
      <c r="BL6" s="668"/>
      <c r="BM6" s="666" t="e">
        <f>'Ponderación Tamaño'!G19</f>
        <v>#REF!</v>
      </c>
      <c r="BN6" s="667"/>
      <c r="BO6" s="667"/>
      <c r="BP6" s="668"/>
      <c r="BQ6" s="666" t="e">
        <f>'Ponderación Tamaño'!K19</f>
        <v>#REF!</v>
      </c>
      <c r="BR6" s="667"/>
      <c r="BS6" s="667"/>
      <c r="BT6" s="668"/>
      <c r="BU6" s="666" t="e">
        <f>'Ponderación Tamaño'!O19</f>
        <v>#REF!</v>
      </c>
      <c r="BV6" s="667"/>
      <c r="BW6" s="667"/>
      <c r="BX6" s="668"/>
      <c r="BY6" s="667" t="e">
        <f>'Ponderación Tamaño'!S19</f>
        <v>#REF!</v>
      </c>
      <c r="BZ6" s="667"/>
      <c r="CA6" s="667"/>
      <c r="CB6" s="668"/>
    </row>
    <row r="7" spans="2:80" ht="118.9" customHeight="1" thickBot="1" x14ac:dyDescent="0.25">
      <c r="B7" s="690"/>
      <c r="C7" s="691"/>
      <c r="D7" s="692"/>
      <c r="E7" s="642" t="s">
        <v>286</v>
      </c>
      <c r="F7" s="643"/>
      <c r="G7" s="646" t="s">
        <v>287</v>
      </c>
      <c r="H7" s="647"/>
      <c r="I7" s="650" t="s">
        <v>288</v>
      </c>
      <c r="J7" s="651"/>
      <c r="K7" s="654" t="s">
        <v>289</v>
      </c>
      <c r="L7" s="655"/>
      <c r="M7" s="658" t="s">
        <v>290</v>
      </c>
      <c r="N7" s="659"/>
      <c r="O7" s="662" t="s">
        <v>291</v>
      </c>
      <c r="P7" s="663"/>
      <c r="Q7" s="258" t="s">
        <v>268</v>
      </c>
      <c r="R7" s="259" t="s">
        <v>269</v>
      </c>
      <c r="S7" s="260" t="s">
        <v>270</v>
      </c>
      <c r="T7" s="261" t="s">
        <v>271</v>
      </c>
      <c r="U7" s="262" t="s">
        <v>268</v>
      </c>
      <c r="V7" s="263" t="s">
        <v>269</v>
      </c>
      <c r="W7" s="264" t="s">
        <v>270</v>
      </c>
      <c r="X7" s="265" t="s">
        <v>271</v>
      </c>
      <c r="Y7" s="266" t="s">
        <v>268</v>
      </c>
      <c r="Z7" s="267" t="s">
        <v>269</v>
      </c>
      <c r="AA7" s="268" t="s">
        <v>270</v>
      </c>
      <c r="AB7" s="269" t="s">
        <v>271</v>
      </c>
      <c r="AC7" s="270" t="s">
        <v>268</v>
      </c>
      <c r="AD7" s="271" t="s">
        <v>269</v>
      </c>
      <c r="AE7" s="272" t="s">
        <v>270</v>
      </c>
      <c r="AF7" s="273" t="s">
        <v>271</v>
      </c>
      <c r="AG7" s="274" t="s">
        <v>268</v>
      </c>
      <c r="AH7" s="275" t="s">
        <v>269</v>
      </c>
      <c r="AI7" s="276" t="s">
        <v>270</v>
      </c>
      <c r="AJ7" s="277" t="s">
        <v>271</v>
      </c>
      <c r="AK7" s="278" t="s">
        <v>268</v>
      </c>
      <c r="AL7" s="279" t="s">
        <v>269</v>
      </c>
      <c r="AM7" s="280" t="s">
        <v>270</v>
      </c>
      <c r="AN7" s="281" t="s">
        <v>271</v>
      </c>
      <c r="AO7" s="282" t="s">
        <v>268</v>
      </c>
      <c r="AP7" s="283" t="s">
        <v>269</v>
      </c>
      <c r="AQ7" s="284" t="s">
        <v>270</v>
      </c>
      <c r="AR7" s="285" t="s">
        <v>271</v>
      </c>
      <c r="AS7" s="286" t="s">
        <v>268</v>
      </c>
      <c r="AT7" s="287" t="s">
        <v>269</v>
      </c>
      <c r="AU7" s="288" t="s">
        <v>270</v>
      </c>
      <c r="AV7" s="289" t="s">
        <v>271</v>
      </c>
      <c r="AW7" s="290" t="s">
        <v>268</v>
      </c>
      <c r="AX7" s="275" t="s">
        <v>269</v>
      </c>
      <c r="AY7" s="276" t="s">
        <v>270</v>
      </c>
      <c r="AZ7" s="277" t="s">
        <v>271</v>
      </c>
      <c r="BA7" s="278" t="s">
        <v>268</v>
      </c>
      <c r="BB7" s="279" t="s">
        <v>269</v>
      </c>
      <c r="BC7" s="280" t="s">
        <v>270</v>
      </c>
      <c r="BD7" s="281" t="s">
        <v>271</v>
      </c>
      <c r="BE7" s="282" t="s">
        <v>268</v>
      </c>
      <c r="BF7" s="283" t="s">
        <v>269</v>
      </c>
      <c r="BG7" s="284" t="s">
        <v>270</v>
      </c>
      <c r="BH7" s="285" t="s">
        <v>271</v>
      </c>
      <c r="BI7" s="286" t="s">
        <v>268</v>
      </c>
      <c r="BJ7" s="287" t="s">
        <v>269</v>
      </c>
      <c r="BK7" s="288" t="s">
        <v>270</v>
      </c>
      <c r="BL7" s="289" t="s">
        <v>271</v>
      </c>
      <c r="BM7" s="290" t="s">
        <v>268</v>
      </c>
      <c r="BN7" s="275" t="s">
        <v>269</v>
      </c>
      <c r="BO7" s="276" t="s">
        <v>270</v>
      </c>
      <c r="BP7" s="277" t="s">
        <v>271</v>
      </c>
      <c r="BQ7" s="278" t="s">
        <v>268</v>
      </c>
      <c r="BR7" s="279" t="s">
        <v>269</v>
      </c>
      <c r="BS7" s="280" t="s">
        <v>270</v>
      </c>
      <c r="BT7" s="281" t="s">
        <v>271</v>
      </c>
      <c r="BU7" s="282" t="s">
        <v>268</v>
      </c>
      <c r="BV7" s="283" t="s">
        <v>269</v>
      </c>
      <c r="BW7" s="284" t="s">
        <v>270</v>
      </c>
      <c r="BX7" s="285" t="s">
        <v>271</v>
      </c>
      <c r="BY7" s="286" t="s">
        <v>268</v>
      </c>
      <c r="BZ7" s="287" t="s">
        <v>269</v>
      </c>
      <c r="CA7" s="288" t="s">
        <v>270</v>
      </c>
      <c r="CB7" s="289" t="s">
        <v>271</v>
      </c>
    </row>
    <row r="8" spans="2:80" ht="32.450000000000003" customHeight="1" thickBot="1" x14ac:dyDescent="0.25">
      <c r="B8" s="693"/>
      <c r="C8" s="694"/>
      <c r="D8" s="695"/>
      <c r="E8" s="644"/>
      <c r="F8" s="645"/>
      <c r="G8" s="648"/>
      <c r="H8" s="649"/>
      <c r="I8" s="652"/>
      <c r="J8" s="653"/>
      <c r="K8" s="656"/>
      <c r="L8" s="657"/>
      <c r="M8" s="660"/>
      <c r="N8" s="661"/>
      <c r="O8" s="664"/>
      <c r="P8" s="665"/>
      <c r="Q8" s="291" t="e">
        <f>'Ponderación Tamaño'!G5</f>
        <v>#REF!</v>
      </c>
      <c r="R8" s="292" t="e">
        <f>'Ponderación Tamaño'!H5</f>
        <v>#REF!</v>
      </c>
      <c r="S8" s="292" t="e">
        <f>'Ponderación Tamaño'!I5</f>
        <v>#REF!</v>
      </c>
      <c r="T8" s="293" t="e">
        <f>'Ponderación Tamaño'!J5</f>
        <v>#REF!</v>
      </c>
      <c r="U8" s="291" t="e">
        <f>'Ponderación Tamaño'!K5</f>
        <v>#REF!</v>
      </c>
      <c r="V8" s="292" t="e">
        <f>'Ponderación Tamaño'!L5</f>
        <v>#REF!</v>
      </c>
      <c r="W8" s="292" t="e">
        <f>'Ponderación Tamaño'!M5</f>
        <v>#REF!</v>
      </c>
      <c r="X8" s="293" t="e">
        <f>'Ponderación Tamaño'!N5</f>
        <v>#REF!</v>
      </c>
      <c r="Y8" s="291" t="e">
        <f>'Ponderación Tamaño'!O5</f>
        <v>#REF!</v>
      </c>
      <c r="Z8" s="292" t="e">
        <f>'Ponderación Tamaño'!P5</f>
        <v>#REF!</v>
      </c>
      <c r="AA8" s="292" t="e">
        <f>'Ponderación Tamaño'!Q5</f>
        <v>#REF!</v>
      </c>
      <c r="AB8" s="293" t="e">
        <f>'Ponderación Tamaño'!R5</f>
        <v>#REF!</v>
      </c>
      <c r="AC8" s="291" t="e">
        <f>'Ponderación Tamaño'!S5</f>
        <v>#REF!</v>
      </c>
      <c r="AD8" s="292" t="e">
        <f>'Ponderación Tamaño'!T5</f>
        <v>#REF!</v>
      </c>
      <c r="AE8" s="292" t="e">
        <f>'Ponderación Tamaño'!U5</f>
        <v>#REF!</v>
      </c>
      <c r="AF8" s="293" t="e">
        <f>'Ponderación Tamaño'!V5</f>
        <v>#REF!</v>
      </c>
      <c r="AG8" s="294" t="e">
        <f>'Ponderación Tamaño'!G10</f>
        <v>#REF!</v>
      </c>
      <c r="AH8" s="295" t="e">
        <f>'Ponderación Tamaño'!H10</f>
        <v>#REF!</v>
      </c>
      <c r="AI8" s="295" t="e">
        <f>'Ponderación Tamaño'!I10</f>
        <v>#REF!</v>
      </c>
      <c r="AJ8" s="296" t="e">
        <f>'Ponderación Tamaño'!J10</f>
        <v>#REF!</v>
      </c>
      <c r="AK8" s="294" t="e">
        <f>'Ponderación Tamaño'!K10</f>
        <v>#REF!</v>
      </c>
      <c r="AL8" s="295" t="e">
        <f>'Ponderación Tamaño'!L10</f>
        <v>#REF!</v>
      </c>
      <c r="AM8" s="295" t="e">
        <f>'Ponderación Tamaño'!M10</f>
        <v>#REF!</v>
      </c>
      <c r="AN8" s="296" t="e">
        <f>'Ponderación Tamaño'!N10</f>
        <v>#REF!</v>
      </c>
      <c r="AO8" s="294" t="e">
        <f>'Ponderación Tamaño'!O10</f>
        <v>#REF!</v>
      </c>
      <c r="AP8" s="295" t="e">
        <f>'Ponderación Tamaño'!P10</f>
        <v>#REF!</v>
      </c>
      <c r="AQ8" s="295" t="e">
        <f>'Ponderación Tamaño'!Q10</f>
        <v>#REF!</v>
      </c>
      <c r="AR8" s="297" t="e">
        <f>'Ponderación Tamaño'!R10</f>
        <v>#REF!</v>
      </c>
      <c r="AS8" s="294" t="e">
        <f>'Ponderación Tamaño'!S10</f>
        <v>#REF!</v>
      </c>
      <c r="AT8" s="295" t="e">
        <f>'Ponderación Tamaño'!T10</f>
        <v>#REF!</v>
      </c>
      <c r="AU8" s="295" t="e">
        <f>'Ponderación Tamaño'!U10</f>
        <v>#REF!</v>
      </c>
      <c r="AV8" s="297" t="e">
        <f>'Ponderación Tamaño'!V10</f>
        <v>#REF!</v>
      </c>
      <c r="AW8" s="294" t="e">
        <f>'Ponderación Tamaño'!G15</f>
        <v>#REF!</v>
      </c>
      <c r="AX8" s="295" t="e">
        <f>'Ponderación Tamaño'!H15</f>
        <v>#REF!</v>
      </c>
      <c r="AY8" s="295" t="e">
        <f>'Ponderación Tamaño'!I15</f>
        <v>#REF!</v>
      </c>
      <c r="AZ8" s="296" t="e">
        <f>'Ponderación Tamaño'!J15</f>
        <v>#REF!</v>
      </c>
      <c r="BA8" s="294" t="e">
        <f>'Ponderación Tamaño'!K15</f>
        <v>#REF!</v>
      </c>
      <c r="BB8" s="295" t="e">
        <f>'Ponderación Tamaño'!L15</f>
        <v>#REF!</v>
      </c>
      <c r="BC8" s="295" t="e">
        <f>'Ponderación Tamaño'!M15</f>
        <v>#REF!</v>
      </c>
      <c r="BD8" s="296" t="e">
        <f>'Ponderación Tamaño'!N15</f>
        <v>#REF!</v>
      </c>
      <c r="BE8" s="294" t="e">
        <f>'Ponderación Tamaño'!O15</f>
        <v>#REF!</v>
      </c>
      <c r="BF8" s="295" t="e">
        <f>'Ponderación Tamaño'!P15</f>
        <v>#REF!</v>
      </c>
      <c r="BG8" s="295" t="e">
        <f>'Ponderación Tamaño'!Q15</f>
        <v>#REF!</v>
      </c>
      <c r="BH8" s="296" t="e">
        <f>'Ponderación Tamaño'!R15</f>
        <v>#REF!</v>
      </c>
      <c r="BI8" s="294" t="e">
        <f>'Ponderación Tamaño'!S15</f>
        <v>#REF!</v>
      </c>
      <c r="BJ8" s="295" t="e">
        <f>'Ponderación Tamaño'!T15</f>
        <v>#REF!</v>
      </c>
      <c r="BK8" s="295" t="e">
        <f>'Ponderación Tamaño'!U15</f>
        <v>#REF!</v>
      </c>
      <c r="BL8" s="296" t="e">
        <f>'Ponderación Tamaño'!V15</f>
        <v>#REF!</v>
      </c>
      <c r="BM8" s="294" t="e">
        <f>'Ponderación Tamaño'!G20</f>
        <v>#REF!</v>
      </c>
      <c r="BN8" s="295" t="e">
        <f>'Ponderación Tamaño'!H20</f>
        <v>#REF!</v>
      </c>
      <c r="BO8" s="295" t="e">
        <f>'Ponderación Tamaño'!I20</f>
        <v>#REF!</v>
      </c>
      <c r="BP8" s="296" t="e">
        <f>'Ponderación Tamaño'!J20</f>
        <v>#REF!</v>
      </c>
      <c r="BQ8" s="294" t="e">
        <f>'Ponderación Tamaño'!K20</f>
        <v>#REF!</v>
      </c>
      <c r="BR8" s="295" t="e">
        <f>'Ponderación Tamaño'!L20</f>
        <v>#REF!</v>
      </c>
      <c r="BS8" s="295" t="e">
        <f>'Ponderación Tamaño'!M20</f>
        <v>#REF!</v>
      </c>
      <c r="BT8" s="297" t="e">
        <f>'Ponderación Tamaño'!N20</f>
        <v>#REF!</v>
      </c>
      <c r="BU8" s="294" t="e">
        <f>'Ponderación Tamaño'!O20</f>
        <v>#REF!</v>
      </c>
      <c r="BV8" s="295" t="e">
        <f>'Ponderación Tamaño'!P20</f>
        <v>#REF!</v>
      </c>
      <c r="BW8" s="295" t="e">
        <f>'Ponderación Tamaño'!Q20</f>
        <v>#REF!</v>
      </c>
      <c r="BX8" s="297" t="e">
        <f>'Ponderación Tamaño'!R20</f>
        <v>#REF!</v>
      </c>
      <c r="BY8" s="294" t="e">
        <f>'Ponderación Tamaño'!S20</f>
        <v>#REF!</v>
      </c>
      <c r="BZ8" s="295" t="e">
        <f>'Ponderación Tamaño'!T20</f>
        <v>#REF!</v>
      </c>
      <c r="CA8" s="295" t="e">
        <f>'Ponderación Tamaño'!U20</f>
        <v>#REF!</v>
      </c>
      <c r="CB8" s="297" t="e">
        <f>'Ponderación Tamaño'!V20</f>
        <v>#REF!</v>
      </c>
    </row>
    <row r="9" spans="2:80" ht="30" customHeight="1" thickBot="1" x14ac:dyDescent="0.25">
      <c r="B9" s="298" t="s">
        <v>56</v>
      </c>
      <c r="C9" s="299" t="s">
        <v>57</v>
      </c>
      <c r="D9" s="300" t="s">
        <v>58</v>
      </c>
      <c r="E9" s="301">
        <v>1E-3</v>
      </c>
      <c r="F9" s="302">
        <v>39.999000000000002</v>
      </c>
      <c r="G9" s="303">
        <v>40</v>
      </c>
      <c r="H9" s="304">
        <v>50.999000000000002</v>
      </c>
      <c r="I9" s="305">
        <v>51</v>
      </c>
      <c r="J9" s="306">
        <v>60.999000000000002</v>
      </c>
      <c r="K9" s="307">
        <v>61</v>
      </c>
      <c r="L9" s="308">
        <v>80.998999999999995</v>
      </c>
      <c r="M9" s="309">
        <v>81</v>
      </c>
      <c r="N9" s="310">
        <v>90.998999999999995</v>
      </c>
      <c r="O9" s="311">
        <v>91</v>
      </c>
      <c r="P9" s="312">
        <v>100</v>
      </c>
      <c r="Q9" s="313" t="e">
        <f>'Ponderación Tamaño'!G6</f>
        <v>#REF!</v>
      </c>
      <c r="R9" s="314" t="e">
        <f>'Ponderación Tamaño'!H6</f>
        <v>#REF!</v>
      </c>
      <c r="S9" s="314" t="e">
        <f>'Ponderación Tamaño'!I6</f>
        <v>#REF!</v>
      </c>
      <c r="T9" s="315" t="e">
        <f>'Ponderación Tamaño'!J6</f>
        <v>#REF!</v>
      </c>
      <c r="U9" s="313" t="e">
        <f>'Ponderación Tamaño'!K6</f>
        <v>#REF!</v>
      </c>
      <c r="V9" s="314" t="e">
        <f>'Ponderación Tamaño'!L6</f>
        <v>#REF!</v>
      </c>
      <c r="W9" s="314" t="e">
        <f>'Ponderación Tamaño'!M6</f>
        <v>#REF!</v>
      </c>
      <c r="X9" s="315" t="e">
        <f>'Ponderación Tamaño'!N6</f>
        <v>#REF!</v>
      </c>
      <c r="Y9" s="313" t="e">
        <f>'Ponderación Tamaño'!O6</f>
        <v>#REF!</v>
      </c>
      <c r="Z9" s="314" t="e">
        <f>'Ponderación Tamaño'!P6</f>
        <v>#REF!</v>
      </c>
      <c r="AA9" s="314" t="e">
        <f>'Ponderación Tamaño'!Q6</f>
        <v>#REF!</v>
      </c>
      <c r="AB9" s="316" t="e">
        <f>'Ponderación Tamaño'!R6</f>
        <v>#REF!</v>
      </c>
      <c r="AC9" s="317" t="e">
        <f>'Ponderación Tamaño'!S6</f>
        <v>#REF!</v>
      </c>
      <c r="AD9" s="314" t="e">
        <f>'Ponderación Tamaño'!T6</f>
        <v>#REF!</v>
      </c>
      <c r="AE9" s="314" t="e">
        <f>'Ponderación Tamaño'!U6</f>
        <v>#REF!</v>
      </c>
      <c r="AF9" s="316" t="e">
        <f>'Ponderación Tamaño'!V6</f>
        <v>#REF!</v>
      </c>
      <c r="AG9" s="318" t="e">
        <f>'Ponderación Tamaño'!G11</f>
        <v>#REF!</v>
      </c>
      <c r="AH9" s="319" t="e">
        <f>'Ponderación Tamaño'!H11</f>
        <v>#REF!</v>
      </c>
      <c r="AI9" s="319" t="e">
        <f>'Ponderación Tamaño'!I11</f>
        <v>#REF!</v>
      </c>
      <c r="AJ9" s="320" t="e">
        <f>'Ponderación Tamaño'!J11</f>
        <v>#REF!</v>
      </c>
      <c r="AK9" s="318" t="e">
        <f>'Ponderación Tamaño'!K11</f>
        <v>#REF!</v>
      </c>
      <c r="AL9" s="319" t="e">
        <f>'Ponderación Tamaño'!L11</f>
        <v>#REF!</v>
      </c>
      <c r="AM9" s="319" t="e">
        <f>'Ponderación Tamaño'!M11</f>
        <v>#REF!</v>
      </c>
      <c r="AN9" s="321" t="e">
        <f>'Ponderación Tamaño'!N11</f>
        <v>#REF!</v>
      </c>
      <c r="AO9" s="318" t="e">
        <f>'Ponderación Tamaño'!O11</f>
        <v>#REF!</v>
      </c>
      <c r="AP9" s="319" t="e">
        <f>'Ponderación Tamaño'!P11</f>
        <v>#REF!</v>
      </c>
      <c r="AQ9" s="319" t="e">
        <f>'Ponderación Tamaño'!Q11</f>
        <v>#REF!</v>
      </c>
      <c r="AR9" s="321" t="e">
        <f>'Ponderación Tamaño'!R11</f>
        <v>#REF!</v>
      </c>
      <c r="AS9" s="318" t="e">
        <f>'Ponderación Tamaño'!S11</f>
        <v>#REF!</v>
      </c>
      <c r="AT9" s="319" t="e">
        <f>'Ponderación Tamaño'!T11</f>
        <v>#REF!</v>
      </c>
      <c r="AU9" s="319" t="e">
        <f>'Ponderación Tamaño'!U11</f>
        <v>#REF!</v>
      </c>
      <c r="AV9" s="321" t="e">
        <f>'Ponderación Tamaño'!V11</f>
        <v>#REF!</v>
      </c>
      <c r="AW9" s="313" t="e">
        <f>'Ponderación Tamaño'!G16</f>
        <v>#REF!</v>
      </c>
      <c r="AX9" s="314" t="e">
        <f>'Ponderación Tamaño'!H16</f>
        <v>#REF!</v>
      </c>
      <c r="AY9" s="314" t="e">
        <f>'Ponderación Tamaño'!I16</f>
        <v>#REF!</v>
      </c>
      <c r="AZ9" s="315" t="e">
        <f>'Ponderación Tamaño'!J16</f>
        <v>#REF!</v>
      </c>
      <c r="BA9" s="313" t="e">
        <f>'Ponderación Tamaño'!K16</f>
        <v>#REF!</v>
      </c>
      <c r="BB9" s="314" t="e">
        <f>'Ponderación Tamaño'!L16</f>
        <v>#REF!</v>
      </c>
      <c r="BC9" s="314" t="e">
        <f>'Ponderación Tamaño'!M16</f>
        <v>#REF!</v>
      </c>
      <c r="BD9" s="316" t="e">
        <f>'Ponderación Tamaño'!N16</f>
        <v>#REF!</v>
      </c>
      <c r="BE9" s="313" t="e">
        <f>'Ponderación Tamaño'!O16</f>
        <v>#REF!</v>
      </c>
      <c r="BF9" s="314" t="e">
        <f>'Ponderación Tamaño'!P16</f>
        <v>#REF!</v>
      </c>
      <c r="BG9" s="314" t="e">
        <f>'Ponderación Tamaño'!Q16</f>
        <v>#REF!</v>
      </c>
      <c r="BH9" s="316" t="e">
        <f>'Ponderación Tamaño'!R16</f>
        <v>#REF!</v>
      </c>
      <c r="BI9" s="313" t="e">
        <f>'Ponderación Tamaño'!S16</f>
        <v>#REF!</v>
      </c>
      <c r="BJ9" s="314" t="e">
        <f>'Ponderación Tamaño'!T16</f>
        <v>#REF!</v>
      </c>
      <c r="BK9" s="314" t="e">
        <f>'Ponderación Tamaño'!U16</f>
        <v>#REF!</v>
      </c>
      <c r="BL9" s="316" t="e">
        <f>'Ponderación Tamaño'!V16</f>
        <v>#REF!</v>
      </c>
      <c r="BM9" s="313" t="e">
        <f>'Ponderación Tamaño'!G21</f>
        <v>#REF!</v>
      </c>
      <c r="BN9" s="314" t="e">
        <f>'Ponderación Tamaño'!H21</f>
        <v>#REF!</v>
      </c>
      <c r="BO9" s="314" t="e">
        <f>'Ponderación Tamaño'!I21</f>
        <v>#REF!</v>
      </c>
      <c r="BP9" s="315" t="e">
        <f>'Ponderación Tamaño'!J21</f>
        <v>#REF!</v>
      </c>
      <c r="BQ9" s="313" t="e">
        <f>'Ponderación Tamaño'!K21</f>
        <v>#REF!</v>
      </c>
      <c r="BR9" s="314" t="e">
        <f>'Ponderación Tamaño'!L21</f>
        <v>#REF!</v>
      </c>
      <c r="BS9" s="314" t="e">
        <f>'Ponderación Tamaño'!M21</f>
        <v>#REF!</v>
      </c>
      <c r="BT9" s="316" t="e">
        <f>'Ponderación Tamaño'!N21</f>
        <v>#REF!</v>
      </c>
      <c r="BU9" s="313" t="e">
        <f>'Ponderación Tamaño'!O21</f>
        <v>#REF!</v>
      </c>
      <c r="BV9" s="314" t="e">
        <f>'Ponderación Tamaño'!P21</f>
        <v>#REF!</v>
      </c>
      <c r="BW9" s="314" t="e">
        <f>'Ponderación Tamaño'!Q21</f>
        <v>#REF!</v>
      </c>
      <c r="BX9" s="316" t="e">
        <f>'Ponderación Tamaño'!R21</f>
        <v>#REF!</v>
      </c>
      <c r="BY9" s="313" t="e">
        <f>'Ponderación Tamaño'!S21</f>
        <v>#REF!</v>
      </c>
      <c r="BZ9" s="314" t="e">
        <f>'Ponderación Tamaño'!T21</f>
        <v>#REF!</v>
      </c>
      <c r="CA9" s="314" t="e">
        <f>'Ponderación Tamaño'!U21</f>
        <v>#REF!</v>
      </c>
      <c r="CB9" s="316" t="e">
        <f>'Ponderación Tamaño'!V21</f>
        <v>#REF!</v>
      </c>
    </row>
    <row r="10" spans="2:80" ht="23.45" customHeight="1" x14ac:dyDescent="0.2">
      <c r="B10" s="322">
        <v>1</v>
      </c>
      <c r="C10" s="323" t="s">
        <v>292</v>
      </c>
      <c r="D10" s="324" t="e">
        <f>#REF!</f>
        <v>#REF!</v>
      </c>
      <c r="E10" s="638">
        <v>39.999899999999997</v>
      </c>
      <c r="F10" s="639"/>
      <c r="G10" s="640">
        <v>40</v>
      </c>
      <c r="H10" s="641"/>
      <c r="I10" s="638">
        <v>51</v>
      </c>
      <c r="J10" s="639"/>
      <c r="K10" s="640">
        <v>61</v>
      </c>
      <c r="L10" s="641"/>
      <c r="M10" s="638">
        <v>81</v>
      </c>
      <c r="N10" s="639"/>
      <c r="O10" s="640">
        <v>91</v>
      </c>
      <c r="P10" s="641"/>
      <c r="Q10" s="325" t="e">
        <f>(($Q$4*$Q$6)*$Q$8)*($D10*$Q$9)</f>
        <v>#REF!</v>
      </c>
      <c r="R10" s="326" t="e">
        <f>(($Q$4*$Q$6)*$R$8)*($D10*$R$9)</f>
        <v>#REF!</v>
      </c>
      <c r="S10" s="326" t="e">
        <f>(($Q$4*$Q$6)*$S$8)*($D10*$S$9)</f>
        <v>#REF!</v>
      </c>
      <c r="T10" s="327" t="e">
        <f>(($Q$4*$Q$6)*$T$8)*($D10*$T$9)</f>
        <v>#REF!</v>
      </c>
      <c r="U10" s="328" t="e">
        <f>(($Q$4*$U$6)*$U$8)*($D10*$U$9)</f>
        <v>#REF!</v>
      </c>
      <c r="V10" s="326" t="e">
        <f>(($Q$4*$U$6)*$V$8)*($D10*$V$9)</f>
        <v>#REF!</v>
      </c>
      <c r="W10" s="326" t="e">
        <f>(($Q$4*$U$6)*$W$8)*($D10*$W$9)</f>
        <v>#REF!</v>
      </c>
      <c r="X10" s="329" t="e">
        <f>(($Q$4*$U$6)*$X$8)*($D10*$X$9)</f>
        <v>#REF!</v>
      </c>
      <c r="Y10" s="325" t="e">
        <f>(($Q$4*$Y$6)*$Y$8)*($D10*$Y$9)</f>
        <v>#REF!</v>
      </c>
      <c r="Z10" s="326" t="e">
        <f>(($Q$4*$Y$6)*$Z$8)*($D10*$Z$9)</f>
        <v>#REF!</v>
      </c>
      <c r="AA10" s="326" t="e">
        <f>(($Q$4*$Y$6)*$AA$8)*($D10*$AA$9)</f>
        <v>#REF!</v>
      </c>
      <c r="AB10" s="327" t="e">
        <f>(($Q$4*$Y$6)*$AB$8)*($D10*$AB$9)</f>
        <v>#REF!</v>
      </c>
      <c r="AC10" s="328" t="e">
        <f>(($Q$4*$AC$6)*$AC$8)*($D10*$AC$9)</f>
        <v>#REF!</v>
      </c>
      <c r="AD10" s="326" t="e">
        <f>(($Q$4*$AC$6)*$AD$8)*($D10*$AD$9)</f>
        <v>#REF!</v>
      </c>
      <c r="AE10" s="326" t="e">
        <f>(($Q$4*$AC$6)*$AE$8)*($D10*$AE$9)</f>
        <v>#REF!</v>
      </c>
      <c r="AF10" s="327" t="e">
        <f>(($Q$4*$AC$6)*$AF$8)*($D10*$AF$9)</f>
        <v>#REF!</v>
      </c>
      <c r="AG10" s="330" t="e">
        <f>(($AG$4*$AG$6)*$AG$8)*($D10*$AG$9)</f>
        <v>#REF!</v>
      </c>
      <c r="AH10" s="330" t="e">
        <f>(($AG$4*$AG$6)*$AH$8)*($D10*$AH$9)</f>
        <v>#REF!</v>
      </c>
      <c r="AI10" s="330" t="e">
        <f>(($AG$4*$AG$6)*$AI$8)*($D10*$AI$9)</f>
        <v>#REF!</v>
      </c>
      <c r="AJ10" s="331" t="e">
        <f>(($AG$4*$AG$6)*$AJ$8)*($D10*$AJ$9)</f>
        <v>#REF!</v>
      </c>
      <c r="AK10" s="332" t="e">
        <f>(($AG$4*$AK$6)*$AK$8)*($D10*$AK$9)</f>
        <v>#REF!</v>
      </c>
      <c r="AL10" s="332" t="e">
        <f>(($AG$4*$AK$6)*$AL$8)*($D10*$AL$9)</f>
        <v>#REF!</v>
      </c>
      <c r="AM10" s="332" t="e">
        <f>(($AG$4*$AK$6)*$AM$8)*($D10*$AM$9)</f>
        <v>#REF!</v>
      </c>
      <c r="AN10" s="333" t="e">
        <f>(($AG$4*$AK$6)*$AN$8)*($D10*$AN$9)</f>
        <v>#REF!</v>
      </c>
      <c r="AO10" s="332" t="e">
        <f>(($AG$4*$AO$6)*$AO$8)*($D10*$AO$9)</f>
        <v>#REF!</v>
      </c>
      <c r="AP10" s="332" t="e">
        <f>(($AG$4*$AO$6)*$AP$8)*($D10*$AP$9)</f>
        <v>#REF!</v>
      </c>
      <c r="AQ10" s="332" t="e">
        <f>(($AG$4*$AO$6)*$AQ$8)*($D10*$AQ$9)</f>
        <v>#REF!</v>
      </c>
      <c r="AR10" s="333" t="e">
        <f>(($AG$4*$AO$6)*$AR$8)*($D10*$AR$9)</f>
        <v>#REF!</v>
      </c>
      <c r="AS10" s="332" t="e">
        <f>(($AG$4*$AS$6)*$AS$8)*($D10*$AS$9)</f>
        <v>#REF!</v>
      </c>
      <c r="AT10" s="332" t="e">
        <f>(($AG$4*$AS$6)*$AT$8)*($D10*$AT$9)</f>
        <v>#REF!</v>
      </c>
      <c r="AU10" s="332" t="e">
        <f>(($AG$4*$AS$6)*$AU$8)*($D10*$AU$9)</f>
        <v>#REF!</v>
      </c>
      <c r="AV10" s="333" t="e">
        <f>(($AG$4*$AS$6)*$AV$8)*($D10*$AV$9)</f>
        <v>#REF!</v>
      </c>
      <c r="AW10" s="332" t="e">
        <f>(($AW$4*$AW$6)*$AW$8)*($D10*$AW$9)</f>
        <v>#REF!</v>
      </c>
      <c r="AX10" s="332" t="e">
        <f>(($AW$4*$AW$6)*$AX$8)*($D10*$AX$9)</f>
        <v>#REF!</v>
      </c>
      <c r="AY10" s="332" t="e">
        <f>(($AW$4*$AW$6)*$AY$8)*($D10*$AY$9)</f>
        <v>#REF!</v>
      </c>
      <c r="AZ10" s="334" t="e">
        <f>(($AW$4*$AW$6)*$AZ$8)*($D10*$AZ$9)</f>
        <v>#REF!</v>
      </c>
      <c r="BA10" s="332" t="e">
        <f>(($AW$4*$BA$6)*$BA$8)*($D10*$BA$9)</f>
        <v>#REF!</v>
      </c>
      <c r="BB10" s="332" t="e">
        <f>(($AW$4*$BA$6)*$BB$8)*($D10*$BB$9)</f>
        <v>#REF!</v>
      </c>
      <c r="BC10" s="332" t="e">
        <f>(($AW$4*$BA$6)*$BC$8)*($D10*$BC$9)</f>
        <v>#REF!</v>
      </c>
      <c r="BD10" s="333" t="e">
        <f>(($AW$4*$BA$6)*$BD$8)*($D10*$BD$9)</f>
        <v>#REF!</v>
      </c>
      <c r="BE10" s="332" t="e">
        <f>(($AW$4*$BE$6)*$BE$8)*($D10*$BE$9)</f>
        <v>#REF!</v>
      </c>
      <c r="BF10" s="332" t="e">
        <f>(($AW$4*$BE$6)*$BF$8)*($D10*$BF$9)</f>
        <v>#REF!</v>
      </c>
      <c r="BG10" s="332" t="e">
        <f>(($AW$4*$BE$6)*$BG$8)*($D10*$BG$9)</f>
        <v>#REF!</v>
      </c>
      <c r="BH10" s="333" t="e">
        <f>(($AW$4*$BE$6)*$BH$8)*($D10*$BH$9)</f>
        <v>#REF!</v>
      </c>
      <c r="BI10" s="332" t="e">
        <f>(($AW$4*$BI$6)*$BI$8)*($D10*$BI$9)</f>
        <v>#REF!</v>
      </c>
      <c r="BJ10" s="332" t="e">
        <f>(($AW$4*$BI$6)*$BJ$8)*($D10*$BJ$9)</f>
        <v>#REF!</v>
      </c>
      <c r="BK10" s="332" t="e">
        <f>(($AW$4*$BI$6)*$BK$8)*($D10*$BK$9)</f>
        <v>#REF!</v>
      </c>
      <c r="BL10" s="333" t="e">
        <f>(($AW$4*$BI$6)*$BL$8)*($D10*$BL$9)</f>
        <v>#REF!</v>
      </c>
      <c r="BM10" s="332" t="e">
        <f>(($BM$4*$BM$6)*$BM$8)*($D10*$BM$9)</f>
        <v>#REF!</v>
      </c>
      <c r="BN10" s="332" t="e">
        <f>(($BM$4*$BM$6)*$BN$8)*($D10*$BN$9)</f>
        <v>#REF!</v>
      </c>
      <c r="BO10" s="332" t="e">
        <f>(($BM$4*$BM$6)*$BO$8)*($D10*$BO$9)</f>
        <v>#REF!</v>
      </c>
      <c r="BP10" s="334" t="e">
        <f>(($BM$4*$BM$6)*$BP$8)*($D10*$BP$9)</f>
        <v>#REF!</v>
      </c>
      <c r="BQ10" s="332" t="e">
        <f>(($BM$4*$BQ$6)*$BQ$8)*($D10*$BQ$9)</f>
        <v>#REF!</v>
      </c>
      <c r="BR10" s="332" t="e">
        <f>(($BM$4*$BQ$6)*$BR$8)*($D10*$BR$9)</f>
        <v>#REF!</v>
      </c>
      <c r="BS10" s="332" t="e">
        <f>(($BM$4*$BQ$6)*$BS$8)*($D10*$BS$9)</f>
        <v>#REF!</v>
      </c>
      <c r="BT10" s="333" t="e">
        <f>(($BM$4*$BQ$6)*$BT$8)*($D10*$BT$9)</f>
        <v>#REF!</v>
      </c>
      <c r="BU10" s="332" t="e">
        <f>(($BM$4*$BU$6)*$BU$8)*($D10*$BU$9)</f>
        <v>#REF!</v>
      </c>
      <c r="BV10" s="332" t="e">
        <f>(($BM$4*$BU$6)*$BV$8)*($D10*$BV$9)</f>
        <v>#REF!</v>
      </c>
      <c r="BW10" s="332" t="e">
        <f>(($BM$4*$BU$6)*$BW$8)*($D10*$BW$9)</f>
        <v>#REF!</v>
      </c>
      <c r="BX10" s="333" t="e">
        <f>(($BM$4*$BU$6)*$BX$8)*($D10*$BX$9)</f>
        <v>#REF!</v>
      </c>
      <c r="BY10" s="332" t="e">
        <f>(($BM$4*$BY$6)*$BY$8)*($D10*$BY$9)</f>
        <v>#REF!</v>
      </c>
      <c r="BZ10" s="332" t="e">
        <f>(($BM$4*$BY$6)*$BZ$8)*($D10*$BZ$9)</f>
        <v>#REF!</v>
      </c>
      <c r="CA10" s="332" t="e">
        <f>(($BM$4*$BY$6)*$CA$8)*($D10*$CA$9)</f>
        <v>#REF!</v>
      </c>
      <c r="CB10" s="333" t="e">
        <f>(($BM$4*$BY$6)*$CB$8)*($D10*$CB$9)</f>
        <v>#REF!</v>
      </c>
    </row>
    <row r="11" spans="2:80" ht="23.45" customHeight="1" x14ac:dyDescent="0.2">
      <c r="B11" s="335">
        <v>2</v>
      </c>
      <c r="C11" s="336" t="s">
        <v>293</v>
      </c>
      <c r="D11" s="337" t="e">
        <f>#REF!</f>
        <v>#REF!</v>
      </c>
      <c r="E11" s="631">
        <v>39.999899999999997</v>
      </c>
      <c r="F11" s="632"/>
      <c r="G11" s="633">
        <v>40</v>
      </c>
      <c r="H11" s="634"/>
      <c r="I11" s="631">
        <v>51</v>
      </c>
      <c r="J11" s="632"/>
      <c r="K11" s="633">
        <v>61</v>
      </c>
      <c r="L11" s="634"/>
      <c r="M11" s="631">
        <v>81</v>
      </c>
      <c r="N11" s="632"/>
      <c r="O11" s="633">
        <v>91</v>
      </c>
      <c r="P11" s="634"/>
      <c r="Q11" s="338" t="e">
        <f t="shared" ref="Q11:Q25" si="0">(($Q$4*$Q$6)*$Q$8)*($D11*$Q$9)</f>
        <v>#REF!</v>
      </c>
      <c r="R11" s="339" t="e">
        <f t="shared" ref="R11:R25" si="1">(($Q$4*$Q$6)*$R$8)*($D11*$R$9)</f>
        <v>#REF!</v>
      </c>
      <c r="S11" s="339" t="e">
        <f t="shared" ref="S11:S25" si="2">(($Q$4*$Q$6)*$S$8)*($D11*$S$9)</f>
        <v>#REF!</v>
      </c>
      <c r="T11" s="340" t="e">
        <f t="shared" ref="T11:T25" si="3">(($Q$4*$Q$6)*$T$8)*($D11*$T$9)</f>
        <v>#REF!</v>
      </c>
      <c r="U11" s="341" t="e">
        <f t="shared" ref="U11:U25" si="4">(($Q$4*$U$6)*$U$8)*($D11*$U$9)</f>
        <v>#REF!</v>
      </c>
      <c r="V11" s="339" t="e">
        <f t="shared" ref="V11:V25" si="5">(($Q$4*$U$6)*$V$8)*($D11*$V$9)</f>
        <v>#REF!</v>
      </c>
      <c r="W11" s="339" t="e">
        <f t="shared" ref="W11:W25" si="6">(($Q$4*$U$6)*$W$8)*($D11*$W$9)</f>
        <v>#REF!</v>
      </c>
      <c r="X11" s="342" t="e">
        <f t="shared" ref="X11:X25" si="7">(($Q$4*$U$6)*$X$8)*($D11*$X$9)</f>
        <v>#REF!</v>
      </c>
      <c r="Y11" s="338" t="e">
        <f t="shared" ref="Y11:Y25" si="8">(($Q$4*$Y$6)*$Y$8)*($D11*$Y$9)</f>
        <v>#REF!</v>
      </c>
      <c r="Z11" s="339" t="e">
        <f t="shared" ref="Z11:Z25" si="9">(($Q$4*$Y$6)*$Z$8)*($D11*$Z$9)</f>
        <v>#REF!</v>
      </c>
      <c r="AA11" s="339" t="e">
        <f t="shared" ref="AA11:AA25" si="10">(($Q$4*$Y$6)*$AA$8)*($D11*$AA$9)</f>
        <v>#REF!</v>
      </c>
      <c r="AB11" s="340" t="e">
        <f t="shared" ref="AB11:AB25" si="11">(($Q$4*$Y$6)*$AB$8)*($D11*$AB$9)</f>
        <v>#REF!</v>
      </c>
      <c r="AC11" s="341" t="e">
        <f t="shared" ref="AC11:AC25" si="12">(($Q$4*$AC$6)*$AC$8)*($D11*$AC$9)</f>
        <v>#REF!</v>
      </c>
      <c r="AD11" s="339" t="e">
        <f t="shared" ref="AD11:AD25" si="13">(($Q$4*$AC$6)*$AD$8)*($D11*$AD$9)</f>
        <v>#REF!</v>
      </c>
      <c r="AE11" s="339" t="e">
        <f t="shared" ref="AE11:AE25" si="14">(($Q$4*$AC$6)*$AE$8)*($D11*$AE$9)</f>
        <v>#REF!</v>
      </c>
      <c r="AF11" s="340" t="e">
        <f t="shared" ref="AF11:AF25" si="15">(($Q$4*$AC$6)*$AF$8)*($D11*$AF$9)</f>
        <v>#REF!</v>
      </c>
      <c r="AG11" s="332" t="e">
        <f t="shared" ref="AG11:AG25" si="16">(($AG$4*$AG$6)*$AG$8)*($D11*$AG$9)</f>
        <v>#REF!</v>
      </c>
      <c r="AH11" s="332" t="e">
        <f t="shared" ref="AH11:AH25" si="17">(($AG$4*$AG$6)*$AH$8)*($D11*$AH$9)</f>
        <v>#REF!</v>
      </c>
      <c r="AI11" s="332" t="e">
        <f t="shared" ref="AI11:AI25" si="18">(($AG$4*$AG$6)*$AI$8)*($D11*$AI$9)</f>
        <v>#REF!</v>
      </c>
      <c r="AJ11" s="333" t="e">
        <f t="shared" ref="AJ11:AJ25" si="19">(($AG$4*$AG$6)*$AJ$8)*($D11*$AJ$9)</f>
        <v>#REF!</v>
      </c>
      <c r="AK11" s="332" t="e">
        <f t="shared" ref="AK11:AK25" si="20">(($AG$4*$AK$6)*$AK$8)*($D11*$AK$9)</f>
        <v>#REF!</v>
      </c>
      <c r="AL11" s="332" t="e">
        <f t="shared" ref="AL11:AL25" si="21">(($AG$4*$AK$6)*$AL$8)*($D11*$AL$9)</f>
        <v>#REF!</v>
      </c>
      <c r="AM11" s="332" t="e">
        <f t="shared" ref="AM11:AM25" si="22">(($AG$4*$AK$6)*$AM$8)*($D11*$AM$9)</f>
        <v>#REF!</v>
      </c>
      <c r="AN11" s="333" t="e">
        <f t="shared" ref="AN11:AN25" si="23">(($AG$4*$AK$6)*$AN$8)*($D11*$AN$9)</f>
        <v>#REF!</v>
      </c>
      <c r="AO11" s="332" t="e">
        <f t="shared" ref="AO11:AO25" si="24">(($AG$4*$AO$6)*$AO$8)*($D11*$AO$9)</f>
        <v>#REF!</v>
      </c>
      <c r="AP11" s="332" t="e">
        <f t="shared" ref="AP11:AP25" si="25">(($AG$4*$AO$6)*$AP$8)*($D11*$AP$9)</f>
        <v>#REF!</v>
      </c>
      <c r="AQ11" s="332" t="e">
        <f t="shared" ref="AQ11:AQ25" si="26">(($AG$4*$AO$6)*$AQ$8)*($D11*$AQ$9)</f>
        <v>#REF!</v>
      </c>
      <c r="AR11" s="333" t="e">
        <f t="shared" ref="AR11:AR25" si="27">(($AG$4*$AO$6)*$AR$8)*($D11*$AR$9)</f>
        <v>#REF!</v>
      </c>
      <c r="AS11" s="332" t="e">
        <f t="shared" ref="AS11:AS25" si="28">(($AG$4*$AS$6)*$AS$8)*($D11*$AS$9)</f>
        <v>#REF!</v>
      </c>
      <c r="AT11" s="332" t="e">
        <f t="shared" ref="AT11:AT25" si="29">(($AG$4*$AS$6)*$AT$8)*($D11*$AT$9)</f>
        <v>#REF!</v>
      </c>
      <c r="AU11" s="332" t="e">
        <f t="shared" ref="AU11:AU25" si="30">(($AG$4*$AS$6)*$AU$8)*($D11*$AU$9)</f>
        <v>#REF!</v>
      </c>
      <c r="AV11" s="333" t="e">
        <f t="shared" ref="AV11:AV25" si="31">(($AG$4*$AS$6)*$AV$8)*($D11*$AV$9)</f>
        <v>#REF!</v>
      </c>
      <c r="AW11" s="332" t="e">
        <f t="shared" ref="AW11:AW25" si="32">(($AW$4*$AW$6)*$AW$8)*($D11*$AW$9)</f>
        <v>#REF!</v>
      </c>
      <c r="AX11" s="332" t="e">
        <f t="shared" ref="AX11:AX25" si="33">(($AW$4*$AW$6)*$AX$8)*($D11*$AX$9)</f>
        <v>#REF!</v>
      </c>
      <c r="AY11" s="332" t="e">
        <f t="shared" ref="AY11:AY25" si="34">(($AW$4*$AW$6)*$AY$8)*($D11*$AY$9)</f>
        <v>#REF!</v>
      </c>
      <c r="AZ11" s="334" t="e">
        <f t="shared" ref="AZ11:AZ25" si="35">(($AW$4*$AW$6)*$AZ$8)*($D11*$AZ$9)</f>
        <v>#REF!</v>
      </c>
      <c r="BA11" s="332" t="e">
        <f t="shared" ref="BA11:BA25" si="36">(($AW$4*$BA$6)*$BA$8)*($D11*$BA$9)</f>
        <v>#REF!</v>
      </c>
      <c r="BB11" s="332" t="e">
        <f t="shared" ref="BB11:BB25" si="37">(($AW$4*$BA$6)*$BB$8)*($D11*$BB$9)</f>
        <v>#REF!</v>
      </c>
      <c r="BC11" s="332" t="e">
        <f t="shared" ref="BC11:BC25" si="38">(($AW$4*$BA$6)*$BC$8)*($D11*$BC$9)</f>
        <v>#REF!</v>
      </c>
      <c r="BD11" s="333" t="e">
        <f t="shared" ref="BD11:BD25" si="39">(($AW$4*$BA$6)*$BD$8)*($D11*$BD$9)</f>
        <v>#REF!</v>
      </c>
      <c r="BE11" s="332" t="e">
        <f t="shared" ref="BE11:BE25" si="40">(($AW$4*$BE$6)*$BE$8)*($D11*$BE$9)</f>
        <v>#REF!</v>
      </c>
      <c r="BF11" s="332" t="e">
        <f t="shared" ref="BF11:BF25" si="41">(($AW$4*$BE$6)*$BF$8)*($D11*$BF$9)</f>
        <v>#REF!</v>
      </c>
      <c r="BG11" s="332" t="e">
        <f t="shared" ref="BG11:BG25" si="42">(($AW$4*$BE$6)*$BG$8)*($D11*$BG$9)</f>
        <v>#REF!</v>
      </c>
      <c r="BH11" s="333" t="e">
        <f t="shared" ref="BH11:BH25" si="43">(($AW$4*$BE$6)*$BH$8)*($D11*$BH$9)</f>
        <v>#REF!</v>
      </c>
      <c r="BI11" s="332" t="e">
        <f t="shared" ref="BI11:BI25" si="44">(($AW$4*$BI$6)*$BI$8)*($D11*$BI$9)</f>
        <v>#REF!</v>
      </c>
      <c r="BJ11" s="332" t="e">
        <f t="shared" ref="BJ11:BJ25" si="45">(($AW$4*$BI$6)*$BJ$8)*($D11*$BJ$9)</f>
        <v>#REF!</v>
      </c>
      <c r="BK11" s="332" t="e">
        <f t="shared" ref="BK11:BK25" si="46">(($AW$4*$BI$6)*$BK$8)*($D11*$BK$9)</f>
        <v>#REF!</v>
      </c>
      <c r="BL11" s="333" t="e">
        <f t="shared" ref="BL11:BL25" si="47">(($AW$4*$BI$6)*$BL$8)*($D11*$BL$9)</f>
        <v>#REF!</v>
      </c>
      <c r="BM11" s="332" t="e">
        <f t="shared" ref="BM11:BM25" si="48">(($BM$4*$BM$6)*$BM$8)*($D11*$BM$9)</f>
        <v>#REF!</v>
      </c>
      <c r="BN11" s="332" t="e">
        <f t="shared" ref="BN11:BN25" si="49">(($BM$4*$BM$6)*$BN$8)*($D11*$BN$9)</f>
        <v>#REF!</v>
      </c>
      <c r="BO11" s="332" t="e">
        <f t="shared" ref="BO11:BO25" si="50">(($BM$4*$BM$6)*$BO$8)*($D11*$BO$9)</f>
        <v>#REF!</v>
      </c>
      <c r="BP11" s="334" t="e">
        <f t="shared" ref="BP11:BP25" si="51">(($BM$4*$BM$6)*$BP$8)*($D11*$BP$9)</f>
        <v>#REF!</v>
      </c>
      <c r="BQ11" s="332" t="e">
        <f t="shared" ref="BQ11:BQ25" si="52">(($BM$4*$BQ$6)*$BQ$8)*($D11*$BQ$9)</f>
        <v>#REF!</v>
      </c>
      <c r="BR11" s="332" t="e">
        <f t="shared" ref="BR11:BR25" si="53">(($BM$4*$BQ$6)*$BR$8)*($D11*$BR$9)</f>
        <v>#REF!</v>
      </c>
      <c r="BS11" s="332" t="e">
        <f t="shared" ref="BS11:BS25" si="54">(($BM$4*$BQ$6)*$BS$8)*($D11*$BS$9)</f>
        <v>#REF!</v>
      </c>
      <c r="BT11" s="333" t="e">
        <f t="shared" ref="BT11:BT25" si="55">(($BM$4*$BQ$6)*$BT$8)*($D11*$BT$9)</f>
        <v>#REF!</v>
      </c>
      <c r="BU11" s="332" t="e">
        <f t="shared" ref="BU11:BU25" si="56">(($BM$4*$BU$6)*$BU$8)*($D11*$BU$9)</f>
        <v>#REF!</v>
      </c>
      <c r="BV11" s="332" t="e">
        <f t="shared" ref="BV11:BV25" si="57">(($BM$4*$BU$6)*$BV$8)*($D11*$BV$9)</f>
        <v>#REF!</v>
      </c>
      <c r="BW11" s="332" t="e">
        <f t="shared" ref="BW11:BW25" si="58">(($BM$4*$BU$6)*$BW$8)*($D11*$BW$9)</f>
        <v>#REF!</v>
      </c>
      <c r="BX11" s="333" t="e">
        <f t="shared" ref="BX11:BX25" si="59">(($BM$4*$BU$6)*$BX$8)*($D11*$BX$9)</f>
        <v>#REF!</v>
      </c>
      <c r="BY11" s="332" t="e">
        <f t="shared" ref="BY11:BY25" si="60">(($BM$4*$BY$6)*$BY$8)*($D11*$BY$9)</f>
        <v>#REF!</v>
      </c>
      <c r="BZ11" s="332" t="e">
        <f t="shared" ref="BZ11:BZ25" si="61">(($BM$4*$BY$6)*$BZ$8)*($D11*$BZ$9)</f>
        <v>#REF!</v>
      </c>
      <c r="CA11" s="332" t="e">
        <f t="shared" ref="CA11:CA25" si="62">(($BM$4*$BY$6)*$CA$8)*($D11*$CA$9)</f>
        <v>#REF!</v>
      </c>
      <c r="CB11" s="333" t="e">
        <f t="shared" ref="CB11:CB25" si="63">(($BM$4*$BY$6)*$CB$8)*($D11*$CB$9)</f>
        <v>#REF!</v>
      </c>
    </row>
    <row r="12" spans="2:80" ht="23.45" customHeight="1" x14ac:dyDescent="0.2">
      <c r="B12" s="335">
        <v>3</v>
      </c>
      <c r="C12" s="336" t="s">
        <v>294</v>
      </c>
      <c r="D12" s="337" t="e">
        <f>#REF!</f>
        <v>#REF!</v>
      </c>
      <c r="E12" s="631">
        <v>39.999899999999997</v>
      </c>
      <c r="F12" s="632"/>
      <c r="G12" s="633">
        <v>40</v>
      </c>
      <c r="H12" s="634"/>
      <c r="I12" s="631">
        <v>51</v>
      </c>
      <c r="J12" s="632"/>
      <c r="K12" s="633">
        <v>61</v>
      </c>
      <c r="L12" s="634"/>
      <c r="M12" s="631">
        <v>81</v>
      </c>
      <c r="N12" s="632"/>
      <c r="O12" s="633">
        <v>91</v>
      </c>
      <c r="P12" s="634"/>
      <c r="Q12" s="338" t="e">
        <f t="shared" si="0"/>
        <v>#REF!</v>
      </c>
      <c r="R12" s="339" t="e">
        <f t="shared" si="1"/>
        <v>#REF!</v>
      </c>
      <c r="S12" s="339" t="e">
        <f t="shared" si="2"/>
        <v>#REF!</v>
      </c>
      <c r="T12" s="340" t="e">
        <f t="shared" si="3"/>
        <v>#REF!</v>
      </c>
      <c r="U12" s="341" t="e">
        <f t="shared" si="4"/>
        <v>#REF!</v>
      </c>
      <c r="V12" s="339" t="e">
        <f t="shared" si="5"/>
        <v>#REF!</v>
      </c>
      <c r="W12" s="339" t="e">
        <f t="shared" si="6"/>
        <v>#REF!</v>
      </c>
      <c r="X12" s="342" t="e">
        <f t="shared" si="7"/>
        <v>#REF!</v>
      </c>
      <c r="Y12" s="338" t="e">
        <f t="shared" si="8"/>
        <v>#REF!</v>
      </c>
      <c r="Z12" s="339" t="e">
        <f t="shared" si="9"/>
        <v>#REF!</v>
      </c>
      <c r="AA12" s="339" t="e">
        <f t="shared" si="10"/>
        <v>#REF!</v>
      </c>
      <c r="AB12" s="340" t="e">
        <f t="shared" si="11"/>
        <v>#REF!</v>
      </c>
      <c r="AC12" s="341" t="e">
        <f t="shared" si="12"/>
        <v>#REF!</v>
      </c>
      <c r="AD12" s="339" t="e">
        <f t="shared" si="13"/>
        <v>#REF!</v>
      </c>
      <c r="AE12" s="339" t="e">
        <f t="shared" si="14"/>
        <v>#REF!</v>
      </c>
      <c r="AF12" s="340" t="e">
        <f t="shared" si="15"/>
        <v>#REF!</v>
      </c>
      <c r="AG12" s="332" t="e">
        <f t="shared" si="16"/>
        <v>#REF!</v>
      </c>
      <c r="AH12" s="332" t="e">
        <f t="shared" si="17"/>
        <v>#REF!</v>
      </c>
      <c r="AI12" s="332" t="e">
        <f t="shared" si="18"/>
        <v>#REF!</v>
      </c>
      <c r="AJ12" s="333" t="e">
        <f t="shared" si="19"/>
        <v>#REF!</v>
      </c>
      <c r="AK12" s="332" t="e">
        <f t="shared" si="20"/>
        <v>#REF!</v>
      </c>
      <c r="AL12" s="332" t="e">
        <f t="shared" si="21"/>
        <v>#REF!</v>
      </c>
      <c r="AM12" s="332" t="e">
        <f t="shared" si="22"/>
        <v>#REF!</v>
      </c>
      <c r="AN12" s="333" t="e">
        <f t="shared" si="23"/>
        <v>#REF!</v>
      </c>
      <c r="AO12" s="332" t="e">
        <f t="shared" si="24"/>
        <v>#REF!</v>
      </c>
      <c r="AP12" s="332" t="e">
        <f t="shared" si="25"/>
        <v>#REF!</v>
      </c>
      <c r="AQ12" s="332" t="e">
        <f t="shared" si="26"/>
        <v>#REF!</v>
      </c>
      <c r="AR12" s="333" t="e">
        <f t="shared" si="27"/>
        <v>#REF!</v>
      </c>
      <c r="AS12" s="332" t="e">
        <f t="shared" si="28"/>
        <v>#REF!</v>
      </c>
      <c r="AT12" s="332" t="e">
        <f t="shared" si="29"/>
        <v>#REF!</v>
      </c>
      <c r="AU12" s="332" t="e">
        <f t="shared" si="30"/>
        <v>#REF!</v>
      </c>
      <c r="AV12" s="333" t="e">
        <f t="shared" si="31"/>
        <v>#REF!</v>
      </c>
      <c r="AW12" s="332" t="e">
        <f t="shared" si="32"/>
        <v>#REF!</v>
      </c>
      <c r="AX12" s="332" t="e">
        <f t="shared" si="33"/>
        <v>#REF!</v>
      </c>
      <c r="AY12" s="332" t="e">
        <f t="shared" si="34"/>
        <v>#REF!</v>
      </c>
      <c r="AZ12" s="334" t="e">
        <f t="shared" si="35"/>
        <v>#REF!</v>
      </c>
      <c r="BA12" s="332" t="e">
        <f t="shared" si="36"/>
        <v>#REF!</v>
      </c>
      <c r="BB12" s="332" t="e">
        <f t="shared" si="37"/>
        <v>#REF!</v>
      </c>
      <c r="BC12" s="332" t="e">
        <f t="shared" si="38"/>
        <v>#REF!</v>
      </c>
      <c r="BD12" s="333" t="e">
        <f t="shared" si="39"/>
        <v>#REF!</v>
      </c>
      <c r="BE12" s="332" t="e">
        <f t="shared" si="40"/>
        <v>#REF!</v>
      </c>
      <c r="BF12" s="332" t="e">
        <f t="shared" si="41"/>
        <v>#REF!</v>
      </c>
      <c r="BG12" s="332" t="e">
        <f t="shared" si="42"/>
        <v>#REF!</v>
      </c>
      <c r="BH12" s="333" t="e">
        <f t="shared" si="43"/>
        <v>#REF!</v>
      </c>
      <c r="BI12" s="332" t="e">
        <f t="shared" si="44"/>
        <v>#REF!</v>
      </c>
      <c r="BJ12" s="332" t="e">
        <f t="shared" si="45"/>
        <v>#REF!</v>
      </c>
      <c r="BK12" s="332" t="e">
        <f t="shared" si="46"/>
        <v>#REF!</v>
      </c>
      <c r="BL12" s="333" t="e">
        <f t="shared" si="47"/>
        <v>#REF!</v>
      </c>
      <c r="BM12" s="332" t="e">
        <f t="shared" si="48"/>
        <v>#REF!</v>
      </c>
      <c r="BN12" s="332" t="e">
        <f t="shared" si="49"/>
        <v>#REF!</v>
      </c>
      <c r="BO12" s="332" t="e">
        <f t="shared" si="50"/>
        <v>#REF!</v>
      </c>
      <c r="BP12" s="334" t="e">
        <f t="shared" si="51"/>
        <v>#REF!</v>
      </c>
      <c r="BQ12" s="332" t="e">
        <f t="shared" si="52"/>
        <v>#REF!</v>
      </c>
      <c r="BR12" s="332" t="e">
        <f t="shared" si="53"/>
        <v>#REF!</v>
      </c>
      <c r="BS12" s="332" t="e">
        <f t="shared" si="54"/>
        <v>#REF!</v>
      </c>
      <c r="BT12" s="333" t="e">
        <f t="shared" si="55"/>
        <v>#REF!</v>
      </c>
      <c r="BU12" s="332" t="e">
        <f t="shared" si="56"/>
        <v>#REF!</v>
      </c>
      <c r="BV12" s="332" t="e">
        <f t="shared" si="57"/>
        <v>#REF!</v>
      </c>
      <c r="BW12" s="332" t="e">
        <f t="shared" si="58"/>
        <v>#REF!</v>
      </c>
      <c r="BX12" s="333" t="e">
        <f t="shared" si="59"/>
        <v>#REF!</v>
      </c>
      <c r="BY12" s="332" t="e">
        <f t="shared" si="60"/>
        <v>#REF!</v>
      </c>
      <c r="BZ12" s="332" t="e">
        <f t="shared" si="61"/>
        <v>#REF!</v>
      </c>
      <c r="CA12" s="332" t="e">
        <f t="shared" si="62"/>
        <v>#REF!</v>
      </c>
      <c r="CB12" s="333" t="e">
        <f t="shared" si="63"/>
        <v>#REF!</v>
      </c>
    </row>
    <row r="13" spans="2:80" ht="23.45" customHeight="1" x14ac:dyDescent="0.2">
      <c r="B13" s="335">
        <v>4</v>
      </c>
      <c r="C13" s="336" t="s">
        <v>295</v>
      </c>
      <c r="D13" s="337" t="e">
        <f>#REF!</f>
        <v>#REF!</v>
      </c>
      <c r="E13" s="631">
        <v>39.999899999999997</v>
      </c>
      <c r="F13" s="632"/>
      <c r="G13" s="633">
        <v>40</v>
      </c>
      <c r="H13" s="634"/>
      <c r="I13" s="631">
        <v>51</v>
      </c>
      <c r="J13" s="632"/>
      <c r="K13" s="633">
        <v>61</v>
      </c>
      <c r="L13" s="634"/>
      <c r="M13" s="631">
        <v>81</v>
      </c>
      <c r="N13" s="632"/>
      <c r="O13" s="633">
        <v>91</v>
      </c>
      <c r="P13" s="634"/>
      <c r="Q13" s="338" t="e">
        <f t="shared" si="0"/>
        <v>#REF!</v>
      </c>
      <c r="R13" s="339" t="e">
        <f t="shared" si="1"/>
        <v>#REF!</v>
      </c>
      <c r="S13" s="339" t="e">
        <f t="shared" si="2"/>
        <v>#REF!</v>
      </c>
      <c r="T13" s="340" t="e">
        <f t="shared" si="3"/>
        <v>#REF!</v>
      </c>
      <c r="U13" s="341" t="e">
        <f t="shared" si="4"/>
        <v>#REF!</v>
      </c>
      <c r="V13" s="339" t="e">
        <f t="shared" si="5"/>
        <v>#REF!</v>
      </c>
      <c r="W13" s="339" t="e">
        <f t="shared" si="6"/>
        <v>#REF!</v>
      </c>
      <c r="X13" s="342" t="e">
        <f t="shared" si="7"/>
        <v>#REF!</v>
      </c>
      <c r="Y13" s="338" t="e">
        <f t="shared" si="8"/>
        <v>#REF!</v>
      </c>
      <c r="Z13" s="339" t="e">
        <f t="shared" si="9"/>
        <v>#REF!</v>
      </c>
      <c r="AA13" s="339" t="e">
        <f t="shared" si="10"/>
        <v>#REF!</v>
      </c>
      <c r="AB13" s="340" t="e">
        <f t="shared" si="11"/>
        <v>#REF!</v>
      </c>
      <c r="AC13" s="341" t="e">
        <f t="shared" si="12"/>
        <v>#REF!</v>
      </c>
      <c r="AD13" s="339" t="e">
        <f t="shared" si="13"/>
        <v>#REF!</v>
      </c>
      <c r="AE13" s="339" t="e">
        <f t="shared" si="14"/>
        <v>#REF!</v>
      </c>
      <c r="AF13" s="340" t="e">
        <f t="shared" si="15"/>
        <v>#REF!</v>
      </c>
      <c r="AG13" s="332" t="e">
        <f t="shared" si="16"/>
        <v>#REF!</v>
      </c>
      <c r="AH13" s="332" t="e">
        <f t="shared" si="17"/>
        <v>#REF!</v>
      </c>
      <c r="AI13" s="332" t="e">
        <f t="shared" si="18"/>
        <v>#REF!</v>
      </c>
      <c r="AJ13" s="333" t="e">
        <f t="shared" si="19"/>
        <v>#REF!</v>
      </c>
      <c r="AK13" s="332" t="e">
        <f t="shared" si="20"/>
        <v>#REF!</v>
      </c>
      <c r="AL13" s="332" t="e">
        <f t="shared" si="21"/>
        <v>#REF!</v>
      </c>
      <c r="AM13" s="332" t="e">
        <f t="shared" si="22"/>
        <v>#REF!</v>
      </c>
      <c r="AN13" s="333" t="e">
        <f t="shared" si="23"/>
        <v>#REF!</v>
      </c>
      <c r="AO13" s="332" t="e">
        <f t="shared" si="24"/>
        <v>#REF!</v>
      </c>
      <c r="AP13" s="332" t="e">
        <f t="shared" si="25"/>
        <v>#REF!</v>
      </c>
      <c r="AQ13" s="332" t="e">
        <f t="shared" si="26"/>
        <v>#REF!</v>
      </c>
      <c r="AR13" s="333" t="e">
        <f t="shared" si="27"/>
        <v>#REF!</v>
      </c>
      <c r="AS13" s="332" t="e">
        <f t="shared" si="28"/>
        <v>#REF!</v>
      </c>
      <c r="AT13" s="332" t="e">
        <f t="shared" si="29"/>
        <v>#REF!</v>
      </c>
      <c r="AU13" s="332" t="e">
        <f t="shared" si="30"/>
        <v>#REF!</v>
      </c>
      <c r="AV13" s="333" t="e">
        <f t="shared" si="31"/>
        <v>#REF!</v>
      </c>
      <c r="AW13" s="332" t="e">
        <f t="shared" si="32"/>
        <v>#REF!</v>
      </c>
      <c r="AX13" s="332" t="e">
        <f t="shared" si="33"/>
        <v>#REF!</v>
      </c>
      <c r="AY13" s="332" t="e">
        <f t="shared" si="34"/>
        <v>#REF!</v>
      </c>
      <c r="AZ13" s="334" t="e">
        <f t="shared" si="35"/>
        <v>#REF!</v>
      </c>
      <c r="BA13" s="332" t="e">
        <f t="shared" si="36"/>
        <v>#REF!</v>
      </c>
      <c r="BB13" s="332" t="e">
        <f t="shared" si="37"/>
        <v>#REF!</v>
      </c>
      <c r="BC13" s="332" t="e">
        <f t="shared" si="38"/>
        <v>#REF!</v>
      </c>
      <c r="BD13" s="333" t="e">
        <f t="shared" si="39"/>
        <v>#REF!</v>
      </c>
      <c r="BE13" s="332" t="e">
        <f t="shared" si="40"/>
        <v>#REF!</v>
      </c>
      <c r="BF13" s="332" t="e">
        <f t="shared" si="41"/>
        <v>#REF!</v>
      </c>
      <c r="BG13" s="332" t="e">
        <f t="shared" si="42"/>
        <v>#REF!</v>
      </c>
      <c r="BH13" s="333" t="e">
        <f t="shared" si="43"/>
        <v>#REF!</v>
      </c>
      <c r="BI13" s="332" t="e">
        <f t="shared" si="44"/>
        <v>#REF!</v>
      </c>
      <c r="BJ13" s="332" t="e">
        <f t="shared" si="45"/>
        <v>#REF!</v>
      </c>
      <c r="BK13" s="332" t="e">
        <f t="shared" si="46"/>
        <v>#REF!</v>
      </c>
      <c r="BL13" s="333" t="e">
        <f t="shared" si="47"/>
        <v>#REF!</v>
      </c>
      <c r="BM13" s="332" t="e">
        <f t="shared" si="48"/>
        <v>#REF!</v>
      </c>
      <c r="BN13" s="332" t="e">
        <f t="shared" si="49"/>
        <v>#REF!</v>
      </c>
      <c r="BO13" s="332" t="e">
        <f t="shared" si="50"/>
        <v>#REF!</v>
      </c>
      <c r="BP13" s="334" t="e">
        <f t="shared" si="51"/>
        <v>#REF!</v>
      </c>
      <c r="BQ13" s="332" t="e">
        <f t="shared" si="52"/>
        <v>#REF!</v>
      </c>
      <c r="BR13" s="332" t="e">
        <f t="shared" si="53"/>
        <v>#REF!</v>
      </c>
      <c r="BS13" s="332" t="e">
        <f t="shared" si="54"/>
        <v>#REF!</v>
      </c>
      <c r="BT13" s="333" t="e">
        <f t="shared" si="55"/>
        <v>#REF!</v>
      </c>
      <c r="BU13" s="332" t="e">
        <f t="shared" si="56"/>
        <v>#REF!</v>
      </c>
      <c r="BV13" s="332" t="e">
        <f t="shared" si="57"/>
        <v>#REF!</v>
      </c>
      <c r="BW13" s="332" t="e">
        <f t="shared" si="58"/>
        <v>#REF!</v>
      </c>
      <c r="BX13" s="333" t="e">
        <f t="shared" si="59"/>
        <v>#REF!</v>
      </c>
      <c r="BY13" s="332" t="e">
        <f t="shared" si="60"/>
        <v>#REF!</v>
      </c>
      <c r="BZ13" s="332" t="e">
        <f t="shared" si="61"/>
        <v>#REF!</v>
      </c>
      <c r="CA13" s="332" t="e">
        <f t="shared" si="62"/>
        <v>#REF!</v>
      </c>
      <c r="CB13" s="333" t="e">
        <f t="shared" si="63"/>
        <v>#REF!</v>
      </c>
    </row>
    <row r="14" spans="2:80" ht="23.45" customHeight="1" x14ac:dyDescent="0.2">
      <c r="B14" s="335">
        <v>5</v>
      </c>
      <c r="C14" s="336" t="s">
        <v>296</v>
      </c>
      <c r="D14" s="337" t="e">
        <f>#REF!</f>
        <v>#REF!</v>
      </c>
      <c r="E14" s="631">
        <v>39.999899999999997</v>
      </c>
      <c r="F14" s="632"/>
      <c r="G14" s="633">
        <v>40</v>
      </c>
      <c r="H14" s="634"/>
      <c r="I14" s="631">
        <v>51</v>
      </c>
      <c r="J14" s="632"/>
      <c r="K14" s="633">
        <v>61</v>
      </c>
      <c r="L14" s="634"/>
      <c r="M14" s="631">
        <v>81</v>
      </c>
      <c r="N14" s="632"/>
      <c r="O14" s="633">
        <v>91</v>
      </c>
      <c r="P14" s="634"/>
      <c r="Q14" s="338" t="e">
        <f t="shared" si="0"/>
        <v>#REF!</v>
      </c>
      <c r="R14" s="339" t="e">
        <f t="shared" si="1"/>
        <v>#REF!</v>
      </c>
      <c r="S14" s="339" t="e">
        <f t="shared" si="2"/>
        <v>#REF!</v>
      </c>
      <c r="T14" s="340" t="e">
        <f t="shared" si="3"/>
        <v>#REF!</v>
      </c>
      <c r="U14" s="341" t="e">
        <f t="shared" si="4"/>
        <v>#REF!</v>
      </c>
      <c r="V14" s="339" t="e">
        <f t="shared" si="5"/>
        <v>#REF!</v>
      </c>
      <c r="W14" s="339" t="e">
        <f t="shared" si="6"/>
        <v>#REF!</v>
      </c>
      <c r="X14" s="342" t="e">
        <f t="shared" si="7"/>
        <v>#REF!</v>
      </c>
      <c r="Y14" s="338" t="e">
        <f t="shared" si="8"/>
        <v>#REF!</v>
      </c>
      <c r="Z14" s="339" t="e">
        <f t="shared" si="9"/>
        <v>#REF!</v>
      </c>
      <c r="AA14" s="339" t="e">
        <f t="shared" si="10"/>
        <v>#REF!</v>
      </c>
      <c r="AB14" s="340" t="e">
        <f t="shared" si="11"/>
        <v>#REF!</v>
      </c>
      <c r="AC14" s="341" t="e">
        <f t="shared" si="12"/>
        <v>#REF!</v>
      </c>
      <c r="AD14" s="339" t="e">
        <f t="shared" si="13"/>
        <v>#REF!</v>
      </c>
      <c r="AE14" s="339" t="e">
        <f t="shared" si="14"/>
        <v>#REF!</v>
      </c>
      <c r="AF14" s="340" t="e">
        <f t="shared" si="15"/>
        <v>#REF!</v>
      </c>
      <c r="AG14" s="332" t="e">
        <f t="shared" si="16"/>
        <v>#REF!</v>
      </c>
      <c r="AH14" s="332" t="e">
        <f t="shared" si="17"/>
        <v>#REF!</v>
      </c>
      <c r="AI14" s="332" t="e">
        <f t="shared" si="18"/>
        <v>#REF!</v>
      </c>
      <c r="AJ14" s="333" t="e">
        <f t="shared" si="19"/>
        <v>#REF!</v>
      </c>
      <c r="AK14" s="332" t="e">
        <f t="shared" si="20"/>
        <v>#REF!</v>
      </c>
      <c r="AL14" s="332" t="e">
        <f t="shared" si="21"/>
        <v>#REF!</v>
      </c>
      <c r="AM14" s="332" t="e">
        <f t="shared" si="22"/>
        <v>#REF!</v>
      </c>
      <c r="AN14" s="333" t="e">
        <f t="shared" si="23"/>
        <v>#REF!</v>
      </c>
      <c r="AO14" s="332" t="e">
        <f t="shared" si="24"/>
        <v>#REF!</v>
      </c>
      <c r="AP14" s="332" t="e">
        <f t="shared" si="25"/>
        <v>#REF!</v>
      </c>
      <c r="AQ14" s="332" t="e">
        <f t="shared" si="26"/>
        <v>#REF!</v>
      </c>
      <c r="AR14" s="333" t="e">
        <f t="shared" si="27"/>
        <v>#REF!</v>
      </c>
      <c r="AS14" s="332" t="e">
        <f t="shared" si="28"/>
        <v>#REF!</v>
      </c>
      <c r="AT14" s="332" t="e">
        <f t="shared" si="29"/>
        <v>#REF!</v>
      </c>
      <c r="AU14" s="332" t="e">
        <f t="shared" si="30"/>
        <v>#REF!</v>
      </c>
      <c r="AV14" s="333" t="e">
        <f t="shared" si="31"/>
        <v>#REF!</v>
      </c>
      <c r="AW14" s="332" t="e">
        <f t="shared" si="32"/>
        <v>#REF!</v>
      </c>
      <c r="AX14" s="332" t="e">
        <f t="shared" si="33"/>
        <v>#REF!</v>
      </c>
      <c r="AY14" s="332" t="e">
        <f t="shared" si="34"/>
        <v>#REF!</v>
      </c>
      <c r="AZ14" s="334" t="e">
        <f t="shared" si="35"/>
        <v>#REF!</v>
      </c>
      <c r="BA14" s="332" t="e">
        <f t="shared" si="36"/>
        <v>#REF!</v>
      </c>
      <c r="BB14" s="332" t="e">
        <f t="shared" si="37"/>
        <v>#REF!</v>
      </c>
      <c r="BC14" s="332" t="e">
        <f t="shared" si="38"/>
        <v>#REF!</v>
      </c>
      <c r="BD14" s="333" t="e">
        <f t="shared" si="39"/>
        <v>#REF!</v>
      </c>
      <c r="BE14" s="332" t="e">
        <f t="shared" si="40"/>
        <v>#REF!</v>
      </c>
      <c r="BF14" s="332" t="e">
        <f t="shared" si="41"/>
        <v>#REF!</v>
      </c>
      <c r="BG14" s="332" t="e">
        <f t="shared" si="42"/>
        <v>#REF!</v>
      </c>
      <c r="BH14" s="333" t="e">
        <f t="shared" si="43"/>
        <v>#REF!</v>
      </c>
      <c r="BI14" s="332" t="e">
        <f t="shared" si="44"/>
        <v>#REF!</v>
      </c>
      <c r="BJ14" s="332" t="e">
        <f t="shared" si="45"/>
        <v>#REF!</v>
      </c>
      <c r="BK14" s="332" t="e">
        <f t="shared" si="46"/>
        <v>#REF!</v>
      </c>
      <c r="BL14" s="333" t="e">
        <f t="shared" si="47"/>
        <v>#REF!</v>
      </c>
      <c r="BM14" s="332" t="e">
        <f t="shared" si="48"/>
        <v>#REF!</v>
      </c>
      <c r="BN14" s="332" t="e">
        <f t="shared" si="49"/>
        <v>#REF!</v>
      </c>
      <c r="BO14" s="332" t="e">
        <f t="shared" si="50"/>
        <v>#REF!</v>
      </c>
      <c r="BP14" s="334" t="e">
        <f t="shared" si="51"/>
        <v>#REF!</v>
      </c>
      <c r="BQ14" s="332" t="e">
        <f t="shared" si="52"/>
        <v>#REF!</v>
      </c>
      <c r="BR14" s="332" t="e">
        <f t="shared" si="53"/>
        <v>#REF!</v>
      </c>
      <c r="BS14" s="332" t="e">
        <f t="shared" si="54"/>
        <v>#REF!</v>
      </c>
      <c r="BT14" s="333" t="e">
        <f t="shared" si="55"/>
        <v>#REF!</v>
      </c>
      <c r="BU14" s="332" t="e">
        <f t="shared" si="56"/>
        <v>#REF!</v>
      </c>
      <c r="BV14" s="332" t="e">
        <f t="shared" si="57"/>
        <v>#REF!</v>
      </c>
      <c r="BW14" s="332" t="e">
        <f t="shared" si="58"/>
        <v>#REF!</v>
      </c>
      <c r="BX14" s="333" t="e">
        <f t="shared" si="59"/>
        <v>#REF!</v>
      </c>
      <c r="BY14" s="332" t="e">
        <f t="shared" si="60"/>
        <v>#REF!</v>
      </c>
      <c r="BZ14" s="332" t="e">
        <f t="shared" si="61"/>
        <v>#REF!</v>
      </c>
      <c r="CA14" s="332" t="e">
        <f t="shared" si="62"/>
        <v>#REF!</v>
      </c>
      <c r="CB14" s="333" t="e">
        <f t="shared" si="63"/>
        <v>#REF!</v>
      </c>
    </row>
    <row r="15" spans="2:80" ht="23.45" customHeight="1" x14ac:dyDescent="0.2">
      <c r="B15" s="335">
        <v>6</v>
      </c>
      <c r="C15" s="336" t="s">
        <v>297</v>
      </c>
      <c r="D15" s="337" t="e">
        <f>#REF!</f>
        <v>#REF!</v>
      </c>
      <c r="E15" s="631">
        <v>39.999899999999997</v>
      </c>
      <c r="F15" s="632"/>
      <c r="G15" s="633">
        <v>40</v>
      </c>
      <c r="H15" s="634"/>
      <c r="I15" s="631">
        <v>51</v>
      </c>
      <c r="J15" s="632"/>
      <c r="K15" s="633">
        <v>61</v>
      </c>
      <c r="L15" s="634"/>
      <c r="M15" s="631">
        <v>81</v>
      </c>
      <c r="N15" s="632"/>
      <c r="O15" s="633">
        <v>91</v>
      </c>
      <c r="P15" s="634"/>
      <c r="Q15" s="338" t="e">
        <f t="shared" si="0"/>
        <v>#REF!</v>
      </c>
      <c r="R15" s="339" t="e">
        <f t="shared" si="1"/>
        <v>#REF!</v>
      </c>
      <c r="S15" s="339" t="e">
        <f t="shared" si="2"/>
        <v>#REF!</v>
      </c>
      <c r="T15" s="340" t="e">
        <f t="shared" si="3"/>
        <v>#REF!</v>
      </c>
      <c r="U15" s="341" t="e">
        <f t="shared" si="4"/>
        <v>#REF!</v>
      </c>
      <c r="V15" s="339" t="e">
        <f t="shared" si="5"/>
        <v>#REF!</v>
      </c>
      <c r="W15" s="339" t="e">
        <f t="shared" si="6"/>
        <v>#REF!</v>
      </c>
      <c r="X15" s="342" t="e">
        <f t="shared" si="7"/>
        <v>#REF!</v>
      </c>
      <c r="Y15" s="338" t="e">
        <f t="shared" si="8"/>
        <v>#REF!</v>
      </c>
      <c r="Z15" s="339" t="e">
        <f t="shared" si="9"/>
        <v>#REF!</v>
      </c>
      <c r="AA15" s="339" t="e">
        <f t="shared" si="10"/>
        <v>#REF!</v>
      </c>
      <c r="AB15" s="340" t="e">
        <f t="shared" si="11"/>
        <v>#REF!</v>
      </c>
      <c r="AC15" s="341" t="e">
        <f t="shared" si="12"/>
        <v>#REF!</v>
      </c>
      <c r="AD15" s="339" t="e">
        <f t="shared" si="13"/>
        <v>#REF!</v>
      </c>
      <c r="AE15" s="339" t="e">
        <f t="shared" si="14"/>
        <v>#REF!</v>
      </c>
      <c r="AF15" s="340" t="e">
        <f t="shared" si="15"/>
        <v>#REF!</v>
      </c>
      <c r="AG15" s="332" t="e">
        <f t="shared" si="16"/>
        <v>#REF!</v>
      </c>
      <c r="AH15" s="332" t="e">
        <f t="shared" si="17"/>
        <v>#REF!</v>
      </c>
      <c r="AI15" s="332" t="e">
        <f t="shared" si="18"/>
        <v>#REF!</v>
      </c>
      <c r="AJ15" s="333" t="e">
        <f t="shared" si="19"/>
        <v>#REF!</v>
      </c>
      <c r="AK15" s="332" t="e">
        <f t="shared" si="20"/>
        <v>#REF!</v>
      </c>
      <c r="AL15" s="332" t="e">
        <f t="shared" si="21"/>
        <v>#REF!</v>
      </c>
      <c r="AM15" s="332" t="e">
        <f t="shared" si="22"/>
        <v>#REF!</v>
      </c>
      <c r="AN15" s="333" t="e">
        <f t="shared" si="23"/>
        <v>#REF!</v>
      </c>
      <c r="AO15" s="332" t="e">
        <f t="shared" si="24"/>
        <v>#REF!</v>
      </c>
      <c r="AP15" s="332" t="e">
        <f t="shared" si="25"/>
        <v>#REF!</v>
      </c>
      <c r="AQ15" s="332" t="e">
        <f t="shared" si="26"/>
        <v>#REF!</v>
      </c>
      <c r="AR15" s="333" t="e">
        <f t="shared" si="27"/>
        <v>#REF!</v>
      </c>
      <c r="AS15" s="332" t="e">
        <f t="shared" si="28"/>
        <v>#REF!</v>
      </c>
      <c r="AT15" s="332" t="e">
        <f t="shared" si="29"/>
        <v>#REF!</v>
      </c>
      <c r="AU15" s="332" t="e">
        <f t="shared" si="30"/>
        <v>#REF!</v>
      </c>
      <c r="AV15" s="333" t="e">
        <f t="shared" si="31"/>
        <v>#REF!</v>
      </c>
      <c r="AW15" s="332" t="e">
        <f t="shared" si="32"/>
        <v>#REF!</v>
      </c>
      <c r="AX15" s="332" t="e">
        <f t="shared" si="33"/>
        <v>#REF!</v>
      </c>
      <c r="AY15" s="332" t="e">
        <f t="shared" si="34"/>
        <v>#REF!</v>
      </c>
      <c r="AZ15" s="334" t="e">
        <f t="shared" si="35"/>
        <v>#REF!</v>
      </c>
      <c r="BA15" s="332" t="e">
        <f t="shared" si="36"/>
        <v>#REF!</v>
      </c>
      <c r="BB15" s="332" t="e">
        <f t="shared" si="37"/>
        <v>#REF!</v>
      </c>
      <c r="BC15" s="332" t="e">
        <f t="shared" si="38"/>
        <v>#REF!</v>
      </c>
      <c r="BD15" s="333" t="e">
        <f t="shared" si="39"/>
        <v>#REF!</v>
      </c>
      <c r="BE15" s="332" t="e">
        <f t="shared" si="40"/>
        <v>#REF!</v>
      </c>
      <c r="BF15" s="332" t="e">
        <f t="shared" si="41"/>
        <v>#REF!</v>
      </c>
      <c r="BG15" s="332" t="e">
        <f t="shared" si="42"/>
        <v>#REF!</v>
      </c>
      <c r="BH15" s="333" t="e">
        <f t="shared" si="43"/>
        <v>#REF!</v>
      </c>
      <c r="BI15" s="332" t="e">
        <f t="shared" si="44"/>
        <v>#REF!</v>
      </c>
      <c r="BJ15" s="332" t="e">
        <f t="shared" si="45"/>
        <v>#REF!</v>
      </c>
      <c r="BK15" s="332" t="e">
        <f t="shared" si="46"/>
        <v>#REF!</v>
      </c>
      <c r="BL15" s="333" t="e">
        <f t="shared" si="47"/>
        <v>#REF!</v>
      </c>
      <c r="BM15" s="332" t="e">
        <f t="shared" si="48"/>
        <v>#REF!</v>
      </c>
      <c r="BN15" s="332" t="e">
        <f t="shared" si="49"/>
        <v>#REF!</v>
      </c>
      <c r="BO15" s="332" t="e">
        <f t="shared" si="50"/>
        <v>#REF!</v>
      </c>
      <c r="BP15" s="334" t="e">
        <f t="shared" si="51"/>
        <v>#REF!</v>
      </c>
      <c r="BQ15" s="332" t="e">
        <f t="shared" si="52"/>
        <v>#REF!</v>
      </c>
      <c r="BR15" s="332" t="e">
        <f t="shared" si="53"/>
        <v>#REF!</v>
      </c>
      <c r="BS15" s="332" t="e">
        <f t="shared" si="54"/>
        <v>#REF!</v>
      </c>
      <c r="BT15" s="333" t="e">
        <f t="shared" si="55"/>
        <v>#REF!</v>
      </c>
      <c r="BU15" s="332" t="e">
        <f t="shared" si="56"/>
        <v>#REF!</v>
      </c>
      <c r="BV15" s="332" t="e">
        <f t="shared" si="57"/>
        <v>#REF!</v>
      </c>
      <c r="BW15" s="332" t="e">
        <f t="shared" si="58"/>
        <v>#REF!</v>
      </c>
      <c r="BX15" s="333" t="e">
        <f t="shared" si="59"/>
        <v>#REF!</v>
      </c>
      <c r="BY15" s="332" t="e">
        <f t="shared" si="60"/>
        <v>#REF!</v>
      </c>
      <c r="BZ15" s="332" t="e">
        <f t="shared" si="61"/>
        <v>#REF!</v>
      </c>
      <c r="CA15" s="332" t="e">
        <f t="shared" si="62"/>
        <v>#REF!</v>
      </c>
      <c r="CB15" s="333" t="e">
        <f t="shared" si="63"/>
        <v>#REF!</v>
      </c>
    </row>
    <row r="16" spans="2:80" ht="23.45" customHeight="1" x14ac:dyDescent="0.2">
      <c r="B16" s="335">
        <v>7</v>
      </c>
      <c r="C16" s="336" t="s">
        <v>298</v>
      </c>
      <c r="D16" s="337" t="e">
        <f>#REF!</f>
        <v>#REF!</v>
      </c>
      <c r="E16" s="631">
        <v>39.999899999999997</v>
      </c>
      <c r="F16" s="632"/>
      <c r="G16" s="633">
        <v>40</v>
      </c>
      <c r="H16" s="634"/>
      <c r="I16" s="631">
        <v>51</v>
      </c>
      <c r="J16" s="632"/>
      <c r="K16" s="633">
        <v>61</v>
      </c>
      <c r="L16" s="634"/>
      <c r="M16" s="631">
        <v>81</v>
      </c>
      <c r="N16" s="632"/>
      <c r="O16" s="633">
        <v>91</v>
      </c>
      <c r="P16" s="634"/>
      <c r="Q16" s="338" t="e">
        <f t="shared" si="0"/>
        <v>#REF!</v>
      </c>
      <c r="R16" s="339" t="e">
        <f t="shared" si="1"/>
        <v>#REF!</v>
      </c>
      <c r="S16" s="339" t="e">
        <f t="shared" si="2"/>
        <v>#REF!</v>
      </c>
      <c r="T16" s="340" t="e">
        <f t="shared" si="3"/>
        <v>#REF!</v>
      </c>
      <c r="U16" s="341" t="e">
        <f t="shared" si="4"/>
        <v>#REF!</v>
      </c>
      <c r="V16" s="339" t="e">
        <f t="shared" si="5"/>
        <v>#REF!</v>
      </c>
      <c r="W16" s="339" t="e">
        <f t="shared" si="6"/>
        <v>#REF!</v>
      </c>
      <c r="X16" s="342" t="e">
        <f t="shared" si="7"/>
        <v>#REF!</v>
      </c>
      <c r="Y16" s="338" t="e">
        <f t="shared" si="8"/>
        <v>#REF!</v>
      </c>
      <c r="Z16" s="339" t="e">
        <f t="shared" si="9"/>
        <v>#REF!</v>
      </c>
      <c r="AA16" s="339" t="e">
        <f t="shared" si="10"/>
        <v>#REF!</v>
      </c>
      <c r="AB16" s="340" t="e">
        <f t="shared" si="11"/>
        <v>#REF!</v>
      </c>
      <c r="AC16" s="341" t="e">
        <f t="shared" si="12"/>
        <v>#REF!</v>
      </c>
      <c r="AD16" s="339" t="e">
        <f t="shared" si="13"/>
        <v>#REF!</v>
      </c>
      <c r="AE16" s="339" t="e">
        <f t="shared" si="14"/>
        <v>#REF!</v>
      </c>
      <c r="AF16" s="340" t="e">
        <f t="shared" si="15"/>
        <v>#REF!</v>
      </c>
      <c r="AG16" s="332" t="e">
        <f t="shared" si="16"/>
        <v>#REF!</v>
      </c>
      <c r="AH16" s="332" t="e">
        <f t="shared" si="17"/>
        <v>#REF!</v>
      </c>
      <c r="AI16" s="332" t="e">
        <f t="shared" si="18"/>
        <v>#REF!</v>
      </c>
      <c r="AJ16" s="333" t="e">
        <f t="shared" si="19"/>
        <v>#REF!</v>
      </c>
      <c r="AK16" s="332" t="e">
        <f t="shared" si="20"/>
        <v>#REF!</v>
      </c>
      <c r="AL16" s="332" t="e">
        <f t="shared" si="21"/>
        <v>#REF!</v>
      </c>
      <c r="AM16" s="332" t="e">
        <f t="shared" si="22"/>
        <v>#REF!</v>
      </c>
      <c r="AN16" s="333" t="e">
        <f t="shared" si="23"/>
        <v>#REF!</v>
      </c>
      <c r="AO16" s="332" t="e">
        <f t="shared" si="24"/>
        <v>#REF!</v>
      </c>
      <c r="AP16" s="332" t="e">
        <f t="shared" si="25"/>
        <v>#REF!</v>
      </c>
      <c r="AQ16" s="332" t="e">
        <f t="shared" si="26"/>
        <v>#REF!</v>
      </c>
      <c r="AR16" s="333" t="e">
        <f t="shared" si="27"/>
        <v>#REF!</v>
      </c>
      <c r="AS16" s="332" t="e">
        <f t="shared" si="28"/>
        <v>#REF!</v>
      </c>
      <c r="AT16" s="332" t="e">
        <f t="shared" si="29"/>
        <v>#REF!</v>
      </c>
      <c r="AU16" s="332" t="e">
        <f t="shared" si="30"/>
        <v>#REF!</v>
      </c>
      <c r="AV16" s="333" t="e">
        <f t="shared" si="31"/>
        <v>#REF!</v>
      </c>
      <c r="AW16" s="332" t="e">
        <f t="shared" si="32"/>
        <v>#REF!</v>
      </c>
      <c r="AX16" s="332" t="e">
        <f t="shared" si="33"/>
        <v>#REF!</v>
      </c>
      <c r="AY16" s="332" t="e">
        <f t="shared" si="34"/>
        <v>#REF!</v>
      </c>
      <c r="AZ16" s="334" t="e">
        <f t="shared" si="35"/>
        <v>#REF!</v>
      </c>
      <c r="BA16" s="332" t="e">
        <f t="shared" si="36"/>
        <v>#REF!</v>
      </c>
      <c r="BB16" s="332" t="e">
        <f t="shared" si="37"/>
        <v>#REF!</v>
      </c>
      <c r="BC16" s="332" t="e">
        <f t="shared" si="38"/>
        <v>#REF!</v>
      </c>
      <c r="BD16" s="333" t="e">
        <f t="shared" si="39"/>
        <v>#REF!</v>
      </c>
      <c r="BE16" s="332" t="e">
        <f t="shared" si="40"/>
        <v>#REF!</v>
      </c>
      <c r="BF16" s="332" t="e">
        <f t="shared" si="41"/>
        <v>#REF!</v>
      </c>
      <c r="BG16" s="332" t="e">
        <f t="shared" si="42"/>
        <v>#REF!</v>
      </c>
      <c r="BH16" s="333" t="e">
        <f t="shared" si="43"/>
        <v>#REF!</v>
      </c>
      <c r="BI16" s="332" t="e">
        <f t="shared" si="44"/>
        <v>#REF!</v>
      </c>
      <c r="BJ16" s="332" t="e">
        <f t="shared" si="45"/>
        <v>#REF!</v>
      </c>
      <c r="BK16" s="332" t="e">
        <f t="shared" si="46"/>
        <v>#REF!</v>
      </c>
      <c r="BL16" s="333" t="e">
        <f t="shared" si="47"/>
        <v>#REF!</v>
      </c>
      <c r="BM16" s="332" t="e">
        <f t="shared" si="48"/>
        <v>#REF!</v>
      </c>
      <c r="BN16" s="332" t="e">
        <f t="shared" si="49"/>
        <v>#REF!</v>
      </c>
      <c r="BO16" s="332" t="e">
        <f t="shared" si="50"/>
        <v>#REF!</v>
      </c>
      <c r="BP16" s="334" t="e">
        <f t="shared" si="51"/>
        <v>#REF!</v>
      </c>
      <c r="BQ16" s="332" t="e">
        <f t="shared" si="52"/>
        <v>#REF!</v>
      </c>
      <c r="BR16" s="332" t="e">
        <f t="shared" si="53"/>
        <v>#REF!</v>
      </c>
      <c r="BS16" s="332" t="e">
        <f t="shared" si="54"/>
        <v>#REF!</v>
      </c>
      <c r="BT16" s="333" t="e">
        <f t="shared" si="55"/>
        <v>#REF!</v>
      </c>
      <c r="BU16" s="332" t="e">
        <f t="shared" si="56"/>
        <v>#REF!</v>
      </c>
      <c r="BV16" s="332" t="e">
        <f t="shared" si="57"/>
        <v>#REF!</v>
      </c>
      <c r="BW16" s="332" t="e">
        <f t="shared" si="58"/>
        <v>#REF!</v>
      </c>
      <c r="BX16" s="333" t="e">
        <f t="shared" si="59"/>
        <v>#REF!</v>
      </c>
      <c r="BY16" s="332" t="e">
        <f t="shared" si="60"/>
        <v>#REF!</v>
      </c>
      <c r="BZ16" s="332" t="e">
        <f t="shared" si="61"/>
        <v>#REF!</v>
      </c>
      <c r="CA16" s="332" t="e">
        <f t="shared" si="62"/>
        <v>#REF!</v>
      </c>
      <c r="CB16" s="333" t="e">
        <f t="shared" si="63"/>
        <v>#REF!</v>
      </c>
    </row>
    <row r="17" spans="2:80" ht="23.45" customHeight="1" x14ac:dyDescent="0.2">
      <c r="B17" s="335">
        <v>8</v>
      </c>
      <c r="C17" s="336" t="s">
        <v>299</v>
      </c>
      <c r="D17" s="337" t="e">
        <f>#REF!</f>
        <v>#REF!</v>
      </c>
      <c r="E17" s="631">
        <v>39.999899999999997</v>
      </c>
      <c r="F17" s="632"/>
      <c r="G17" s="633">
        <v>40</v>
      </c>
      <c r="H17" s="634"/>
      <c r="I17" s="631">
        <v>51</v>
      </c>
      <c r="J17" s="632"/>
      <c r="K17" s="633">
        <v>61</v>
      </c>
      <c r="L17" s="634"/>
      <c r="M17" s="631">
        <v>81</v>
      </c>
      <c r="N17" s="632"/>
      <c r="O17" s="633">
        <v>91</v>
      </c>
      <c r="P17" s="634"/>
      <c r="Q17" s="338" t="e">
        <f t="shared" si="0"/>
        <v>#REF!</v>
      </c>
      <c r="R17" s="339" t="e">
        <f t="shared" si="1"/>
        <v>#REF!</v>
      </c>
      <c r="S17" s="339" t="e">
        <f t="shared" si="2"/>
        <v>#REF!</v>
      </c>
      <c r="T17" s="340" t="e">
        <f t="shared" si="3"/>
        <v>#REF!</v>
      </c>
      <c r="U17" s="341" t="e">
        <f t="shared" si="4"/>
        <v>#REF!</v>
      </c>
      <c r="V17" s="339" t="e">
        <f t="shared" si="5"/>
        <v>#REF!</v>
      </c>
      <c r="W17" s="339" t="e">
        <f t="shared" si="6"/>
        <v>#REF!</v>
      </c>
      <c r="X17" s="342" t="e">
        <f t="shared" si="7"/>
        <v>#REF!</v>
      </c>
      <c r="Y17" s="338" t="e">
        <f t="shared" si="8"/>
        <v>#REF!</v>
      </c>
      <c r="Z17" s="339" t="e">
        <f t="shared" si="9"/>
        <v>#REF!</v>
      </c>
      <c r="AA17" s="339" t="e">
        <f t="shared" si="10"/>
        <v>#REF!</v>
      </c>
      <c r="AB17" s="340" t="e">
        <f t="shared" si="11"/>
        <v>#REF!</v>
      </c>
      <c r="AC17" s="341" t="e">
        <f t="shared" si="12"/>
        <v>#REF!</v>
      </c>
      <c r="AD17" s="339" t="e">
        <f t="shared" si="13"/>
        <v>#REF!</v>
      </c>
      <c r="AE17" s="339" t="e">
        <f t="shared" si="14"/>
        <v>#REF!</v>
      </c>
      <c r="AF17" s="340" t="e">
        <f t="shared" si="15"/>
        <v>#REF!</v>
      </c>
      <c r="AG17" s="332" t="e">
        <f t="shared" si="16"/>
        <v>#REF!</v>
      </c>
      <c r="AH17" s="332" t="e">
        <f t="shared" si="17"/>
        <v>#REF!</v>
      </c>
      <c r="AI17" s="332" t="e">
        <f t="shared" si="18"/>
        <v>#REF!</v>
      </c>
      <c r="AJ17" s="333" t="e">
        <f t="shared" si="19"/>
        <v>#REF!</v>
      </c>
      <c r="AK17" s="332" t="e">
        <f t="shared" si="20"/>
        <v>#REF!</v>
      </c>
      <c r="AL17" s="332" t="e">
        <f t="shared" si="21"/>
        <v>#REF!</v>
      </c>
      <c r="AM17" s="332" t="e">
        <f t="shared" si="22"/>
        <v>#REF!</v>
      </c>
      <c r="AN17" s="333" t="e">
        <f t="shared" si="23"/>
        <v>#REF!</v>
      </c>
      <c r="AO17" s="332" t="e">
        <f t="shared" si="24"/>
        <v>#REF!</v>
      </c>
      <c r="AP17" s="332" t="e">
        <f t="shared" si="25"/>
        <v>#REF!</v>
      </c>
      <c r="AQ17" s="332" t="e">
        <f t="shared" si="26"/>
        <v>#REF!</v>
      </c>
      <c r="AR17" s="333" t="e">
        <f t="shared" si="27"/>
        <v>#REF!</v>
      </c>
      <c r="AS17" s="332" t="e">
        <f t="shared" si="28"/>
        <v>#REF!</v>
      </c>
      <c r="AT17" s="332" t="e">
        <f t="shared" si="29"/>
        <v>#REF!</v>
      </c>
      <c r="AU17" s="332" t="e">
        <f t="shared" si="30"/>
        <v>#REF!</v>
      </c>
      <c r="AV17" s="333" t="e">
        <f t="shared" si="31"/>
        <v>#REF!</v>
      </c>
      <c r="AW17" s="332" t="e">
        <f t="shared" si="32"/>
        <v>#REF!</v>
      </c>
      <c r="AX17" s="332" t="e">
        <f t="shared" si="33"/>
        <v>#REF!</v>
      </c>
      <c r="AY17" s="332" t="e">
        <f t="shared" si="34"/>
        <v>#REF!</v>
      </c>
      <c r="AZ17" s="334" t="e">
        <f t="shared" si="35"/>
        <v>#REF!</v>
      </c>
      <c r="BA17" s="332" t="e">
        <f t="shared" si="36"/>
        <v>#REF!</v>
      </c>
      <c r="BB17" s="332" t="e">
        <f t="shared" si="37"/>
        <v>#REF!</v>
      </c>
      <c r="BC17" s="332" t="e">
        <f t="shared" si="38"/>
        <v>#REF!</v>
      </c>
      <c r="BD17" s="333" t="e">
        <f t="shared" si="39"/>
        <v>#REF!</v>
      </c>
      <c r="BE17" s="332" t="e">
        <f t="shared" si="40"/>
        <v>#REF!</v>
      </c>
      <c r="BF17" s="332" t="e">
        <f t="shared" si="41"/>
        <v>#REF!</v>
      </c>
      <c r="BG17" s="332" t="e">
        <f t="shared" si="42"/>
        <v>#REF!</v>
      </c>
      <c r="BH17" s="333" t="e">
        <f t="shared" si="43"/>
        <v>#REF!</v>
      </c>
      <c r="BI17" s="332" t="e">
        <f t="shared" si="44"/>
        <v>#REF!</v>
      </c>
      <c r="BJ17" s="332" t="e">
        <f t="shared" si="45"/>
        <v>#REF!</v>
      </c>
      <c r="BK17" s="332" t="e">
        <f t="shared" si="46"/>
        <v>#REF!</v>
      </c>
      <c r="BL17" s="333" t="e">
        <f t="shared" si="47"/>
        <v>#REF!</v>
      </c>
      <c r="BM17" s="332" t="e">
        <f t="shared" si="48"/>
        <v>#REF!</v>
      </c>
      <c r="BN17" s="332" t="e">
        <f t="shared" si="49"/>
        <v>#REF!</v>
      </c>
      <c r="BO17" s="332" t="e">
        <f t="shared" si="50"/>
        <v>#REF!</v>
      </c>
      <c r="BP17" s="334" t="e">
        <f t="shared" si="51"/>
        <v>#REF!</v>
      </c>
      <c r="BQ17" s="332" t="e">
        <f t="shared" si="52"/>
        <v>#REF!</v>
      </c>
      <c r="BR17" s="332" t="e">
        <f t="shared" si="53"/>
        <v>#REF!</v>
      </c>
      <c r="BS17" s="332" t="e">
        <f t="shared" si="54"/>
        <v>#REF!</v>
      </c>
      <c r="BT17" s="333" t="e">
        <f t="shared" si="55"/>
        <v>#REF!</v>
      </c>
      <c r="BU17" s="332" t="e">
        <f t="shared" si="56"/>
        <v>#REF!</v>
      </c>
      <c r="BV17" s="332" t="e">
        <f t="shared" si="57"/>
        <v>#REF!</v>
      </c>
      <c r="BW17" s="332" t="e">
        <f t="shared" si="58"/>
        <v>#REF!</v>
      </c>
      <c r="BX17" s="333" t="e">
        <f t="shared" si="59"/>
        <v>#REF!</v>
      </c>
      <c r="BY17" s="332" t="e">
        <f t="shared" si="60"/>
        <v>#REF!</v>
      </c>
      <c r="BZ17" s="332" t="e">
        <f t="shared" si="61"/>
        <v>#REF!</v>
      </c>
      <c r="CA17" s="332" t="e">
        <f t="shared" si="62"/>
        <v>#REF!</v>
      </c>
      <c r="CB17" s="333" t="e">
        <f t="shared" si="63"/>
        <v>#REF!</v>
      </c>
    </row>
    <row r="18" spans="2:80" ht="23.45" customHeight="1" x14ac:dyDescent="0.2">
      <c r="B18" s="335">
        <v>9</v>
      </c>
      <c r="C18" s="336" t="s">
        <v>300</v>
      </c>
      <c r="D18" s="337" t="e">
        <f>#REF!</f>
        <v>#REF!</v>
      </c>
      <c r="E18" s="631">
        <v>39.999899999999997</v>
      </c>
      <c r="F18" s="632"/>
      <c r="G18" s="633">
        <v>40</v>
      </c>
      <c r="H18" s="634"/>
      <c r="I18" s="631">
        <v>51</v>
      </c>
      <c r="J18" s="632"/>
      <c r="K18" s="633">
        <v>61</v>
      </c>
      <c r="L18" s="634"/>
      <c r="M18" s="631">
        <v>81</v>
      </c>
      <c r="N18" s="632"/>
      <c r="O18" s="633">
        <v>91</v>
      </c>
      <c r="P18" s="634"/>
      <c r="Q18" s="338" t="e">
        <f t="shared" si="0"/>
        <v>#REF!</v>
      </c>
      <c r="R18" s="339" t="e">
        <f t="shared" si="1"/>
        <v>#REF!</v>
      </c>
      <c r="S18" s="339" t="e">
        <f t="shared" si="2"/>
        <v>#REF!</v>
      </c>
      <c r="T18" s="340" t="e">
        <f t="shared" si="3"/>
        <v>#REF!</v>
      </c>
      <c r="U18" s="341" t="e">
        <f t="shared" si="4"/>
        <v>#REF!</v>
      </c>
      <c r="V18" s="339" t="e">
        <f t="shared" si="5"/>
        <v>#REF!</v>
      </c>
      <c r="W18" s="339" t="e">
        <f t="shared" si="6"/>
        <v>#REF!</v>
      </c>
      <c r="X18" s="342" t="e">
        <f t="shared" si="7"/>
        <v>#REF!</v>
      </c>
      <c r="Y18" s="338" t="e">
        <f t="shared" si="8"/>
        <v>#REF!</v>
      </c>
      <c r="Z18" s="339" t="e">
        <f t="shared" si="9"/>
        <v>#REF!</v>
      </c>
      <c r="AA18" s="339" t="e">
        <f t="shared" si="10"/>
        <v>#REF!</v>
      </c>
      <c r="AB18" s="340" t="e">
        <f t="shared" si="11"/>
        <v>#REF!</v>
      </c>
      <c r="AC18" s="341" t="e">
        <f t="shared" si="12"/>
        <v>#REF!</v>
      </c>
      <c r="AD18" s="339" t="e">
        <f t="shared" si="13"/>
        <v>#REF!</v>
      </c>
      <c r="AE18" s="339" t="e">
        <f t="shared" si="14"/>
        <v>#REF!</v>
      </c>
      <c r="AF18" s="340" t="e">
        <f t="shared" si="15"/>
        <v>#REF!</v>
      </c>
      <c r="AG18" s="332" t="e">
        <f t="shared" si="16"/>
        <v>#REF!</v>
      </c>
      <c r="AH18" s="332" t="e">
        <f t="shared" si="17"/>
        <v>#REF!</v>
      </c>
      <c r="AI18" s="332" t="e">
        <f t="shared" si="18"/>
        <v>#REF!</v>
      </c>
      <c r="AJ18" s="333" t="e">
        <f t="shared" si="19"/>
        <v>#REF!</v>
      </c>
      <c r="AK18" s="332" t="e">
        <f t="shared" si="20"/>
        <v>#REF!</v>
      </c>
      <c r="AL18" s="332" t="e">
        <f t="shared" si="21"/>
        <v>#REF!</v>
      </c>
      <c r="AM18" s="332" t="e">
        <f t="shared" si="22"/>
        <v>#REF!</v>
      </c>
      <c r="AN18" s="333" t="e">
        <f t="shared" si="23"/>
        <v>#REF!</v>
      </c>
      <c r="AO18" s="332" t="e">
        <f t="shared" si="24"/>
        <v>#REF!</v>
      </c>
      <c r="AP18" s="332" t="e">
        <f t="shared" si="25"/>
        <v>#REF!</v>
      </c>
      <c r="AQ18" s="332" t="e">
        <f t="shared" si="26"/>
        <v>#REF!</v>
      </c>
      <c r="AR18" s="333" t="e">
        <f t="shared" si="27"/>
        <v>#REF!</v>
      </c>
      <c r="AS18" s="332" t="e">
        <f t="shared" si="28"/>
        <v>#REF!</v>
      </c>
      <c r="AT18" s="332" t="e">
        <f t="shared" si="29"/>
        <v>#REF!</v>
      </c>
      <c r="AU18" s="332" t="e">
        <f t="shared" si="30"/>
        <v>#REF!</v>
      </c>
      <c r="AV18" s="333" t="e">
        <f t="shared" si="31"/>
        <v>#REF!</v>
      </c>
      <c r="AW18" s="332" t="e">
        <f t="shared" si="32"/>
        <v>#REF!</v>
      </c>
      <c r="AX18" s="332" t="e">
        <f t="shared" si="33"/>
        <v>#REF!</v>
      </c>
      <c r="AY18" s="332" t="e">
        <f t="shared" si="34"/>
        <v>#REF!</v>
      </c>
      <c r="AZ18" s="334" t="e">
        <f t="shared" si="35"/>
        <v>#REF!</v>
      </c>
      <c r="BA18" s="332" t="e">
        <f t="shared" si="36"/>
        <v>#REF!</v>
      </c>
      <c r="BB18" s="332" t="e">
        <f t="shared" si="37"/>
        <v>#REF!</v>
      </c>
      <c r="BC18" s="332" t="e">
        <f t="shared" si="38"/>
        <v>#REF!</v>
      </c>
      <c r="BD18" s="333" t="e">
        <f t="shared" si="39"/>
        <v>#REF!</v>
      </c>
      <c r="BE18" s="332" t="e">
        <f t="shared" si="40"/>
        <v>#REF!</v>
      </c>
      <c r="BF18" s="332" t="e">
        <f t="shared" si="41"/>
        <v>#REF!</v>
      </c>
      <c r="BG18" s="332" t="e">
        <f t="shared" si="42"/>
        <v>#REF!</v>
      </c>
      <c r="BH18" s="333" t="e">
        <f t="shared" si="43"/>
        <v>#REF!</v>
      </c>
      <c r="BI18" s="332" t="e">
        <f t="shared" si="44"/>
        <v>#REF!</v>
      </c>
      <c r="BJ18" s="332" t="e">
        <f t="shared" si="45"/>
        <v>#REF!</v>
      </c>
      <c r="BK18" s="332" t="e">
        <f t="shared" si="46"/>
        <v>#REF!</v>
      </c>
      <c r="BL18" s="333" t="e">
        <f t="shared" si="47"/>
        <v>#REF!</v>
      </c>
      <c r="BM18" s="332" t="e">
        <f t="shared" si="48"/>
        <v>#REF!</v>
      </c>
      <c r="BN18" s="332" t="e">
        <f t="shared" si="49"/>
        <v>#REF!</v>
      </c>
      <c r="BO18" s="332" t="e">
        <f t="shared" si="50"/>
        <v>#REF!</v>
      </c>
      <c r="BP18" s="334" t="e">
        <f t="shared" si="51"/>
        <v>#REF!</v>
      </c>
      <c r="BQ18" s="332" t="e">
        <f t="shared" si="52"/>
        <v>#REF!</v>
      </c>
      <c r="BR18" s="332" t="e">
        <f t="shared" si="53"/>
        <v>#REF!</v>
      </c>
      <c r="BS18" s="332" t="e">
        <f t="shared" si="54"/>
        <v>#REF!</v>
      </c>
      <c r="BT18" s="333" t="e">
        <f t="shared" si="55"/>
        <v>#REF!</v>
      </c>
      <c r="BU18" s="332" t="e">
        <f t="shared" si="56"/>
        <v>#REF!</v>
      </c>
      <c r="BV18" s="332" t="e">
        <f t="shared" si="57"/>
        <v>#REF!</v>
      </c>
      <c r="BW18" s="332" t="e">
        <f t="shared" si="58"/>
        <v>#REF!</v>
      </c>
      <c r="BX18" s="333" t="e">
        <f t="shared" si="59"/>
        <v>#REF!</v>
      </c>
      <c r="BY18" s="332" t="e">
        <f t="shared" si="60"/>
        <v>#REF!</v>
      </c>
      <c r="BZ18" s="332" t="e">
        <f t="shared" si="61"/>
        <v>#REF!</v>
      </c>
      <c r="CA18" s="332" t="e">
        <f t="shared" si="62"/>
        <v>#REF!</v>
      </c>
      <c r="CB18" s="333" t="e">
        <f t="shared" si="63"/>
        <v>#REF!</v>
      </c>
    </row>
    <row r="19" spans="2:80" ht="23.45" customHeight="1" x14ac:dyDescent="0.2">
      <c r="B19" s="335">
        <v>10</v>
      </c>
      <c r="C19" s="336" t="s">
        <v>301</v>
      </c>
      <c r="D19" s="337" t="e">
        <f>#REF!</f>
        <v>#REF!</v>
      </c>
      <c r="E19" s="631">
        <v>39.999899999999997</v>
      </c>
      <c r="F19" s="632"/>
      <c r="G19" s="633">
        <v>40</v>
      </c>
      <c r="H19" s="634"/>
      <c r="I19" s="631">
        <v>51</v>
      </c>
      <c r="J19" s="632"/>
      <c r="K19" s="633">
        <v>61</v>
      </c>
      <c r="L19" s="634"/>
      <c r="M19" s="631">
        <v>81</v>
      </c>
      <c r="N19" s="632"/>
      <c r="O19" s="633">
        <v>91</v>
      </c>
      <c r="P19" s="634"/>
      <c r="Q19" s="338" t="e">
        <f t="shared" si="0"/>
        <v>#REF!</v>
      </c>
      <c r="R19" s="339" t="e">
        <f t="shared" si="1"/>
        <v>#REF!</v>
      </c>
      <c r="S19" s="339" t="e">
        <f t="shared" si="2"/>
        <v>#REF!</v>
      </c>
      <c r="T19" s="340" t="e">
        <f t="shared" si="3"/>
        <v>#REF!</v>
      </c>
      <c r="U19" s="341" t="e">
        <f t="shared" si="4"/>
        <v>#REF!</v>
      </c>
      <c r="V19" s="339" t="e">
        <f t="shared" si="5"/>
        <v>#REF!</v>
      </c>
      <c r="W19" s="339" t="e">
        <f t="shared" si="6"/>
        <v>#REF!</v>
      </c>
      <c r="X19" s="342" t="e">
        <f t="shared" si="7"/>
        <v>#REF!</v>
      </c>
      <c r="Y19" s="338" t="e">
        <f t="shared" si="8"/>
        <v>#REF!</v>
      </c>
      <c r="Z19" s="339" t="e">
        <f t="shared" si="9"/>
        <v>#REF!</v>
      </c>
      <c r="AA19" s="339" t="e">
        <f t="shared" si="10"/>
        <v>#REF!</v>
      </c>
      <c r="AB19" s="340" t="e">
        <f t="shared" si="11"/>
        <v>#REF!</v>
      </c>
      <c r="AC19" s="341" t="e">
        <f t="shared" si="12"/>
        <v>#REF!</v>
      </c>
      <c r="AD19" s="339" t="e">
        <f t="shared" si="13"/>
        <v>#REF!</v>
      </c>
      <c r="AE19" s="339" t="e">
        <f t="shared" si="14"/>
        <v>#REF!</v>
      </c>
      <c r="AF19" s="340" t="e">
        <f t="shared" si="15"/>
        <v>#REF!</v>
      </c>
      <c r="AG19" s="332" t="e">
        <f t="shared" si="16"/>
        <v>#REF!</v>
      </c>
      <c r="AH19" s="332" t="e">
        <f t="shared" si="17"/>
        <v>#REF!</v>
      </c>
      <c r="AI19" s="332" t="e">
        <f t="shared" si="18"/>
        <v>#REF!</v>
      </c>
      <c r="AJ19" s="333" t="e">
        <f t="shared" si="19"/>
        <v>#REF!</v>
      </c>
      <c r="AK19" s="332" t="e">
        <f t="shared" si="20"/>
        <v>#REF!</v>
      </c>
      <c r="AL19" s="332" t="e">
        <f t="shared" si="21"/>
        <v>#REF!</v>
      </c>
      <c r="AM19" s="332" t="e">
        <f t="shared" si="22"/>
        <v>#REF!</v>
      </c>
      <c r="AN19" s="333" t="e">
        <f t="shared" si="23"/>
        <v>#REF!</v>
      </c>
      <c r="AO19" s="332" t="e">
        <f t="shared" si="24"/>
        <v>#REF!</v>
      </c>
      <c r="AP19" s="332" t="e">
        <f t="shared" si="25"/>
        <v>#REF!</v>
      </c>
      <c r="AQ19" s="332" t="e">
        <f t="shared" si="26"/>
        <v>#REF!</v>
      </c>
      <c r="AR19" s="333" t="e">
        <f t="shared" si="27"/>
        <v>#REF!</v>
      </c>
      <c r="AS19" s="332" t="e">
        <f t="shared" si="28"/>
        <v>#REF!</v>
      </c>
      <c r="AT19" s="332" t="e">
        <f t="shared" si="29"/>
        <v>#REF!</v>
      </c>
      <c r="AU19" s="332" t="e">
        <f t="shared" si="30"/>
        <v>#REF!</v>
      </c>
      <c r="AV19" s="333" t="e">
        <f t="shared" si="31"/>
        <v>#REF!</v>
      </c>
      <c r="AW19" s="332" t="e">
        <f t="shared" si="32"/>
        <v>#REF!</v>
      </c>
      <c r="AX19" s="332" t="e">
        <f t="shared" si="33"/>
        <v>#REF!</v>
      </c>
      <c r="AY19" s="332" t="e">
        <f t="shared" si="34"/>
        <v>#REF!</v>
      </c>
      <c r="AZ19" s="334" t="e">
        <f t="shared" si="35"/>
        <v>#REF!</v>
      </c>
      <c r="BA19" s="332" t="e">
        <f t="shared" si="36"/>
        <v>#REF!</v>
      </c>
      <c r="BB19" s="332" t="e">
        <f t="shared" si="37"/>
        <v>#REF!</v>
      </c>
      <c r="BC19" s="332" t="e">
        <f t="shared" si="38"/>
        <v>#REF!</v>
      </c>
      <c r="BD19" s="333" t="e">
        <f t="shared" si="39"/>
        <v>#REF!</v>
      </c>
      <c r="BE19" s="332" t="e">
        <f t="shared" si="40"/>
        <v>#REF!</v>
      </c>
      <c r="BF19" s="332" t="e">
        <f t="shared" si="41"/>
        <v>#REF!</v>
      </c>
      <c r="BG19" s="332" t="e">
        <f t="shared" si="42"/>
        <v>#REF!</v>
      </c>
      <c r="BH19" s="333" t="e">
        <f t="shared" si="43"/>
        <v>#REF!</v>
      </c>
      <c r="BI19" s="332" t="e">
        <f t="shared" si="44"/>
        <v>#REF!</v>
      </c>
      <c r="BJ19" s="332" t="e">
        <f t="shared" si="45"/>
        <v>#REF!</v>
      </c>
      <c r="BK19" s="332" t="e">
        <f t="shared" si="46"/>
        <v>#REF!</v>
      </c>
      <c r="BL19" s="333" t="e">
        <f t="shared" si="47"/>
        <v>#REF!</v>
      </c>
      <c r="BM19" s="332" t="e">
        <f t="shared" si="48"/>
        <v>#REF!</v>
      </c>
      <c r="BN19" s="332" t="e">
        <f t="shared" si="49"/>
        <v>#REF!</v>
      </c>
      <c r="BO19" s="332" t="e">
        <f t="shared" si="50"/>
        <v>#REF!</v>
      </c>
      <c r="BP19" s="334" t="e">
        <f t="shared" si="51"/>
        <v>#REF!</v>
      </c>
      <c r="BQ19" s="332" t="e">
        <f t="shared" si="52"/>
        <v>#REF!</v>
      </c>
      <c r="BR19" s="332" t="e">
        <f t="shared" si="53"/>
        <v>#REF!</v>
      </c>
      <c r="BS19" s="332" t="e">
        <f t="shared" si="54"/>
        <v>#REF!</v>
      </c>
      <c r="BT19" s="333" t="e">
        <f t="shared" si="55"/>
        <v>#REF!</v>
      </c>
      <c r="BU19" s="332" t="e">
        <f t="shared" si="56"/>
        <v>#REF!</v>
      </c>
      <c r="BV19" s="332" t="e">
        <f t="shared" si="57"/>
        <v>#REF!</v>
      </c>
      <c r="BW19" s="332" t="e">
        <f t="shared" si="58"/>
        <v>#REF!</v>
      </c>
      <c r="BX19" s="333" t="e">
        <f t="shared" si="59"/>
        <v>#REF!</v>
      </c>
      <c r="BY19" s="332" t="e">
        <f t="shared" si="60"/>
        <v>#REF!</v>
      </c>
      <c r="BZ19" s="332" t="e">
        <f t="shared" si="61"/>
        <v>#REF!</v>
      </c>
      <c r="CA19" s="332" t="e">
        <f t="shared" si="62"/>
        <v>#REF!</v>
      </c>
      <c r="CB19" s="333" t="e">
        <f t="shared" si="63"/>
        <v>#REF!</v>
      </c>
    </row>
    <row r="20" spans="2:80" ht="23.45" customHeight="1" x14ac:dyDescent="0.2">
      <c r="B20" s="335">
        <v>11</v>
      </c>
      <c r="C20" s="336" t="s">
        <v>302</v>
      </c>
      <c r="D20" s="337" t="e">
        <f>#REF!</f>
        <v>#REF!</v>
      </c>
      <c r="E20" s="631">
        <v>39.999899999999997</v>
      </c>
      <c r="F20" s="632"/>
      <c r="G20" s="633">
        <v>40</v>
      </c>
      <c r="H20" s="634"/>
      <c r="I20" s="631">
        <v>51</v>
      </c>
      <c r="J20" s="632"/>
      <c r="K20" s="633">
        <v>61</v>
      </c>
      <c r="L20" s="634"/>
      <c r="M20" s="631">
        <v>81</v>
      </c>
      <c r="N20" s="632"/>
      <c r="O20" s="633">
        <v>91</v>
      </c>
      <c r="P20" s="634"/>
      <c r="Q20" s="338" t="e">
        <f t="shared" si="0"/>
        <v>#REF!</v>
      </c>
      <c r="R20" s="339" t="e">
        <f t="shared" si="1"/>
        <v>#REF!</v>
      </c>
      <c r="S20" s="339" t="e">
        <f t="shared" si="2"/>
        <v>#REF!</v>
      </c>
      <c r="T20" s="340" t="e">
        <f t="shared" si="3"/>
        <v>#REF!</v>
      </c>
      <c r="U20" s="341" t="e">
        <f t="shared" si="4"/>
        <v>#REF!</v>
      </c>
      <c r="V20" s="339" t="e">
        <f t="shared" si="5"/>
        <v>#REF!</v>
      </c>
      <c r="W20" s="339" t="e">
        <f t="shared" si="6"/>
        <v>#REF!</v>
      </c>
      <c r="X20" s="342" t="e">
        <f t="shared" si="7"/>
        <v>#REF!</v>
      </c>
      <c r="Y20" s="338" t="e">
        <f t="shared" si="8"/>
        <v>#REF!</v>
      </c>
      <c r="Z20" s="339" t="e">
        <f t="shared" si="9"/>
        <v>#REF!</v>
      </c>
      <c r="AA20" s="339" t="e">
        <f t="shared" si="10"/>
        <v>#REF!</v>
      </c>
      <c r="AB20" s="340" t="e">
        <f t="shared" si="11"/>
        <v>#REF!</v>
      </c>
      <c r="AC20" s="341" t="e">
        <f t="shared" si="12"/>
        <v>#REF!</v>
      </c>
      <c r="AD20" s="339" t="e">
        <f t="shared" si="13"/>
        <v>#REF!</v>
      </c>
      <c r="AE20" s="339" t="e">
        <f t="shared" si="14"/>
        <v>#REF!</v>
      </c>
      <c r="AF20" s="340" t="e">
        <f t="shared" si="15"/>
        <v>#REF!</v>
      </c>
      <c r="AG20" s="332" t="e">
        <f t="shared" si="16"/>
        <v>#REF!</v>
      </c>
      <c r="AH20" s="332" t="e">
        <f t="shared" si="17"/>
        <v>#REF!</v>
      </c>
      <c r="AI20" s="332" t="e">
        <f t="shared" si="18"/>
        <v>#REF!</v>
      </c>
      <c r="AJ20" s="333" t="e">
        <f t="shared" si="19"/>
        <v>#REF!</v>
      </c>
      <c r="AK20" s="332" t="e">
        <f t="shared" si="20"/>
        <v>#REF!</v>
      </c>
      <c r="AL20" s="332" t="e">
        <f t="shared" si="21"/>
        <v>#REF!</v>
      </c>
      <c r="AM20" s="332" t="e">
        <f t="shared" si="22"/>
        <v>#REF!</v>
      </c>
      <c r="AN20" s="333" t="e">
        <f t="shared" si="23"/>
        <v>#REF!</v>
      </c>
      <c r="AO20" s="332" t="e">
        <f t="shared" si="24"/>
        <v>#REF!</v>
      </c>
      <c r="AP20" s="332" t="e">
        <f t="shared" si="25"/>
        <v>#REF!</v>
      </c>
      <c r="AQ20" s="332" t="e">
        <f t="shared" si="26"/>
        <v>#REF!</v>
      </c>
      <c r="AR20" s="333" t="e">
        <f t="shared" si="27"/>
        <v>#REF!</v>
      </c>
      <c r="AS20" s="332" t="e">
        <f t="shared" si="28"/>
        <v>#REF!</v>
      </c>
      <c r="AT20" s="332" t="e">
        <f t="shared" si="29"/>
        <v>#REF!</v>
      </c>
      <c r="AU20" s="332" t="e">
        <f t="shared" si="30"/>
        <v>#REF!</v>
      </c>
      <c r="AV20" s="333" t="e">
        <f t="shared" si="31"/>
        <v>#REF!</v>
      </c>
      <c r="AW20" s="332" t="e">
        <f t="shared" si="32"/>
        <v>#REF!</v>
      </c>
      <c r="AX20" s="332" t="e">
        <f t="shared" si="33"/>
        <v>#REF!</v>
      </c>
      <c r="AY20" s="332" t="e">
        <f t="shared" si="34"/>
        <v>#REF!</v>
      </c>
      <c r="AZ20" s="334" t="e">
        <f t="shared" si="35"/>
        <v>#REF!</v>
      </c>
      <c r="BA20" s="332" t="e">
        <f t="shared" si="36"/>
        <v>#REF!</v>
      </c>
      <c r="BB20" s="332" t="e">
        <f t="shared" si="37"/>
        <v>#REF!</v>
      </c>
      <c r="BC20" s="332" t="e">
        <f t="shared" si="38"/>
        <v>#REF!</v>
      </c>
      <c r="BD20" s="333" t="e">
        <f t="shared" si="39"/>
        <v>#REF!</v>
      </c>
      <c r="BE20" s="332" t="e">
        <f t="shared" si="40"/>
        <v>#REF!</v>
      </c>
      <c r="BF20" s="332" t="e">
        <f t="shared" si="41"/>
        <v>#REF!</v>
      </c>
      <c r="BG20" s="332" t="e">
        <f t="shared" si="42"/>
        <v>#REF!</v>
      </c>
      <c r="BH20" s="333" t="e">
        <f t="shared" si="43"/>
        <v>#REF!</v>
      </c>
      <c r="BI20" s="332" t="e">
        <f t="shared" si="44"/>
        <v>#REF!</v>
      </c>
      <c r="BJ20" s="332" t="e">
        <f t="shared" si="45"/>
        <v>#REF!</v>
      </c>
      <c r="BK20" s="332" t="e">
        <f t="shared" si="46"/>
        <v>#REF!</v>
      </c>
      <c r="BL20" s="333" t="e">
        <f t="shared" si="47"/>
        <v>#REF!</v>
      </c>
      <c r="BM20" s="332" t="e">
        <f t="shared" si="48"/>
        <v>#REF!</v>
      </c>
      <c r="BN20" s="332" t="e">
        <f t="shared" si="49"/>
        <v>#REF!</v>
      </c>
      <c r="BO20" s="332" t="e">
        <f t="shared" si="50"/>
        <v>#REF!</v>
      </c>
      <c r="BP20" s="334" t="e">
        <f t="shared" si="51"/>
        <v>#REF!</v>
      </c>
      <c r="BQ20" s="332" t="e">
        <f t="shared" si="52"/>
        <v>#REF!</v>
      </c>
      <c r="BR20" s="332" t="e">
        <f t="shared" si="53"/>
        <v>#REF!</v>
      </c>
      <c r="BS20" s="332" t="e">
        <f t="shared" si="54"/>
        <v>#REF!</v>
      </c>
      <c r="BT20" s="333" t="e">
        <f t="shared" si="55"/>
        <v>#REF!</v>
      </c>
      <c r="BU20" s="332" t="e">
        <f t="shared" si="56"/>
        <v>#REF!</v>
      </c>
      <c r="BV20" s="332" t="e">
        <f t="shared" si="57"/>
        <v>#REF!</v>
      </c>
      <c r="BW20" s="332" t="e">
        <f t="shared" si="58"/>
        <v>#REF!</v>
      </c>
      <c r="BX20" s="333" t="e">
        <f t="shared" si="59"/>
        <v>#REF!</v>
      </c>
      <c r="BY20" s="332" t="e">
        <f t="shared" si="60"/>
        <v>#REF!</v>
      </c>
      <c r="BZ20" s="332" t="e">
        <f t="shared" si="61"/>
        <v>#REF!</v>
      </c>
      <c r="CA20" s="332" t="e">
        <f t="shared" si="62"/>
        <v>#REF!</v>
      </c>
      <c r="CB20" s="333" t="e">
        <f t="shared" si="63"/>
        <v>#REF!</v>
      </c>
    </row>
    <row r="21" spans="2:80" ht="23.45" customHeight="1" x14ac:dyDescent="0.2">
      <c r="B21" s="335">
        <v>12</v>
      </c>
      <c r="C21" s="336" t="s">
        <v>303</v>
      </c>
      <c r="D21" s="337" t="e">
        <f>#REF!</f>
        <v>#REF!</v>
      </c>
      <c r="E21" s="631">
        <v>39.999899999999997</v>
      </c>
      <c r="F21" s="632"/>
      <c r="G21" s="633">
        <v>40</v>
      </c>
      <c r="H21" s="634"/>
      <c r="I21" s="631">
        <v>51</v>
      </c>
      <c r="J21" s="632"/>
      <c r="K21" s="633">
        <v>61</v>
      </c>
      <c r="L21" s="634"/>
      <c r="M21" s="631">
        <v>81</v>
      </c>
      <c r="N21" s="632"/>
      <c r="O21" s="633">
        <v>91</v>
      </c>
      <c r="P21" s="634"/>
      <c r="Q21" s="338" t="e">
        <f t="shared" si="0"/>
        <v>#REF!</v>
      </c>
      <c r="R21" s="339" t="e">
        <f t="shared" si="1"/>
        <v>#REF!</v>
      </c>
      <c r="S21" s="339" t="e">
        <f t="shared" si="2"/>
        <v>#REF!</v>
      </c>
      <c r="T21" s="340" t="e">
        <f t="shared" si="3"/>
        <v>#REF!</v>
      </c>
      <c r="U21" s="341" t="e">
        <f t="shared" si="4"/>
        <v>#REF!</v>
      </c>
      <c r="V21" s="339" t="e">
        <f t="shared" si="5"/>
        <v>#REF!</v>
      </c>
      <c r="W21" s="339" t="e">
        <f t="shared" si="6"/>
        <v>#REF!</v>
      </c>
      <c r="X21" s="342" t="e">
        <f t="shared" si="7"/>
        <v>#REF!</v>
      </c>
      <c r="Y21" s="338" t="e">
        <f t="shared" si="8"/>
        <v>#REF!</v>
      </c>
      <c r="Z21" s="339" t="e">
        <f t="shared" si="9"/>
        <v>#REF!</v>
      </c>
      <c r="AA21" s="339" t="e">
        <f t="shared" si="10"/>
        <v>#REF!</v>
      </c>
      <c r="AB21" s="340" t="e">
        <f t="shared" si="11"/>
        <v>#REF!</v>
      </c>
      <c r="AC21" s="341" t="e">
        <f t="shared" si="12"/>
        <v>#REF!</v>
      </c>
      <c r="AD21" s="339" t="e">
        <f t="shared" si="13"/>
        <v>#REF!</v>
      </c>
      <c r="AE21" s="339" t="e">
        <f t="shared" si="14"/>
        <v>#REF!</v>
      </c>
      <c r="AF21" s="340" t="e">
        <f t="shared" si="15"/>
        <v>#REF!</v>
      </c>
      <c r="AG21" s="332" t="e">
        <f t="shared" si="16"/>
        <v>#REF!</v>
      </c>
      <c r="AH21" s="332" t="e">
        <f t="shared" si="17"/>
        <v>#REF!</v>
      </c>
      <c r="AI21" s="332" t="e">
        <f t="shared" si="18"/>
        <v>#REF!</v>
      </c>
      <c r="AJ21" s="333" t="e">
        <f t="shared" si="19"/>
        <v>#REF!</v>
      </c>
      <c r="AK21" s="332" t="e">
        <f t="shared" si="20"/>
        <v>#REF!</v>
      </c>
      <c r="AL21" s="332" t="e">
        <f t="shared" si="21"/>
        <v>#REF!</v>
      </c>
      <c r="AM21" s="332" t="e">
        <f t="shared" si="22"/>
        <v>#REF!</v>
      </c>
      <c r="AN21" s="333" t="e">
        <f t="shared" si="23"/>
        <v>#REF!</v>
      </c>
      <c r="AO21" s="332" t="e">
        <f t="shared" si="24"/>
        <v>#REF!</v>
      </c>
      <c r="AP21" s="332" t="e">
        <f t="shared" si="25"/>
        <v>#REF!</v>
      </c>
      <c r="AQ21" s="332" t="e">
        <f t="shared" si="26"/>
        <v>#REF!</v>
      </c>
      <c r="AR21" s="333" t="e">
        <f t="shared" si="27"/>
        <v>#REF!</v>
      </c>
      <c r="AS21" s="332" t="e">
        <f t="shared" si="28"/>
        <v>#REF!</v>
      </c>
      <c r="AT21" s="332" t="e">
        <f t="shared" si="29"/>
        <v>#REF!</v>
      </c>
      <c r="AU21" s="332" t="e">
        <f t="shared" si="30"/>
        <v>#REF!</v>
      </c>
      <c r="AV21" s="333" t="e">
        <f t="shared" si="31"/>
        <v>#REF!</v>
      </c>
      <c r="AW21" s="332" t="e">
        <f t="shared" si="32"/>
        <v>#REF!</v>
      </c>
      <c r="AX21" s="332" t="e">
        <f t="shared" si="33"/>
        <v>#REF!</v>
      </c>
      <c r="AY21" s="332" t="e">
        <f t="shared" si="34"/>
        <v>#REF!</v>
      </c>
      <c r="AZ21" s="334" t="e">
        <f t="shared" si="35"/>
        <v>#REF!</v>
      </c>
      <c r="BA21" s="332" t="e">
        <f t="shared" si="36"/>
        <v>#REF!</v>
      </c>
      <c r="BB21" s="332" t="e">
        <f t="shared" si="37"/>
        <v>#REF!</v>
      </c>
      <c r="BC21" s="332" t="e">
        <f t="shared" si="38"/>
        <v>#REF!</v>
      </c>
      <c r="BD21" s="333" t="e">
        <f t="shared" si="39"/>
        <v>#REF!</v>
      </c>
      <c r="BE21" s="332" t="e">
        <f t="shared" si="40"/>
        <v>#REF!</v>
      </c>
      <c r="BF21" s="332" t="e">
        <f t="shared" si="41"/>
        <v>#REF!</v>
      </c>
      <c r="BG21" s="332" t="e">
        <f t="shared" si="42"/>
        <v>#REF!</v>
      </c>
      <c r="BH21" s="333" t="e">
        <f t="shared" si="43"/>
        <v>#REF!</v>
      </c>
      <c r="BI21" s="332" t="e">
        <f t="shared" si="44"/>
        <v>#REF!</v>
      </c>
      <c r="BJ21" s="332" t="e">
        <f t="shared" si="45"/>
        <v>#REF!</v>
      </c>
      <c r="BK21" s="332" t="e">
        <f t="shared" si="46"/>
        <v>#REF!</v>
      </c>
      <c r="BL21" s="333" t="e">
        <f t="shared" si="47"/>
        <v>#REF!</v>
      </c>
      <c r="BM21" s="332" t="e">
        <f t="shared" si="48"/>
        <v>#REF!</v>
      </c>
      <c r="BN21" s="332" t="e">
        <f t="shared" si="49"/>
        <v>#REF!</v>
      </c>
      <c r="BO21" s="332" t="e">
        <f t="shared" si="50"/>
        <v>#REF!</v>
      </c>
      <c r="BP21" s="334" t="e">
        <f t="shared" si="51"/>
        <v>#REF!</v>
      </c>
      <c r="BQ21" s="332" t="e">
        <f t="shared" si="52"/>
        <v>#REF!</v>
      </c>
      <c r="BR21" s="332" t="e">
        <f t="shared" si="53"/>
        <v>#REF!</v>
      </c>
      <c r="BS21" s="332" t="e">
        <f t="shared" si="54"/>
        <v>#REF!</v>
      </c>
      <c r="BT21" s="333" t="e">
        <f t="shared" si="55"/>
        <v>#REF!</v>
      </c>
      <c r="BU21" s="332" t="e">
        <f t="shared" si="56"/>
        <v>#REF!</v>
      </c>
      <c r="BV21" s="332" t="e">
        <f t="shared" si="57"/>
        <v>#REF!</v>
      </c>
      <c r="BW21" s="332" t="e">
        <f t="shared" si="58"/>
        <v>#REF!</v>
      </c>
      <c r="BX21" s="333" t="e">
        <f t="shared" si="59"/>
        <v>#REF!</v>
      </c>
      <c r="BY21" s="332" t="e">
        <f t="shared" si="60"/>
        <v>#REF!</v>
      </c>
      <c r="BZ21" s="332" t="e">
        <f t="shared" si="61"/>
        <v>#REF!</v>
      </c>
      <c r="CA21" s="332" t="e">
        <f t="shared" si="62"/>
        <v>#REF!</v>
      </c>
      <c r="CB21" s="333" t="e">
        <f t="shared" si="63"/>
        <v>#REF!</v>
      </c>
    </row>
    <row r="22" spans="2:80" ht="23.45" customHeight="1" x14ac:dyDescent="0.2">
      <c r="B22" s="335">
        <v>13</v>
      </c>
      <c r="C22" s="336" t="s">
        <v>304</v>
      </c>
      <c r="D22" s="337" t="e">
        <f>#REF!</f>
        <v>#REF!</v>
      </c>
      <c r="E22" s="631">
        <v>39.999899999999997</v>
      </c>
      <c r="F22" s="632"/>
      <c r="G22" s="633">
        <v>40</v>
      </c>
      <c r="H22" s="634"/>
      <c r="I22" s="631">
        <v>51</v>
      </c>
      <c r="J22" s="632"/>
      <c r="K22" s="633">
        <v>61</v>
      </c>
      <c r="L22" s="634"/>
      <c r="M22" s="631">
        <v>81</v>
      </c>
      <c r="N22" s="632"/>
      <c r="O22" s="633">
        <v>91</v>
      </c>
      <c r="P22" s="634"/>
      <c r="Q22" s="338" t="e">
        <f t="shared" si="0"/>
        <v>#REF!</v>
      </c>
      <c r="R22" s="339" t="e">
        <f t="shared" si="1"/>
        <v>#REF!</v>
      </c>
      <c r="S22" s="339" t="e">
        <f t="shared" si="2"/>
        <v>#REF!</v>
      </c>
      <c r="T22" s="340" t="e">
        <f t="shared" si="3"/>
        <v>#REF!</v>
      </c>
      <c r="U22" s="341" t="e">
        <f t="shared" si="4"/>
        <v>#REF!</v>
      </c>
      <c r="V22" s="339" t="e">
        <f t="shared" si="5"/>
        <v>#REF!</v>
      </c>
      <c r="W22" s="339" t="e">
        <f t="shared" si="6"/>
        <v>#REF!</v>
      </c>
      <c r="X22" s="342" t="e">
        <f t="shared" si="7"/>
        <v>#REF!</v>
      </c>
      <c r="Y22" s="338" t="e">
        <f t="shared" si="8"/>
        <v>#REF!</v>
      </c>
      <c r="Z22" s="339" t="e">
        <f t="shared" si="9"/>
        <v>#REF!</v>
      </c>
      <c r="AA22" s="339" t="e">
        <f t="shared" si="10"/>
        <v>#REF!</v>
      </c>
      <c r="AB22" s="340" t="e">
        <f t="shared" si="11"/>
        <v>#REF!</v>
      </c>
      <c r="AC22" s="341" t="e">
        <f t="shared" si="12"/>
        <v>#REF!</v>
      </c>
      <c r="AD22" s="339" t="e">
        <f t="shared" si="13"/>
        <v>#REF!</v>
      </c>
      <c r="AE22" s="339" t="e">
        <f t="shared" si="14"/>
        <v>#REF!</v>
      </c>
      <c r="AF22" s="340" t="e">
        <f t="shared" si="15"/>
        <v>#REF!</v>
      </c>
      <c r="AG22" s="332" t="e">
        <f t="shared" si="16"/>
        <v>#REF!</v>
      </c>
      <c r="AH22" s="332" t="e">
        <f t="shared" si="17"/>
        <v>#REF!</v>
      </c>
      <c r="AI22" s="332" t="e">
        <f t="shared" si="18"/>
        <v>#REF!</v>
      </c>
      <c r="AJ22" s="333" t="e">
        <f t="shared" si="19"/>
        <v>#REF!</v>
      </c>
      <c r="AK22" s="332" t="e">
        <f t="shared" si="20"/>
        <v>#REF!</v>
      </c>
      <c r="AL22" s="332" t="e">
        <f t="shared" si="21"/>
        <v>#REF!</v>
      </c>
      <c r="AM22" s="332" t="e">
        <f t="shared" si="22"/>
        <v>#REF!</v>
      </c>
      <c r="AN22" s="333" t="e">
        <f t="shared" si="23"/>
        <v>#REF!</v>
      </c>
      <c r="AO22" s="332" t="e">
        <f t="shared" si="24"/>
        <v>#REF!</v>
      </c>
      <c r="AP22" s="332" t="e">
        <f t="shared" si="25"/>
        <v>#REF!</v>
      </c>
      <c r="AQ22" s="332" t="e">
        <f t="shared" si="26"/>
        <v>#REF!</v>
      </c>
      <c r="AR22" s="333" t="e">
        <f t="shared" si="27"/>
        <v>#REF!</v>
      </c>
      <c r="AS22" s="332" t="e">
        <f t="shared" si="28"/>
        <v>#REF!</v>
      </c>
      <c r="AT22" s="332" t="e">
        <f t="shared" si="29"/>
        <v>#REF!</v>
      </c>
      <c r="AU22" s="332" t="e">
        <f t="shared" si="30"/>
        <v>#REF!</v>
      </c>
      <c r="AV22" s="333" t="e">
        <f t="shared" si="31"/>
        <v>#REF!</v>
      </c>
      <c r="AW22" s="332" t="e">
        <f t="shared" si="32"/>
        <v>#REF!</v>
      </c>
      <c r="AX22" s="332" t="e">
        <f t="shared" si="33"/>
        <v>#REF!</v>
      </c>
      <c r="AY22" s="332" t="e">
        <f t="shared" si="34"/>
        <v>#REF!</v>
      </c>
      <c r="AZ22" s="334" t="e">
        <f t="shared" si="35"/>
        <v>#REF!</v>
      </c>
      <c r="BA22" s="332" t="e">
        <f t="shared" si="36"/>
        <v>#REF!</v>
      </c>
      <c r="BB22" s="332" t="e">
        <f t="shared" si="37"/>
        <v>#REF!</v>
      </c>
      <c r="BC22" s="332" t="e">
        <f t="shared" si="38"/>
        <v>#REF!</v>
      </c>
      <c r="BD22" s="333" t="e">
        <f t="shared" si="39"/>
        <v>#REF!</v>
      </c>
      <c r="BE22" s="332" t="e">
        <f t="shared" si="40"/>
        <v>#REF!</v>
      </c>
      <c r="BF22" s="332" t="e">
        <f t="shared" si="41"/>
        <v>#REF!</v>
      </c>
      <c r="BG22" s="332" t="e">
        <f t="shared" si="42"/>
        <v>#REF!</v>
      </c>
      <c r="BH22" s="333" t="e">
        <f t="shared" si="43"/>
        <v>#REF!</v>
      </c>
      <c r="BI22" s="332" t="e">
        <f t="shared" si="44"/>
        <v>#REF!</v>
      </c>
      <c r="BJ22" s="332" t="e">
        <f t="shared" si="45"/>
        <v>#REF!</v>
      </c>
      <c r="BK22" s="332" t="e">
        <f t="shared" si="46"/>
        <v>#REF!</v>
      </c>
      <c r="BL22" s="333" t="e">
        <f t="shared" si="47"/>
        <v>#REF!</v>
      </c>
      <c r="BM22" s="332" t="e">
        <f t="shared" si="48"/>
        <v>#REF!</v>
      </c>
      <c r="BN22" s="332" t="e">
        <f t="shared" si="49"/>
        <v>#REF!</v>
      </c>
      <c r="BO22" s="332" t="e">
        <f t="shared" si="50"/>
        <v>#REF!</v>
      </c>
      <c r="BP22" s="334" t="e">
        <f t="shared" si="51"/>
        <v>#REF!</v>
      </c>
      <c r="BQ22" s="332" t="e">
        <f t="shared" si="52"/>
        <v>#REF!</v>
      </c>
      <c r="BR22" s="332" t="e">
        <f t="shared" si="53"/>
        <v>#REF!</v>
      </c>
      <c r="BS22" s="332" t="e">
        <f t="shared" si="54"/>
        <v>#REF!</v>
      </c>
      <c r="BT22" s="333" t="e">
        <f t="shared" si="55"/>
        <v>#REF!</v>
      </c>
      <c r="BU22" s="332" t="e">
        <f t="shared" si="56"/>
        <v>#REF!</v>
      </c>
      <c r="BV22" s="332" t="e">
        <f t="shared" si="57"/>
        <v>#REF!</v>
      </c>
      <c r="BW22" s="332" t="e">
        <f t="shared" si="58"/>
        <v>#REF!</v>
      </c>
      <c r="BX22" s="333" t="e">
        <f t="shared" si="59"/>
        <v>#REF!</v>
      </c>
      <c r="BY22" s="332" t="e">
        <f t="shared" si="60"/>
        <v>#REF!</v>
      </c>
      <c r="BZ22" s="332" t="e">
        <f t="shared" si="61"/>
        <v>#REF!</v>
      </c>
      <c r="CA22" s="332" t="e">
        <f t="shared" si="62"/>
        <v>#REF!</v>
      </c>
      <c r="CB22" s="333" t="e">
        <f t="shared" si="63"/>
        <v>#REF!</v>
      </c>
    </row>
    <row r="23" spans="2:80" ht="23.45" customHeight="1" x14ac:dyDescent="0.2">
      <c r="B23" s="335">
        <v>14</v>
      </c>
      <c r="C23" s="336" t="s">
        <v>305</v>
      </c>
      <c r="D23" s="337" t="e">
        <f>#REF!</f>
        <v>#REF!</v>
      </c>
      <c r="E23" s="631">
        <v>39.999899999999997</v>
      </c>
      <c r="F23" s="632"/>
      <c r="G23" s="633">
        <v>40</v>
      </c>
      <c r="H23" s="634"/>
      <c r="I23" s="631">
        <v>51</v>
      </c>
      <c r="J23" s="632"/>
      <c r="K23" s="633">
        <v>61</v>
      </c>
      <c r="L23" s="634"/>
      <c r="M23" s="631">
        <v>81</v>
      </c>
      <c r="N23" s="632"/>
      <c r="O23" s="633">
        <v>91</v>
      </c>
      <c r="P23" s="634"/>
      <c r="Q23" s="338" t="e">
        <f t="shared" si="0"/>
        <v>#REF!</v>
      </c>
      <c r="R23" s="339" t="e">
        <f t="shared" si="1"/>
        <v>#REF!</v>
      </c>
      <c r="S23" s="339" t="e">
        <f t="shared" si="2"/>
        <v>#REF!</v>
      </c>
      <c r="T23" s="340" t="e">
        <f t="shared" si="3"/>
        <v>#REF!</v>
      </c>
      <c r="U23" s="341" t="e">
        <f t="shared" si="4"/>
        <v>#REF!</v>
      </c>
      <c r="V23" s="339" t="e">
        <f t="shared" si="5"/>
        <v>#REF!</v>
      </c>
      <c r="W23" s="339" t="e">
        <f t="shared" si="6"/>
        <v>#REF!</v>
      </c>
      <c r="X23" s="342" t="e">
        <f t="shared" si="7"/>
        <v>#REF!</v>
      </c>
      <c r="Y23" s="338" t="e">
        <f t="shared" si="8"/>
        <v>#REF!</v>
      </c>
      <c r="Z23" s="339" t="e">
        <f t="shared" si="9"/>
        <v>#REF!</v>
      </c>
      <c r="AA23" s="339" t="e">
        <f t="shared" si="10"/>
        <v>#REF!</v>
      </c>
      <c r="AB23" s="340" t="e">
        <f t="shared" si="11"/>
        <v>#REF!</v>
      </c>
      <c r="AC23" s="341" t="e">
        <f t="shared" si="12"/>
        <v>#REF!</v>
      </c>
      <c r="AD23" s="339" t="e">
        <f t="shared" si="13"/>
        <v>#REF!</v>
      </c>
      <c r="AE23" s="339" t="e">
        <f t="shared" si="14"/>
        <v>#REF!</v>
      </c>
      <c r="AF23" s="340" t="e">
        <f t="shared" si="15"/>
        <v>#REF!</v>
      </c>
      <c r="AG23" s="332" t="e">
        <f t="shared" si="16"/>
        <v>#REF!</v>
      </c>
      <c r="AH23" s="332" t="e">
        <f t="shared" si="17"/>
        <v>#REF!</v>
      </c>
      <c r="AI23" s="332" t="e">
        <f t="shared" si="18"/>
        <v>#REF!</v>
      </c>
      <c r="AJ23" s="333" t="e">
        <f t="shared" si="19"/>
        <v>#REF!</v>
      </c>
      <c r="AK23" s="332" t="e">
        <f t="shared" si="20"/>
        <v>#REF!</v>
      </c>
      <c r="AL23" s="332" t="e">
        <f t="shared" si="21"/>
        <v>#REF!</v>
      </c>
      <c r="AM23" s="332" t="e">
        <f t="shared" si="22"/>
        <v>#REF!</v>
      </c>
      <c r="AN23" s="333" t="e">
        <f t="shared" si="23"/>
        <v>#REF!</v>
      </c>
      <c r="AO23" s="332" t="e">
        <f t="shared" si="24"/>
        <v>#REF!</v>
      </c>
      <c r="AP23" s="332" t="e">
        <f t="shared" si="25"/>
        <v>#REF!</v>
      </c>
      <c r="AQ23" s="332" t="e">
        <f t="shared" si="26"/>
        <v>#REF!</v>
      </c>
      <c r="AR23" s="333" t="e">
        <f t="shared" si="27"/>
        <v>#REF!</v>
      </c>
      <c r="AS23" s="332" t="e">
        <f t="shared" si="28"/>
        <v>#REF!</v>
      </c>
      <c r="AT23" s="332" t="e">
        <f t="shared" si="29"/>
        <v>#REF!</v>
      </c>
      <c r="AU23" s="332" t="e">
        <f t="shared" si="30"/>
        <v>#REF!</v>
      </c>
      <c r="AV23" s="333" t="e">
        <f t="shared" si="31"/>
        <v>#REF!</v>
      </c>
      <c r="AW23" s="332" t="e">
        <f t="shared" si="32"/>
        <v>#REF!</v>
      </c>
      <c r="AX23" s="332" t="e">
        <f t="shared" si="33"/>
        <v>#REF!</v>
      </c>
      <c r="AY23" s="332" t="e">
        <f t="shared" si="34"/>
        <v>#REF!</v>
      </c>
      <c r="AZ23" s="334" t="e">
        <f t="shared" si="35"/>
        <v>#REF!</v>
      </c>
      <c r="BA23" s="332" t="e">
        <f t="shared" si="36"/>
        <v>#REF!</v>
      </c>
      <c r="BB23" s="332" t="e">
        <f t="shared" si="37"/>
        <v>#REF!</v>
      </c>
      <c r="BC23" s="332" t="e">
        <f t="shared" si="38"/>
        <v>#REF!</v>
      </c>
      <c r="BD23" s="333" t="e">
        <f t="shared" si="39"/>
        <v>#REF!</v>
      </c>
      <c r="BE23" s="332" t="e">
        <f t="shared" si="40"/>
        <v>#REF!</v>
      </c>
      <c r="BF23" s="332" t="e">
        <f t="shared" si="41"/>
        <v>#REF!</v>
      </c>
      <c r="BG23" s="332" t="e">
        <f t="shared" si="42"/>
        <v>#REF!</v>
      </c>
      <c r="BH23" s="333" t="e">
        <f t="shared" si="43"/>
        <v>#REF!</v>
      </c>
      <c r="BI23" s="332" t="e">
        <f t="shared" si="44"/>
        <v>#REF!</v>
      </c>
      <c r="BJ23" s="332" t="e">
        <f t="shared" si="45"/>
        <v>#REF!</v>
      </c>
      <c r="BK23" s="332" t="e">
        <f t="shared" si="46"/>
        <v>#REF!</v>
      </c>
      <c r="BL23" s="333" t="e">
        <f t="shared" si="47"/>
        <v>#REF!</v>
      </c>
      <c r="BM23" s="332" t="e">
        <f t="shared" si="48"/>
        <v>#REF!</v>
      </c>
      <c r="BN23" s="332" t="e">
        <f t="shared" si="49"/>
        <v>#REF!</v>
      </c>
      <c r="BO23" s="332" t="e">
        <f t="shared" si="50"/>
        <v>#REF!</v>
      </c>
      <c r="BP23" s="334" t="e">
        <f t="shared" si="51"/>
        <v>#REF!</v>
      </c>
      <c r="BQ23" s="332" t="e">
        <f t="shared" si="52"/>
        <v>#REF!</v>
      </c>
      <c r="BR23" s="332" t="e">
        <f t="shared" si="53"/>
        <v>#REF!</v>
      </c>
      <c r="BS23" s="332" t="e">
        <f t="shared" si="54"/>
        <v>#REF!</v>
      </c>
      <c r="BT23" s="333" t="e">
        <f t="shared" si="55"/>
        <v>#REF!</v>
      </c>
      <c r="BU23" s="332" t="e">
        <f t="shared" si="56"/>
        <v>#REF!</v>
      </c>
      <c r="BV23" s="332" t="e">
        <f t="shared" si="57"/>
        <v>#REF!</v>
      </c>
      <c r="BW23" s="332" t="e">
        <f t="shared" si="58"/>
        <v>#REF!</v>
      </c>
      <c r="BX23" s="333" t="e">
        <f t="shared" si="59"/>
        <v>#REF!</v>
      </c>
      <c r="BY23" s="332" t="e">
        <f t="shared" si="60"/>
        <v>#REF!</v>
      </c>
      <c r="BZ23" s="332" t="e">
        <f t="shared" si="61"/>
        <v>#REF!</v>
      </c>
      <c r="CA23" s="332" t="e">
        <f t="shared" si="62"/>
        <v>#REF!</v>
      </c>
      <c r="CB23" s="333" t="e">
        <f t="shared" si="63"/>
        <v>#REF!</v>
      </c>
    </row>
    <row r="24" spans="2:80" ht="23.45" customHeight="1" x14ac:dyDescent="0.2">
      <c r="B24" s="335">
        <v>15</v>
      </c>
      <c r="C24" s="336" t="s">
        <v>306</v>
      </c>
      <c r="D24" s="337" t="e">
        <f>#REF!</f>
        <v>#REF!</v>
      </c>
      <c r="E24" s="631">
        <v>39.999899999999997</v>
      </c>
      <c r="F24" s="632"/>
      <c r="G24" s="633">
        <v>40</v>
      </c>
      <c r="H24" s="634"/>
      <c r="I24" s="631">
        <v>51</v>
      </c>
      <c r="J24" s="632"/>
      <c r="K24" s="633">
        <v>61</v>
      </c>
      <c r="L24" s="634"/>
      <c r="M24" s="631">
        <v>81</v>
      </c>
      <c r="N24" s="632"/>
      <c r="O24" s="633">
        <v>91</v>
      </c>
      <c r="P24" s="634"/>
      <c r="Q24" s="338" t="e">
        <f t="shared" si="0"/>
        <v>#REF!</v>
      </c>
      <c r="R24" s="339" t="e">
        <f t="shared" si="1"/>
        <v>#REF!</v>
      </c>
      <c r="S24" s="339" t="e">
        <f t="shared" si="2"/>
        <v>#REF!</v>
      </c>
      <c r="T24" s="340" t="e">
        <f t="shared" si="3"/>
        <v>#REF!</v>
      </c>
      <c r="U24" s="341" t="e">
        <f t="shared" si="4"/>
        <v>#REF!</v>
      </c>
      <c r="V24" s="339" t="e">
        <f t="shared" si="5"/>
        <v>#REF!</v>
      </c>
      <c r="W24" s="339" t="e">
        <f t="shared" si="6"/>
        <v>#REF!</v>
      </c>
      <c r="X24" s="342" t="e">
        <f t="shared" si="7"/>
        <v>#REF!</v>
      </c>
      <c r="Y24" s="338" t="e">
        <f t="shared" si="8"/>
        <v>#REF!</v>
      </c>
      <c r="Z24" s="339" t="e">
        <f t="shared" si="9"/>
        <v>#REF!</v>
      </c>
      <c r="AA24" s="339" t="e">
        <f t="shared" si="10"/>
        <v>#REF!</v>
      </c>
      <c r="AB24" s="340" t="e">
        <f t="shared" si="11"/>
        <v>#REF!</v>
      </c>
      <c r="AC24" s="341" t="e">
        <f t="shared" si="12"/>
        <v>#REF!</v>
      </c>
      <c r="AD24" s="339" t="e">
        <f t="shared" si="13"/>
        <v>#REF!</v>
      </c>
      <c r="AE24" s="339" t="e">
        <f t="shared" si="14"/>
        <v>#REF!</v>
      </c>
      <c r="AF24" s="340" t="e">
        <f t="shared" si="15"/>
        <v>#REF!</v>
      </c>
      <c r="AG24" s="332" t="e">
        <f t="shared" si="16"/>
        <v>#REF!</v>
      </c>
      <c r="AH24" s="332" t="e">
        <f t="shared" si="17"/>
        <v>#REF!</v>
      </c>
      <c r="AI24" s="332" t="e">
        <f t="shared" si="18"/>
        <v>#REF!</v>
      </c>
      <c r="AJ24" s="333" t="e">
        <f t="shared" si="19"/>
        <v>#REF!</v>
      </c>
      <c r="AK24" s="332" t="e">
        <f t="shared" si="20"/>
        <v>#REF!</v>
      </c>
      <c r="AL24" s="332" t="e">
        <f t="shared" si="21"/>
        <v>#REF!</v>
      </c>
      <c r="AM24" s="332" t="e">
        <f t="shared" si="22"/>
        <v>#REF!</v>
      </c>
      <c r="AN24" s="333" t="e">
        <f t="shared" si="23"/>
        <v>#REF!</v>
      </c>
      <c r="AO24" s="332" t="e">
        <f t="shared" si="24"/>
        <v>#REF!</v>
      </c>
      <c r="AP24" s="332" t="e">
        <f t="shared" si="25"/>
        <v>#REF!</v>
      </c>
      <c r="AQ24" s="332" t="e">
        <f t="shared" si="26"/>
        <v>#REF!</v>
      </c>
      <c r="AR24" s="333" t="e">
        <f t="shared" si="27"/>
        <v>#REF!</v>
      </c>
      <c r="AS24" s="332" t="e">
        <f t="shared" si="28"/>
        <v>#REF!</v>
      </c>
      <c r="AT24" s="332" t="e">
        <f t="shared" si="29"/>
        <v>#REF!</v>
      </c>
      <c r="AU24" s="332" t="e">
        <f t="shared" si="30"/>
        <v>#REF!</v>
      </c>
      <c r="AV24" s="333" t="e">
        <f t="shared" si="31"/>
        <v>#REF!</v>
      </c>
      <c r="AW24" s="332" t="e">
        <f t="shared" si="32"/>
        <v>#REF!</v>
      </c>
      <c r="AX24" s="332" t="e">
        <f t="shared" si="33"/>
        <v>#REF!</v>
      </c>
      <c r="AY24" s="332" t="e">
        <f t="shared" si="34"/>
        <v>#REF!</v>
      </c>
      <c r="AZ24" s="334" t="e">
        <f t="shared" si="35"/>
        <v>#REF!</v>
      </c>
      <c r="BA24" s="332" t="e">
        <f t="shared" si="36"/>
        <v>#REF!</v>
      </c>
      <c r="BB24" s="332" t="e">
        <f t="shared" si="37"/>
        <v>#REF!</v>
      </c>
      <c r="BC24" s="332" t="e">
        <f t="shared" si="38"/>
        <v>#REF!</v>
      </c>
      <c r="BD24" s="333" t="e">
        <f t="shared" si="39"/>
        <v>#REF!</v>
      </c>
      <c r="BE24" s="332" t="e">
        <f t="shared" si="40"/>
        <v>#REF!</v>
      </c>
      <c r="BF24" s="332" t="e">
        <f t="shared" si="41"/>
        <v>#REF!</v>
      </c>
      <c r="BG24" s="332" t="e">
        <f t="shared" si="42"/>
        <v>#REF!</v>
      </c>
      <c r="BH24" s="333" t="e">
        <f t="shared" si="43"/>
        <v>#REF!</v>
      </c>
      <c r="BI24" s="332" t="e">
        <f t="shared" si="44"/>
        <v>#REF!</v>
      </c>
      <c r="BJ24" s="332" t="e">
        <f t="shared" si="45"/>
        <v>#REF!</v>
      </c>
      <c r="BK24" s="332" t="e">
        <f t="shared" si="46"/>
        <v>#REF!</v>
      </c>
      <c r="BL24" s="333" t="e">
        <f t="shared" si="47"/>
        <v>#REF!</v>
      </c>
      <c r="BM24" s="332" t="e">
        <f t="shared" si="48"/>
        <v>#REF!</v>
      </c>
      <c r="BN24" s="332" t="e">
        <f t="shared" si="49"/>
        <v>#REF!</v>
      </c>
      <c r="BO24" s="332" t="e">
        <f t="shared" si="50"/>
        <v>#REF!</v>
      </c>
      <c r="BP24" s="334" t="e">
        <f t="shared" si="51"/>
        <v>#REF!</v>
      </c>
      <c r="BQ24" s="332" t="e">
        <f t="shared" si="52"/>
        <v>#REF!</v>
      </c>
      <c r="BR24" s="332" t="e">
        <f t="shared" si="53"/>
        <v>#REF!</v>
      </c>
      <c r="BS24" s="332" t="e">
        <f t="shared" si="54"/>
        <v>#REF!</v>
      </c>
      <c r="BT24" s="333" t="e">
        <f t="shared" si="55"/>
        <v>#REF!</v>
      </c>
      <c r="BU24" s="332" t="e">
        <f t="shared" si="56"/>
        <v>#REF!</v>
      </c>
      <c r="BV24" s="332" t="e">
        <f t="shared" si="57"/>
        <v>#REF!</v>
      </c>
      <c r="BW24" s="332" t="e">
        <f t="shared" si="58"/>
        <v>#REF!</v>
      </c>
      <c r="BX24" s="333" t="e">
        <f t="shared" si="59"/>
        <v>#REF!</v>
      </c>
      <c r="BY24" s="332" t="e">
        <f t="shared" si="60"/>
        <v>#REF!</v>
      </c>
      <c r="BZ24" s="332" t="e">
        <f t="shared" si="61"/>
        <v>#REF!</v>
      </c>
      <c r="CA24" s="332" t="e">
        <f t="shared" si="62"/>
        <v>#REF!</v>
      </c>
      <c r="CB24" s="333" t="e">
        <f t="shared" si="63"/>
        <v>#REF!</v>
      </c>
    </row>
    <row r="25" spans="2:80" ht="23.45" customHeight="1" thickBot="1" x14ac:dyDescent="0.25">
      <c r="B25" s="343">
        <v>16</v>
      </c>
      <c r="C25" s="344" t="s">
        <v>307</v>
      </c>
      <c r="D25" s="345" t="e">
        <f>#REF!</f>
        <v>#REF!</v>
      </c>
      <c r="E25" s="627">
        <v>39.999899999999997</v>
      </c>
      <c r="F25" s="628"/>
      <c r="G25" s="629">
        <v>40</v>
      </c>
      <c r="H25" s="630"/>
      <c r="I25" s="627">
        <v>51</v>
      </c>
      <c r="J25" s="628"/>
      <c r="K25" s="629">
        <v>61</v>
      </c>
      <c r="L25" s="630"/>
      <c r="M25" s="627">
        <v>81</v>
      </c>
      <c r="N25" s="628"/>
      <c r="O25" s="629">
        <v>91</v>
      </c>
      <c r="P25" s="630"/>
      <c r="Q25" s="346" t="e">
        <f t="shared" si="0"/>
        <v>#REF!</v>
      </c>
      <c r="R25" s="347" t="e">
        <f t="shared" si="1"/>
        <v>#REF!</v>
      </c>
      <c r="S25" s="347" t="e">
        <f t="shared" si="2"/>
        <v>#REF!</v>
      </c>
      <c r="T25" s="348" t="e">
        <f t="shared" si="3"/>
        <v>#REF!</v>
      </c>
      <c r="U25" s="349" t="e">
        <f t="shared" si="4"/>
        <v>#REF!</v>
      </c>
      <c r="V25" s="347" t="e">
        <f t="shared" si="5"/>
        <v>#REF!</v>
      </c>
      <c r="W25" s="347" t="e">
        <f t="shared" si="6"/>
        <v>#REF!</v>
      </c>
      <c r="X25" s="350" t="e">
        <f t="shared" si="7"/>
        <v>#REF!</v>
      </c>
      <c r="Y25" s="346" t="e">
        <f t="shared" si="8"/>
        <v>#REF!</v>
      </c>
      <c r="Z25" s="347" t="e">
        <f t="shared" si="9"/>
        <v>#REF!</v>
      </c>
      <c r="AA25" s="347" t="e">
        <f t="shared" si="10"/>
        <v>#REF!</v>
      </c>
      <c r="AB25" s="348" t="e">
        <f t="shared" si="11"/>
        <v>#REF!</v>
      </c>
      <c r="AC25" s="349" t="e">
        <f t="shared" si="12"/>
        <v>#REF!</v>
      </c>
      <c r="AD25" s="347" t="e">
        <f t="shared" si="13"/>
        <v>#REF!</v>
      </c>
      <c r="AE25" s="347" t="e">
        <f t="shared" si="14"/>
        <v>#REF!</v>
      </c>
      <c r="AF25" s="348" t="e">
        <f t="shared" si="15"/>
        <v>#REF!</v>
      </c>
      <c r="AG25" s="351" t="e">
        <f t="shared" si="16"/>
        <v>#REF!</v>
      </c>
      <c r="AH25" s="351" t="e">
        <f t="shared" si="17"/>
        <v>#REF!</v>
      </c>
      <c r="AI25" s="351" t="e">
        <f t="shared" si="18"/>
        <v>#REF!</v>
      </c>
      <c r="AJ25" s="352" t="e">
        <f t="shared" si="19"/>
        <v>#REF!</v>
      </c>
      <c r="AK25" s="351" t="e">
        <f t="shared" si="20"/>
        <v>#REF!</v>
      </c>
      <c r="AL25" s="351" t="e">
        <f t="shared" si="21"/>
        <v>#REF!</v>
      </c>
      <c r="AM25" s="351" t="e">
        <f t="shared" si="22"/>
        <v>#REF!</v>
      </c>
      <c r="AN25" s="352" t="e">
        <f t="shared" si="23"/>
        <v>#REF!</v>
      </c>
      <c r="AO25" s="351" t="e">
        <f t="shared" si="24"/>
        <v>#REF!</v>
      </c>
      <c r="AP25" s="351" t="e">
        <f t="shared" si="25"/>
        <v>#REF!</v>
      </c>
      <c r="AQ25" s="351" t="e">
        <f t="shared" si="26"/>
        <v>#REF!</v>
      </c>
      <c r="AR25" s="352" t="e">
        <f t="shared" si="27"/>
        <v>#REF!</v>
      </c>
      <c r="AS25" s="351" t="e">
        <f t="shared" si="28"/>
        <v>#REF!</v>
      </c>
      <c r="AT25" s="351" t="e">
        <f t="shared" si="29"/>
        <v>#REF!</v>
      </c>
      <c r="AU25" s="351" t="e">
        <f t="shared" si="30"/>
        <v>#REF!</v>
      </c>
      <c r="AV25" s="352" t="e">
        <f t="shared" si="31"/>
        <v>#REF!</v>
      </c>
      <c r="AW25" s="351" t="e">
        <f t="shared" si="32"/>
        <v>#REF!</v>
      </c>
      <c r="AX25" s="351" t="e">
        <f t="shared" si="33"/>
        <v>#REF!</v>
      </c>
      <c r="AY25" s="351" t="e">
        <f t="shared" si="34"/>
        <v>#REF!</v>
      </c>
      <c r="AZ25" s="353" t="e">
        <f t="shared" si="35"/>
        <v>#REF!</v>
      </c>
      <c r="BA25" s="351" t="e">
        <f t="shared" si="36"/>
        <v>#REF!</v>
      </c>
      <c r="BB25" s="351" t="e">
        <f t="shared" si="37"/>
        <v>#REF!</v>
      </c>
      <c r="BC25" s="351" t="e">
        <f t="shared" si="38"/>
        <v>#REF!</v>
      </c>
      <c r="BD25" s="352" t="e">
        <f t="shared" si="39"/>
        <v>#REF!</v>
      </c>
      <c r="BE25" s="351" t="e">
        <f t="shared" si="40"/>
        <v>#REF!</v>
      </c>
      <c r="BF25" s="351" t="e">
        <f t="shared" si="41"/>
        <v>#REF!</v>
      </c>
      <c r="BG25" s="351" t="e">
        <f t="shared" si="42"/>
        <v>#REF!</v>
      </c>
      <c r="BH25" s="352" t="e">
        <f t="shared" si="43"/>
        <v>#REF!</v>
      </c>
      <c r="BI25" s="351" t="e">
        <f t="shared" si="44"/>
        <v>#REF!</v>
      </c>
      <c r="BJ25" s="351" t="e">
        <f t="shared" si="45"/>
        <v>#REF!</v>
      </c>
      <c r="BK25" s="351" t="e">
        <f t="shared" si="46"/>
        <v>#REF!</v>
      </c>
      <c r="BL25" s="352" t="e">
        <f t="shared" si="47"/>
        <v>#REF!</v>
      </c>
      <c r="BM25" s="351" t="e">
        <f t="shared" si="48"/>
        <v>#REF!</v>
      </c>
      <c r="BN25" s="351" t="e">
        <f t="shared" si="49"/>
        <v>#REF!</v>
      </c>
      <c r="BO25" s="351" t="e">
        <f t="shared" si="50"/>
        <v>#REF!</v>
      </c>
      <c r="BP25" s="353" t="e">
        <f t="shared" si="51"/>
        <v>#REF!</v>
      </c>
      <c r="BQ25" s="351" t="e">
        <f t="shared" si="52"/>
        <v>#REF!</v>
      </c>
      <c r="BR25" s="351" t="e">
        <f t="shared" si="53"/>
        <v>#REF!</v>
      </c>
      <c r="BS25" s="351" t="e">
        <f t="shared" si="54"/>
        <v>#REF!</v>
      </c>
      <c r="BT25" s="352" t="e">
        <f t="shared" si="55"/>
        <v>#REF!</v>
      </c>
      <c r="BU25" s="351" t="e">
        <f t="shared" si="56"/>
        <v>#REF!</v>
      </c>
      <c r="BV25" s="351" t="e">
        <f t="shared" si="57"/>
        <v>#REF!</v>
      </c>
      <c r="BW25" s="351" t="e">
        <f t="shared" si="58"/>
        <v>#REF!</v>
      </c>
      <c r="BX25" s="352" t="e">
        <f t="shared" si="59"/>
        <v>#REF!</v>
      </c>
      <c r="BY25" s="351" t="e">
        <f t="shared" si="60"/>
        <v>#REF!</v>
      </c>
      <c r="BZ25" s="351" t="e">
        <f t="shared" si="61"/>
        <v>#REF!</v>
      </c>
      <c r="CA25" s="351" t="e">
        <f t="shared" si="62"/>
        <v>#REF!</v>
      </c>
      <c r="CB25" s="352" t="e">
        <f t="shared" si="63"/>
        <v>#REF!</v>
      </c>
    </row>
    <row r="26" spans="2:80" ht="51.6" customHeight="1" thickBot="1" x14ac:dyDescent="0.25">
      <c r="B26" s="625">
        <v>16</v>
      </c>
      <c r="C26" s="623" t="s">
        <v>308</v>
      </c>
      <c r="D26" s="354" t="e">
        <f>SUM(D10:D25)/B26</f>
        <v>#REF!</v>
      </c>
      <c r="E26" s="619">
        <v>39.999899999999997</v>
      </c>
      <c r="F26" s="620"/>
      <c r="G26" s="621">
        <v>40</v>
      </c>
      <c r="H26" s="622"/>
      <c r="I26" s="619">
        <v>51</v>
      </c>
      <c r="J26" s="620"/>
      <c r="K26" s="621">
        <v>61</v>
      </c>
      <c r="L26" s="622"/>
      <c r="M26" s="619">
        <v>81</v>
      </c>
      <c r="N26" s="620"/>
      <c r="O26" s="621">
        <v>91</v>
      </c>
      <c r="P26" s="620"/>
      <c r="Q26" s="355" t="e">
        <f>SUM(Q10:Q25)/B26</f>
        <v>#REF!</v>
      </c>
      <c r="R26" s="356" t="e">
        <f>SUM(R10:R25)/B26</f>
        <v>#REF!</v>
      </c>
      <c r="S26" s="356" t="e">
        <f>SUM(S10:S25)/B26</f>
        <v>#REF!</v>
      </c>
      <c r="T26" s="357" t="e">
        <f>SUM(T10:T25)/B26</f>
        <v>#REF!</v>
      </c>
      <c r="U26" s="356" t="e">
        <f>SUM(U10:U25)/B26</f>
        <v>#REF!</v>
      </c>
      <c r="V26" s="356" t="e">
        <f>SUM(V10:V25)/B26</f>
        <v>#REF!</v>
      </c>
      <c r="W26" s="356" t="e">
        <f>SUM(W10:W25)/B26</f>
        <v>#REF!</v>
      </c>
      <c r="X26" s="358" t="e">
        <f>SUM(X10:X25)/B26</f>
        <v>#REF!</v>
      </c>
      <c r="Y26" s="355" t="e">
        <f>SUM(Y10:Y25)/B26</f>
        <v>#REF!</v>
      </c>
      <c r="Z26" s="356" t="e">
        <f>SUM(Z10:Z25)/B26</f>
        <v>#REF!</v>
      </c>
      <c r="AA26" s="356" t="e">
        <f>SUM(AA10:AA25)/B26</f>
        <v>#REF!</v>
      </c>
      <c r="AB26" s="357" t="e">
        <f>SUM(AB10:AB25)/B26</f>
        <v>#REF!</v>
      </c>
      <c r="AC26" s="356" t="e">
        <f>SUM(AC10:AC25)/B26</f>
        <v>#REF!</v>
      </c>
      <c r="AD26" s="356" t="e">
        <f>SUM(AD10:AD25)/B26</f>
        <v>#REF!</v>
      </c>
      <c r="AE26" s="356" t="e">
        <f>SUM(AE10:AE25)/B26</f>
        <v>#REF!</v>
      </c>
      <c r="AF26" s="357" t="e">
        <f>SUM(AF10:AF25)/B26</f>
        <v>#REF!</v>
      </c>
      <c r="AG26" s="359" t="e">
        <f>SUM(AG10:AG25)/B26</f>
        <v>#REF!</v>
      </c>
      <c r="AH26" s="360" t="e">
        <f>SUM(AH10:AH25)/B26</f>
        <v>#REF!</v>
      </c>
      <c r="AI26" s="360" t="e">
        <f>SUM(AI10:AI25)/B26</f>
        <v>#REF!</v>
      </c>
      <c r="AJ26" s="361" t="e">
        <f>SUM(AJ10:AJ25)/B26</f>
        <v>#REF!</v>
      </c>
      <c r="AK26" s="359" t="e">
        <f>SUM(AK10:AK25)/B26</f>
        <v>#REF!</v>
      </c>
      <c r="AL26" s="360" t="e">
        <f>SUM(AL10:AL25)/B26</f>
        <v>#REF!</v>
      </c>
      <c r="AM26" s="360" t="e">
        <f>SUM(AM10:AM25)/B26</f>
        <v>#REF!</v>
      </c>
      <c r="AN26" s="361" t="e">
        <f>SUM(AN10:AN25)/B26</f>
        <v>#REF!</v>
      </c>
      <c r="AO26" s="359" t="e">
        <f>SUM(AO10:AO25)/B26</f>
        <v>#REF!</v>
      </c>
      <c r="AP26" s="360" t="e">
        <f>SUM(AP10:AP25)/B26</f>
        <v>#REF!</v>
      </c>
      <c r="AQ26" s="360" t="e">
        <f>SUM(AQ10:AQ25)/B26</f>
        <v>#REF!</v>
      </c>
      <c r="AR26" s="361" t="e">
        <f>SUM(AR10:AR25)/B26</f>
        <v>#REF!</v>
      </c>
      <c r="AS26" s="359" t="e">
        <f>SUM(AS10:AS25)/B26</f>
        <v>#REF!</v>
      </c>
      <c r="AT26" s="360" t="e">
        <f>SUM(AT10:AT25)/B26</f>
        <v>#REF!</v>
      </c>
      <c r="AU26" s="360" t="e">
        <f>SUM(AU10:AU25)/B26</f>
        <v>#REF!</v>
      </c>
      <c r="AV26" s="362" t="e">
        <f>SUM(AV10:AV25)/B26</f>
        <v>#REF!</v>
      </c>
      <c r="AW26" s="363" t="e">
        <f>SUM(AW10:AW25)/B26</f>
        <v>#REF!</v>
      </c>
      <c r="AX26" s="364" t="e">
        <f>SUM(AX10:AX25)/B26</f>
        <v>#REF!</v>
      </c>
      <c r="AY26" s="364" t="e">
        <f>SUM(AY10:AY25)/B26</f>
        <v>#REF!</v>
      </c>
      <c r="AZ26" s="364" t="e">
        <f>SUM(AZ10:AZ25)/$B$26</f>
        <v>#REF!</v>
      </c>
      <c r="BA26" s="364" t="e">
        <f t="shared" ref="BA26:BL26" si="64">SUM(BA10:BA25)/$B$26</f>
        <v>#REF!</v>
      </c>
      <c r="BB26" s="364" t="e">
        <f t="shared" si="64"/>
        <v>#REF!</v>
      </c>
      <c r="BC26" s="364" t="e">
        <f t="shared" si="64"/>
        <v>#REF!</v>
      </c>
      <c r="BD26" s="364" t="e">
        <f t="shared" si="64"/>
        <v>#REF!</v>
      </c>
      <c r="BE26" s="364" t="e">
        <f t="shared" si="64"/>
        <v>#REF!</v>
      </c>
      <c r="BF26" s="364" t="e">
        <f t="shared" si="64"/>
        <v>#REF!</v>
      </c>
      <c r="BG26" s="364" t="e">
        <f t="shared" si="64"/>
        <v>#REF!</v>
      </c>
      <c r="BH26" s="364" t="e">
        <f t="shared" si="64"/>
        <v>#REF!</v>
      </c>
      <c r="BI26" s="364" t="e">
        <f t="shared" si="64"/>
        <v>#REF!</v>
      </c>
      <c r="BJ26" s="364" t="e">
        <f t="shared" si="64"/>
        <v>#REF!</v>
      </c>
      <c r="BK26" s="364" t="e">
        <f t="shared" si="64"/>
        <v>#REF!</v>
      </c>
      <c r="BL26" s="365" t="e">
        <f t="shared" si="64"/>
        <v>#REF!</v>
      </c>
      <c r="BM26" s="366" t="e">
        <f>SUM(BM10:BM25)/B26</f>
        <v>#REF!</v>
      </c>
      <c r="BN26" s="367" t="e">
        <f>SUM(BN10:BN25)/$B$26</f>
        <v>#REF!</v>
      </c>
      <c r="BO26" s="367" t="e">
        <f t="shared" ref="BO26:CB26" si="65">SUM(BO10:BO25)/$B$26</f>
        <v>#REF!</v>
      </c>
      <c r="BP26" s="367" t="e">
        <f t="shared" si="65"/>
        <v>#REF!</v>
      </c>
      <c r="BQ26" s="367" t="e">
        <f t="shared" si="65"/>
        <v>#REF!</v>
      </c>
      <c r="BR26" s="367" t="e">
        <f t="shared" si="65"/>
        <v>#REF!</v>
      </c>
      <c r="BS26" s="367" t="e">
        <f t="shared" si="65"/>
        <v>#REF!</v>
      </c>
      <c r="BT26" s="367" t="e">
        <f t="shared" si="65"/>
        <v>#REF!</v>
      </c>
      <c r="BU26" s="367" t="e">
        <f t="shared" si="65"/>
        <v>#REF!</v>
      </c>
      <c r="BV26" s="367" t="e">
        <f t="shared" si="65"/>
        <v>#REF!</v>
      </c>
      <c r="BW26" s="367" t="e">
        <f t="shared" si="65"/>
        <v>#REF!</v>
      </c>
      <c r="BX26" s="367" t="e">
        <f t="shared" si="65"/>
        <v>#REF!</v>
      </c>
      <c r="BY26" s="367" t="e">
        <f t="shared" si="65"/>
        <v>#REF!</v>
      </c>
      <c r="BZ26" s="367" t="e">
        <f t="shared" si="65"/>
        <v>#REF!</v>
      </c>
      <c r="CA26" s="367" t="e">
        <f t="shared" si="65"/>
        <v>#REF!</v>
      </c>
      <c r="CB26" s="368" t="e">
        <f t="shared" si="65"/>
        <v>#REF!</v>
      </c>
    </row>
    <row r="27" spans="2:80" ht="43.15" customHeight="1" thickBot="1" x14ac:dyDescent="0.25">
      <c r="B27" s="626"/>
      <c r="C27" s="624"/>
      <c r="D27" s="635" t="e">
        <f>SUM(D10:D25)/B26</f>
        <v>#REF!</v>
      </c>
      <c r="E27" s="636"/>
      <c r="F27" s="636"/>
      <c r="G27" s="636"/>
      <c r="H27" s="636"/>
      <c r="I27" s="636"/>
      <c r="J27" s="636"/>
      <c r="K27" s="636"/>
      <c r="L27" s="636"/>
      <c r="M27" s="636"/>
      <c r="N27" s="636"/>
      <c r="O27" s="636"/>
      <c r="P27" s="637"/>
      <c r="Q27" s="613" t="e">
        <f>SUM(Q10:AF25)/B26</f>
        <v>#REF!</v>
      </c>
      <c r="R27" s="614"/>
      <c r="S27" s="614"/>
      <c r="T27" s="614"/>
      <c r="U27" s="614"/>
      <c r="V27" s="614"/>
      <c r="W27" s="614"/>
      <c r="X27" s="614"/>
      <c r="Y27" s="614"/>
      <c r="Z27" s="614"/>
      <c r="AA27" s="614"/>
      <c r="AB27" s="614"/>
      <c r="AC27" s="614"/>
      <c r="AD27" s="614"/>
      <c r="AE27" s="614"/>
      <c r="AF27" s="615"/>
      <c r="AG27" s="613" t="e">
        <f>SUM(AG10:AV25)/B26</f>
        <v>#REF!</v>
      </c>
      <c r="AH27" s="614"/>
      <c r="AI27" s="614"/>
      <c r="AJ27" s="614"/>
      <c r="AK27" s="614"/>
      <c r="AL27" s="614"/>
      <c r="AM27" s="614"/>
      <c r="AN27" s="614"/>
      <c r="AO27" s="614"/>
      <c r="AP27" s="614"/>
      <c r="AQ27" s="614"/>
      <c r="AR27" s="614"/>
      <c r="AS27" s="614"/>
      <c r="AT27" s="614"/>
      <c r="AU27" s="614"/>
      <c r="AV27" s="615"/>
      <c r="AW27" s="616" t="e">
        <f>SUM(AW10:BL25)/B26</f>
        <v>#REF!</v>
      </c>
      <c r="AX27" s="617"/>
      <c r="AY27" s="617"/>
      <c r="AZ27" s="617"/>
      <c r="BA27" s="617"/>
      <c r="BB27" s="617"/>
      <c r="BC27" s="617"/>
      <c r="BD27" s="617"/>
      <c r="BE27" s="617"/>
      <c r="BF27" s="617"/>
      <c r="BG27" s="617"/>
      <c r="BH27" s="617"/>
      <c r="BI27" s="617"/>
      <c r="BJ27" s="617"/>
      <c r="BK27" s="617"/>
      <c r="BL27" s="618"/>
      <c r="BM27" s="616" t="e">
        <f>SUM(BM10:CB25)/B26</f>
        <v>#REF!</v>
      </c>
      <c r="BN27" s="617"/>
      <c r="BO27" s="617"/>
      <c r="BP27" s="617"/>
      <c r="BQ27" s="617"/>
      <c r="BR27" s="617"/>
      <c r="BS27" s="617"/>
      <c r="BT27" s="617"/>
      <c r="BU27" s="617"/>
      <c r="BV27" s="617"/>
      <c r="BW27" s="617"/>
      <c r="BX27" s="617"/>
      <c r="BY27" s="617"/>
      <c r="BZ27" s="617"/>
      <c r="CA27" s="617"/>
      <c r="CB27" s="618"/>
    </row>
  </sheetData>
  <sheetProtection password="D489" sheet="1" objects="1" scenarios="1" selectLockedCells="1" selectUnlockedCells="1"/>
  <mergeCells count="169">
    <mergeCell ref="B2:D8"/>
    <mergeCell ref="E2:P4"/>
    <mergeCell ref="Q2:CB2"/>
    <mergeCell ref="Q3:AF3"/>
    <mergeCell ref="AG3:AV3"/>
    <mergeCell ref="AW3:BL3"/>
    <mergeCell ref="BM3:CB3"/>
    <mergeCell ref="Q4:AF4"/>
    <mergeCell ref="AG4:AV4"/>
    <mergeCell ref="AW4:BL4"/>
    <mergeCell ref="BM4:CB4"/>
    <mergeCell ref="E5:F6"/>
    <mergeCell ref="G5:H5"/>
    <mergeCell ref="I5:J5"/>
    <mergeCell ref="K5:L5"/>
    <mergeCell ref="M5:N5"/>
    <mergeCell ref="O5:P5"/>
    <mergeCell ref="Q5:T5"/>
    <mergeCell ref="U5:X5"/>
    <mergeCell ref="Y5:AB5"/>
    <mergeCell ref="BY5:CB5"/>
    <mergeCell ref="G6:H6"/>
    <mergeCell ref="I6:J6"/>
    <mergeCell ref="K6:L6"/>
    <mergeCell ref="AC5:AF5"/>
    <mergeCell ref="AG5:AJ5"/>
    <mergeCell ref="AK5:AN5"/>
    <mergeCell ref="AO5:AR5"/>
    <mergeCell ref="AS5:AV5"/>
    <mergeCell ref="AW5:AZ5"/>
    <mergeCell ref="M6:N6"/>
    <mergeCell ref="O6:P6"/>
    <mergeCell ref="Q6:T6"/>
    <mergeCell ref="U6:X6"/>
    <mergeCell ref="Y6:AB6"/>
    <mergeCell ref="AC6:AF6"/>
    <mergeCell ref="BY6:CB6"/>
    <mergeCell ref="AG6:AJ6"/>
    <mergeCell ref="AK6:AN6"/>
    <mergeCell ref="AO6:AR6"/>
    <mergeCell ref="AS6:AV6"/>
    <mergeCell ref="AW6:AZ6"/>
    <mergeCell ref="BA6:BD6"/>
    <mergeCell ref="BM5:BP5"/>
    <mergeCell ref="BQ5:BT5"/>
    <mergeCell ref="BU5:BX5"/>
    <mergeCell ref="BA5:BD5"/>
    <mergeCell ref="BE5:BH5"/>
    <mergeCell ref="BI5:BL5"/>
    <mergeCell ref="BE6:BH6"/>
    <mergeCell ref="BI6:BL6"/>
    <mergeCell ref="E7:F8"/>
    <mergeCell ref="G7:H8"/>
    <mergeCell ref="I7:J8"/>
    <mergeCell ref="K7:L8"/>
    <mergeCell ref="M7:N8"/>
    <mergeCell ref="O7:P8"/>
    <mergeCell ref="BM6:BP6"/>
    <mergeCell ref="BQ6:BT6"/>
    <mergeCell ref="BU6:BX6"/>
    <mergeCell ref="E11:F11"/>
    <mergeCell ref="G11:H11"/>
    <mergeCell ref="I11:J11"/>
    <mergeCell ref="K11:L11"/>
    <mergeCell ref="M11:N11"/>
    <mergeCell ref="O11:P11"/>
    <mergeCell ref="E10:F10"/>
    <mergeCell ref="G10:H10"/>
    <mergeCell ref="I10:J10"/>
    <mergeCell ref="K10:L10"/>
    <mergeCell ref="M10:N10"/>
    <mergeCell ref="O10:P10"/>
    <mergeCell ref="E13:F13"/>
    <mergeCell ref="G13:H13"/>
    <mergeCell ref="I13:J13"/>
    <mergeCell ref="K13:L13"/>
    <mergeCell ref="M13:N13"/>
    <mergeCell ref="O13:P13"/>
    <mergeCell ref="E12:F12"/>
    <mergeCell ref="G12:H12"/>
    <mergeCell ref="I12:J12"/>
    <mergeCell ref="K12:L12"/>
    <mergeCell ref="M12:N12"/>
    <mergeCell ref="O12:P12"/>
    <mergeCell ref="E15:F15"/>
    <mergeCell ref="G15:H15"/>
    <mergeCell ref="I15:J15"/>
    <mergeCell ref="K15:L15"/>
    <mergeCell ref="M15:N15"/>
    <mergeCell ref="O15:P15"/>
    <mergeCell ref="E14:F14"/>
    <mergeCell ref="G14:H14"/>
    <mergeCell ref="I14:J14"/>
    <mergeCell ref="K14:L14"/>
    <mergeCell ref="M14:N14"/>
    <mergeCell ref="O14:P14"/>
    <mergeCell ref="E17:F17"/>
    <mergeCell ref="G17:H17"/>
    <mergeCell ref="I17:J17"/>
    <mergeCell ref="K17:L17"/>
    <mergeCell ref="M17:N17"/>
    <mergeCell ref="O17:P17"/>
    <mergeCell ref="E16:F16"/>
    <mergeCell ref="G16:H16"/>
    <mergeCell ref="I16:J16"/>
    <mergeCell ref="K16:L16"/>
    <mergeCell ref="M16:N16"/>
    <mergeCell ref="O16:P16"/>
    <mergeCell ref="E19:F19"/>
    <mergeCell ref="G19:H19"/>
    <mergeCell ref="I19:J19"/>
    <mergeCell ref="K19:L19"/>
    <mergeCell ref="M19:N19"/>
    <mergeCell ref="O19:P19"/>
    <mergeCell ref="E18:F18"/>
    <mergeCell ref="G18:H18"/>
    <mergeCell ref="I18:J18"/>
    <mergeCell ref="K18:L18"/>
    <mergeCell ref="M18:N18"/>
    <mergeCell ref="O18:P18"/>
    <mergeCell ref="E21:F21"/>
    <mergeCell ref="G21:H21"/>
    <mergeCell ref="I21:J21"/>
    <mergeCell ref="K21:L21"/>
    <mergeCell ref="M21:N21"/>
    <mergeCell ref="O21:P21"/>
    <mergeCell ref="E20:F20"/>
    <mergeCell ref="G20:H20"/>
    <mergeCell ref="I20:J20"/>
    <mergeCell ref="K20:L20"/>
    <mergeCell ref="M20:N20"/>
    <mergeCell ref="O20:P20"/>
    <mergeCell ref="E23:F23"/>
    <mergeCell ref="G23:H23"/>
    <mergeCell ref="I23:J23"/>
    <mergeCell ref="K23:L23"/>
    <mergeCell ref="M23:N23"/>
    <mergeCell ref="O23:P23"/>
    <mergeCell ref="E22:F22"/>
    <mergeCell ref="G22:H22"/>
    <mergeCell ref="I22:J22"/>
    <mergeCell ref="K22:L22"/>
    <mergeCell ref="M22:N22"/>
    <mergeCell ref="O22:P22"/>
    <mergeCell ref="C26:C27"/>
    <mergeCell ref="B26:B27"/>
    <mergeCell ref="E25:F25"/>
    <mergeCell ref="G25:H25"/>
    <mergeCell ref="I25:J25"/>
    <mergeCell ref="K25:L25"/>
    <mergeCell ref="M25:N25"/>
    <mergeCell ref="O25:P25"/>
    <mergeCell ref="E24:F24"/>
    <mergeCell ref="G24:H24"/>
    <mergeCell ref="I24:J24"/>
    <mergeCell ref="K24:L24"/>
    <mergeCell ref="M24:N24"/>
    <mergeCell ref="O24:P24"/>
    <mergeCell ref="O26:P26"/>
    <mergeCell ref="D27:P27"/>
    <mergeCell ref="Q27:AF27"/>
    <mergeCell ref="AG27:AV27"/>
    <mergeCell ref="AW27:BL27"/>
    <mergeCell ref="BM27:CB27"/>
    <mergeCell ref="E26:F26"/>
    <mergeCell ref="G26:H26"/>
    <mergeCell ref="I26:J26"/>
    <mergeCell ref="K26:L26"/>
    <mergeCell ref="M26:N26"/>
  </mergeCells>
  <conditionalFormatting sqref="E10:E26 G10:O26 F11:F26 P11:P26">
    <cfRule type="cellIs" dxfId="85" priority="18" operator="between">
      <formula>91</formula>
      <formula>100</formula>
    </cfRule>
    <cfRule type="cellIs" dxfId="84" priority="19" operator="between">
      <formula>61</formula>
      <formula>80.9999</formula>
    </cfRule>
    <cfRule type="cellIs" dxfId="83" priority="20" operator="between">
      <formula>51</formula>
      <formula>60.999</formula>
    </cfRule>
    <cfRule type="cellIs" dxfId="82" priority="21" operator="between">
      <formula>40</formula>
      <formula>50.999</formula>
    </cfRule>
    <cfRule type="cellIs" dxfId="81" priority="22" operator="between">
      <formula>1</formula>
      <formula>39.99999</formula>
    </cfRule>
  </conditionalFormatting>
  <conditionalFormatting sqref="D10:CB27">
    <cfRule type="cellIs" dxfId="80" priority="17" operator="between">
      <formula>81</formula>
      <formula>90.999</formula>
    </cfRule>
  </conditionalFormatting>
  <conditionalFormatting sqref="D27:P27 D10:D26 Q10:CB26">
    <cfRule type="cellIs" dxfId="79" priority="13" operator="between">
      <formula>91</formula>
      <formula>100</formula>
    </cfRule>
    <cfRule type="cellIs" dxfId="78" priority="14" operator="between">
      <formula>61</formula>
      <formula>80.9999</formula>
    </cfRule>
    <cfRule type="cellIs" dxfId="77" priority="15" operator="between">
      <formula>51</formula>
      <formula>60.999</formula>
    </cfRule>
    <cfRule type="cellIs" dxfId="76" priority="16" operator="between">
      <formula>40</formula>
      <formula>50.999</formula>
    </cfRule>
  </conditionalFormatting>
  <conditionalFormatting sqref="Q27:CB27">
    <cfRule type="cellIs" dxfId="75" priority="8" operator="between">
      <formula>80.001</formula>
      <formula>100</formula>
    </cfRule>
    <cfRule type="cellIs" dxfId="74" priority="9" operator="between">
      <formula>60.001</formula>
      <formula>80</formula>
    </cfRule>
    <cfRule type="cellIs" dxfId="73" priority="10" operator="between">
      <formula>40.0001</formula>
      <formula>60</formula>
    </cfRule>
    <cfRule type="cellIs" dxfId="72" priority="11" operator="between">
      <formula>20.001</formula>
      <formula>40</formula>
    </cfRule>
    <cfRule type="cellIs" dxfId="71" priority="12" operator="between">
      <formula>0</formula>
      <formula>20</formula>
    </cfRule>
  </conditionalFormatting>
  <conditionalFormatting sqref="Q27:CB27">
    <cfRule type="cellIs" dxfId="70" priority="3" operator="between">
      <formula>91</formula>
      <formula>100</formula>
    </cfRule>
    <cfRule type="cellIs" dxfId="69" priority="4" operator="between">
      <formula>61</formula>
      <formula>80.9999</formula>
    </cfRule>
    <cfRule type="cellIs" dxfId="68" priority="5" operator="between">
      <formula>51</formula>
      <formula>60.999</formula>
    </cfRule>
    <cfRule type="cellIs" dxfId="67" priority="6" operator="between">
      <formula>40</formula>
      <formula>50.999</formula>
    </cfRule>
    <cfRule type="cellIs" dxfId="66" priority="7" operator="between">
      <formula>0</formula>
      <formula>39.99999</formula>
    </cfRule>
  </conditionalFormatting>
  <conditionalFormatting sqref="D10:D25 Q10:CB25">
    <cfRule type="cellIs" dxfId="65" priority="2" operator="between">
      <formula>1</formula>
      <formula>20</formula>
    </cfRule>
  </conditionalFormatting>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6">
    <tabColor theme="0"/>
  </sheetPr>
  <dimension ref="B1:AE74"/>
  <sheetViews>
    <sheetView showGridLines="0" zoomScale="70" zoomScaleNormal="70" workbookViewId="0">
      <selection sqref="A1:XFD1048576"/>
    </sheetView>
  </sheetViews>
  <sheetFormatPr baseColWidth="10" defaultColWidth="11.5703125" defaultRowHeight="15" x14ac:dyDescent="0.2"/>
  <cols>
    <col min="1" max="1" width="2.28515625" style="189" customWidth="1"/>
    <col min="2" max="2" width="3.28515625" style="188" bestFit="1" customWidth="1"/>
    <col min="3" max="3" width="41.28515625" style="189" customWidth="1"/>
    <col min="4" max="4" width="59.7109375" style="189" customWidth="1"/>
    <col min="5" max="5" width="10.28515625" style="190" bestFit="1" customWidth="1"/>
    <col min="6" max="6" width="12.7109375" style="190" bestFit="1" customWidth="1"/>
    <col min="7" max="7" width="11.28515625" style="188" bestFit="1" customWidth="1"/>
    <col min="8" max="23" width="8.42578125" style="189" customWidth="1"/>
    <col min="24" max="26" width="11.5703125" style="189"/>
    <col min="27" max="27" width="15.28515625" style="189" customWidth="1"/>
    <col min="28" max="16384" width="11.5703125" style="189"/>
  </cols>
  <sheetData>
    <row r="1" spans="2:31" ht="15.75" thickBot="1" x14ac:dyDescent="0.25"/>
    <row r="2" spans="2:31" ht="33.6" customHeight="1" x14ac:dyDescent="0.2">
      <c r="B2" s="774" t="s">
        <v>251</v>
      </c>
      <c r="C2" s="775"/>
      <c r="D2" s="776"/>
      <c r="E2" s="780" t="s">
        <v>364</v>
      </c>
      <c r="F2" s="781"/>
      <c r="G2" s="782"/>
      <c r="H2" s="144">
        <v>1</v>
      </c>
      <c r="I2" s="191">
        <v>2</v>
      </c>
      <c r="J2" s="191">
        <v>3</v>
      </c>
      <c r="K2" s="191">
        <v>4</v>
      </c>
      <c r="L2" s="191">
        <v>5</v>
      </c>
      <c r="M2" s="191">
        <v>6</v>
      </c>
      <c r="N2" s="191">
        <v>7</v>
      </c>
      <c r="O2" s="191">
        <v>8</v>
      </c>
      <c r="P2" s="191">
        <v>9</v>
      </c>
      <c r="Q2" s="191">
        <v>10</v>
      </c>
      <c r="R2" s="191">
        <v>11</v>
      </c>
      <c r="S2" s="191">
        <v>12</v>
      </c>
      <c r="T2" s="191">
        <v>13</v>
      </c>
      <c r="U2" s="191">
        <v>14</v>
      </c>
      <c r="V2" s="191">
        <v>15</v>
      </c>
      <c r="W2" s="192">
        <v>16</v>
      </c>
      <c r="X2" s="780" t="s">
        <v>247</v>
      </c>
      <c r="Y2" s="781"/>
      <c r="Z2" s="782"/>
      <c r="AA2" s="752" t="s">
        <v>365</v>
      </c>
      <c r="AB2" s="763" t="s">
        <v>366</v>
      </c>
      <c r="AC2" s="766" t="s">
        <v>367</v>
      </c>
      <c r="AD2" s="767"/>
      <c r="AE2" s="768"/>
    </row>
    <row r="3" spans="2:31" ht="17.45" customHeight="1" thickBot="1" x14ac:dyDescent="0.25">
      <c r="B3" s="777"/>
      <c r="C3" s="778"/>
      <c r="D3" s="779"/>
      <c r="E3" s="783" t="e">
        <f>#REF!</f>
        <v>#REF!</v>
      </c>
      <c r="F3" s="784"/>
      <c r="G3" s="785"/>
      <c r="H3" s="772">
        <f>Y74</f>
        <v>0.20000000000000009</v>
      </c>
      <c r="I3" s="773"/>
      <c r="J3" s="773"/>
      <c r="K3" s="773"/>
      <c r="L3" s="773"/>
      <c r="M3" s="773"/>
      <c r="N3" s="773"/>
      <c r="O3" s="773"/>
      <c r="P3" s="773"/>
      <c r="Q3" s="773"/>
      <c r="R3" s="773"/>
      <c r="S3" s="773"/>
      <c r="T3" s="773"/>
      <c r="U3" s="773"/>
      <c r="V3" s="773"/>
      <c r="W3" s="760"/>
      <c r="X3" s="783">
        <f>'RESULTADOS FINALES'!$E$17</f>
        <v>20</v>
      </c>
      <c r="Y3" s="784"/>
      <c r="Z3" s="785"/>
      <c r="AA3" s="753"/>
      <c r="AB3" s="764"/>
      <c r="AC3" s="769"/>
      <c r="AD3" s="770"/>
      <c r="AE3" s="771"/>
    </row>
    <row r="4" spans="2:31" ht="76.900000000000006" customHeight="1" thickBot="1" x14ac:dyDescent="0.25">
      <c r="B4" s="137" t="s">
        <v>178</v>
      </c>
      <c r="C4" s="138" t="s">
        <v>248</v>
      </c>
      <c r="D4" s="139" t="s">
        <v>249</v>
      </c>
      <c r="E4" s="193" t="s">
        <v>252</v>
      </c>
      <c r="F4" s="194" t="s">
        <v>250</v>
      </c>
      <c r="G4" s="195" t="s">
        <v>248</v>
      </c>
      <c r="H4" s="196" t="s">
        <v>163</v>
      </c>
      <c r="I4" s="197" t="s">
        <v>165</v>
      </c>
      <c r="J4" s="197" t="s">
        <v>166</v>
      </c>
      <c r="K4" s="197" t="s">
        <v>167</v>
      </c>
      <c r="L4" s="197" t="s">
        <v>168</v>
      </c>
      <c r="M4" s="197" t="s">
        <v>169</v>
      </c>
      <c r="N4" s="197" t="s">
        <v>170</v>
      </c>
      <c r="O4" s="197" t="s">
        <v>171</v>
      </c>
      <c r="P4" s="197" t="s">
        <v>172</v>
      </c>
      <c r="Q4" s="197" t="s">
        <v>173</v>
      </c>
      <c r="R4" s="197" t="s">
        <v>174</v>
      </c>
      <c r="S4" s="197" t="s">
        <v>164</v>
      </c>
      <c r="T4" s="197" t="s">
        <v>175</v>
      </c>
      <c r="U4" s="197" t="s">
        <v>176</v>
      </c>
      <c r="V4" s="197" t="s">
        <v>256</v>
      </c>
      <c r="W4" s="198" t="s">
        <v>177</v>
      </c>
      <c r="X4" s="199" t="s">
        <v>252</v>
      </c>
      <c r="Y4" s="200" t="s">
        <v>363</v>
      </c>
      <c r="Z4" s="201" t="s">
        <v>248</v>
      </c>
      <c r="AA4" s="754"/>
      <c r="AB4" s="765"/>
      <c r="AC4" s="202" t="s">
        <v>361</v>
      </c>
      <c r="AD4" s="203" t="s">
        <v>368</v>
      </c>
      <c r="AE4" s="204" t="s">
        <v>369</v>
      </c>
    </row>
    <row r="5" spans="2:31" x14ac:dyDescent="0.2">
      <c r="B5" s="144">
        <v>1</v>
      </c>
      <c r="C5" s="205" t="s">
        <v>4</v>
      </c>
      <c r="D5" s="206" t="s">
        <v>179</v>
      </c>
      <c r="E5" s="207" t="e">
        <f t="shared" ref="E5:E36" si="0">F5*$E$74</f>
        <v>#REF!</v>
      </c>
      <c r="F5" s="208" t="e">
        <f t="shared" ref="F5:F14" si="1">$G$5/10</f>
        <v>#REF!</v>
      </c>
      <c r="G5" s="755" t="e">
        <f>'Matriz de Equivalencias'!$F$20</f>
        <v>#REF!</v>
      </c>
      <c r="H5" s="209">
        <f>'Matriz de Equivalencias'!F26</f>
        <v>2.8985507246376811E-4</v>
      </c>
      <c r="I5" s="210">
        <f>'Matriz de Equivalencias'!H26</f>
        <v>0</v>
      </c>
      <c r="J5" s="210">
        <f>'Matriz de Equivalencias'!J26</f>
        <v>2.8985507246376811E-4</v>
      </c>
      <c r="K5" s="210">
        <f>'Matriz de Equivalencias'!L26</f>
        <v>2.8985507246376811E-4</v>
      </c>
      <c r="L5" s="210">
        <f>'Matriz de Equivalencias'!N26</f>
        <v>0</v>
      </c>
      <c r="M5" s="210">
        <f>'Matriz de Equivalencias'!P26</f>
        <v>2.8985507246376811E-4</v>
      </c>
      <c r="N5" s="210">
        <f>'Matriz de Equivalencias'!R26</f>
        <v>0</v>
      </c>
      <c r="O5" s="210">
        <f>'Matriz de Equivalencias'!T26</f>
        <v>0</v>
      </c>
      <c r="P5" s="210">
        <f>'Matriz de Equivalencias'!V26</f>
        <v>0</v>
      </c>
      <c r="Q5" s="210">
        <f>'Matriz de Equivalencias'!X26</f>
        <v>2.8985507246376811E-4</v>
      </c>
      <c r="R5" s="210">
        <f>'Matriz de Equivalencias'!Z26</f>
        <v>2.8985507246376811E-4</v>
      </c>
      <c r="S5" s="210">
        <f>'Matriz de Equivalencias'!AB26</f>
        <v>2.8985507246376811E-4</v>
      </c>
      <c r="T5" s="210">
        <f>'Matriz de Equivalencias'!AD26</f>
        <v>0</v>
      </c>
      <c r="U5" s="210">
        <f>'Matriz de Equivalencias'!AF26</f>
        <v>2.8985507246376811E-4</v>
      </c>
      <c r="V5" s="210">
        <f>'Matriz de Equivalencias'!AH26</f>
        <v>2.8985507246376811E-4</v>
      </c>
      <c r="W5" s="211">
        <f>'Matriz de Equivalencias'!AJ26</f>
        <v>2.8985507246376811E-4</v>
      </c>
      <c r="X5" s="207">
        <f>LIDERAZGO!C8</f>
        <v>20</v>
      </c>
      <c r="Y5" s="212">
        <f>'Matriz de Equivalencias'!AL26</f>
        <v>2.8985507246376808E-3</v>
      </c>
      <c r="Z5" s="758">
        <f>SUM(X5:X14)/X74</f>
        <v>0.14492753623188406</v>
      </c>
      <c r="AA5" s="747" t="e">
        <f>Z5-G5</f>
        <v>#REF!</v>
      </c>
      <c r="AB5" s="213" t="e">
        <f t="shared" ref="AB5:AB36" si="2">100-E5</f>
        <v>#REF!</v>
      </c>
      <c r="AC5" s="214" t="e">
        <f t="shared" ref="AC5:AC36" si="3">E5+AB5</f>
        <v>#REF!</v>
      </c>
      <c r="AD5" s="744" t="e">
        <f>SUM(AC5:AC14)</f>
        <v>#REF!</v>
      </c>
      <c r="AE5" s="744" t="e">
        <f>SUM(AD5:AD14)/10</f>
        <v>#REF!</v>
      </c>
    </row>
    <row r="6" spans="2:31" x14ac:dyDescent="0.2">
      <c r="B6" s="153">
        <v>2</v>
      </c>
      <c r="C6" s="215" t="s">
        <v>4</v>
      </c>
      <c r="D6" s="216" t="s">
        <v>180</v>
      </c>
      <c r="E6" s="217" t="e">
        <f t="shared" si="0"/>
        <v>#REF!</v>
      </c>
      <c r="F6" s="218" t="e">
        <f t="shared" si="1"/>
        <v>#REF!</v>
      </c>
      <c r="G6" s="756"/>
      <c r="H6" s="219">
        <f>'Matriz de Equivalencias'!F27</f>
        <v>2.8985507246376811E-4</v>
      </c>
      <c r="I6" s="218">
        <f>'Matriz de Equivalencias'!H27</f>
        <v>0</v>
      </c>
      <c r="J6" s="218">
        <f>'Matriz de Equivalencias'!J27</f>
        <v>2.8985507246376811E-4</v>
      </c>
      <c r="K6" s="218">
        <f>'Matriz de Equivalencias'!L27</f>
        <v>2.8985507246376811E-4</v>
      </c>
      <c r="L6" s="218">
        <f>'Matriz de Equivalencias'!N27</f>
        <v>0</v>
      </c>
      <c r="M6" s="218">
        <f>'Matriz de Equivalencias'!P27</f>
        <v>2.8985507246376811E-4</v>
      </c>
      <c r="N6" s="218">
        <f>'Matriz de Equivalencias'!R27</f>
        <v>0</v>
      </c>
      <c r="O6" s="218">
        <f>'Matriz de Equivalencias'!T27</f>
        <v>0</v>
      </c>
      <c r="P6" s="218">
        <f>'Matriz de Equivalencias'!V27</f>
        <v>0</v>
      </c>
      <c r="Q6" s="218">
        <f>'Matriz de Equivalencias'!X27</f>
        <v>2.8985507246376811E-4</v>
      </c>
      <c r="R6" s="218">
        <f>'Matriz de Equivalencias'!Z27</f>
        <v>2.8985507246376811E-4</v>
      </c>
      <c r="S6" s="218">
        <f>'Matriz de Equivalencias'!AB27</f>
        <v>2.8985507246376811E-4</v>
      </c>
      <c r="T6" s="218">
        <f>'Matriz de Equivalencias'!AD27</f>
        <v>0</v>
      </c>
      <c r="U6" s="218">
        <f>'Matriz de Equivalencias'!AF27</f>
        <v>2.8985507246376811E-4</v>
      </c>
      <c r="V6" s="218">
        <f>'Matriz de Equivalencias'!AH27</f>
        <v>2.8985507246376811E-4</v>
      </c>
      <c r="W6" s="220">
        <f>'Matriz de Equivalencias'!AJ27</f>
        <v>2.8985507246376811E-4</v>
      </c>
      <c r="X6" s="217">
        <f>LIDERAZGO!C9</f>
        <v>20</v>
      </c>
      <c r="Y6" s="221">
        <f>'Matriz de Equivalencias'!AL27</f>
        <v>2.8985507246376808E-3</v>
      </c>
      <c r="Z6" s="759"/>
      <c r="AA6" s="748"/>
      <c r="AB6" s="222" t="e">
        <f t="shared" si="2"/>
        <v>#REF!</v>
      </c>
      <c r="AC6" s="223" t="e">
        <f t="shared" si="3"/>
        <v>#REF!</v>
      </c>
      <c r="AD6" s="745"/>
      <c r="AE6" s="745"/>
    </row>
    <row r="7" spans="2:31" x14ac:dyDescent="0.2">
      <c r="B7" s="153">
        <v>3</v>
      </c>
      <c r="C7" s="215" t="s">
        <v>4</v>
      </c>
      <c r="D7" s="216" t="s">
        <v>181</v>
      </c>
      <c r="E7" s="217" t="e">
        <f t="shared" si="0"/>
        <v>#REF!</v>
      </c>
      <c r="F7" s="218" t="e">
        <f t="shared" si="1"/>
        <v>#REF!</v>
      </c>
      <c r="G7" s="756"/>
      <c r="H7" s="219">
        <f>'Matriz de Equivalencias'!F28</f>
        <v>2.8985507246376811E-4</v>
      </c>
      <c r="I7" s="218">
        <f>'Matriz de Equivalencias'!H28</f>
        <v>0</v>
      </c>
      <c r="J7" s="218">
        <f>'Matriz de Equivalencias'!J28</f>
        <v>2.8985507246376811E-4</v>
      </c>
      <c r="K7" s="218">
        <f>'Matriz de Equivalencias'!L28</f>
        <v>2.8985507246376811E-4</v>
      </c>
      <c r="L7" s="218">
        <f>'Matriz de Equivalencias'!N28</f>
        <v>0</v>
      </c>
      <c r="M7" s="218">
        <f>'Matriz de Equivalencias'!P28</f>
        <v>2.8985507246376811E-4</v>
      </c>
      <c r="N7" s="218">
        <f>'Matriz de Equivalencias'!R28</f>
        <v>0</v>
      </c>
      <c r="O7" s="218">
        <f>'Matriz de Equivalencias'!T28</f>
        <v>0</v>
      </c>
      <c r="P7" s="218">
        <f>'Matriz de Equivalencias'!V28</f>
        <v>0</v>
      </c>
      <c r="Q7" s="218">
        <f>'Matriz de Equivalencias'!X28</f>
        <v>2.8985507246376811E-4</v>
      </c>
      <c r="R7" s="218">
        <f>'Matriz de Equivalencias'!Z28</f>
        <v>2.8985507246376811E-4</v>
      </c>
      <c r="S7" s="218">
        <f>'Matriz de Equivalencias'!AB28</f>
        <v>2.8985507246376811E-4</v>
      </c>
      <c r="T7" s="218">
        <f>'Matriz de Equivalencias'!AD28</f>
        <v>0</v>
      </c>
      <c r="U7" s="218">
        <f>'Matriz de Equivalencias'!AF28</f>
        <v>2.8985507246376811E-4</v>
      </c>
      <c r="V7" s="218">
        <f>'Matriz de Equivalencias'!AH28</f>
        <v>2.8985507246376811E-4</v>
      </c>
      <c r="W7" s="220">
        <f>'Matriz de Equivalencias'!AJ28</f>
        <v>2.8985507246376811E-4</v>
      </c>
      <c r="X7" s="217">
        <f>LIDERAZGO!C10</f>
        <v>20</v>
      </c>
      <c r="Y7" s="221">
        <f>'Matriz de Equivalencias'!AL28</f>
        <v>2.8985507246376808E-3</v>
      </c>
      <c r="Z7" s="759"/>
      <c r="AA7" s="748"/>
      <c r="AB7" s="222" t="e">
        <f t="shared" si="2"/>
        <v>#REF!</v>
      </c>
      <c r="AC7" s="223" t="e">
        <f t="shared" si="3"/>
        <v>#REF!</v>
      </c>
      <c r="AD7" s="745"/>
      <c r="AE7" s="745"/>
    </row>
    <row r="8" spans="2:31" x14ac:dyDescent="0.2">
      <c r="B8" s="153">
        <v>4</v>
      </c>
      <c r="C8" s="215" t="s">
        <v>4</v>
      </c>
      <c r="D8" s="216" t="s">
        <v>182</v>
      </c>
      <c r="E8" s="217" t="e">
        <f t="shared" si="0"/>
        <v>#REF!</v>
      </c>
      <c r="F8" s="218" t="e">
        <f t="shared" si="1"/>
        <v>#REF!</v>
      </c>
      <c r="G8" s="756"/>
      <c r="H8" s="219">
        <f>'Matriz de Equivalencias'!F29</f>
        <v>2.8985507246376811E-4</v>
      </c>
      <c r="I8" s="218">
        <f>'Matriz de Equivalencias'!H29</f>
        <v>0</v>
      </c>
      <c r="J8" s="218">
        <f>'Matriz de Equivalencias'!J29</f>
        <v>2.8985507246376811E-4</v>
      </c>
      <c r="K8" s="218">
        <f>'Matriz de Equivalencias'!L29</f>
        <v>2.8985507246376811E-4</v>
      </c>
      <c r="L8" s="218">
        <f>'Matriz de Equivalencias'!N29</f>
        <v>0</v>
      </c>
      <c r="M8" s="218">
        <f>'Matriz de Equivalencias'!P29</f>
        <v>2.8985507246376811E-4</v>
      </c>
      <c r="N8" s="218">
        <f>'Matriz de Equivalencias'!R29</f>
        <v>0</v>
      </c>
      <c r="O8" s="218">
        <f>'Matriz de Equivalencias'!T29</f>
        <v>0</v>
      </c>
      <c r="P8" s="218">
        <f>'Matriz de Equivalencias'!V29</f>
        <v>0</v>
      </c>
      <c r="Q8" s="218">
        <f>'Matriz de Equivalencias'!X29</f>
        <v>2.8985507246376811E-4</v>
      </c>
      <c r="R8" s="218">
        <f>'Matriz de Equivalencias'!Z29</f>
        <v>2.8985507246376811E-4</v>
      </c>
      <c r="S8" s="218">
        <f>'Matriz de Equivalencias'!AB29</f>
        <v>2.8985507246376811E-4</v>
      </c>
      <c r="T8" s="218">
        <f>'Matriz de Equivalencias'!AD29</f>
        <v>0</v>
      </c>
      <c r="U8" s="218">
        <f>'Matriz de Equivalencias'!AF29</f>
        <v>2.8985507246376811E-4</v>
      </c>
      <c r="V8" s="218">
        <f>'Matriz de Equivalencias'!AH29</f>
        <v>2.8985507246376811E-4</v>
      </c>
      <c r="W8" s="220">
        <f>'Matriz de Equivalencias'!AJ29</f>
        <v>2.8985507246376811E-4</v>
      </c>
      <c r="X8" s="217">
        <f>LIDERAZGO!C11</f>
        <v>20</v>
      </c>
      <c r="Y8" s="221">
        <f>'Matriz de Equivalencias'!AL29</f>
        <v>2.8985507246376808E-3</v>
      </c>
      <c r="Z8" s="759"/>
      <c r="AA8" s="748"/>
      <c r="AB8" s="222" t="e">
        <f t="shared" si="2"/>
        <v>#REF!</v>
      </c>
      <c r="AC8" s="223" t="e">
        <f t="shared" si="3"/>
        <v>#REF!</v>
      </c>
      <c r="AD8" s="745"/>
      <c r="AE8" s="745"/>
    </row>
    <row r="9" spans="2:31" x14ac:dyDescent="0.2">
      <c r="B9" s="153">
        <v>5</v>
      </c>
      <c r="C9" s="215" t="s">
        <v>4</v>
      </c>
      <c r="D9" s="216" t="s">
        <v>183</v>
      </c>
      <c r="E9" s="217" t="e">
        <f t="shared" si="0"/>
        <v>#REF!</v>
      </c>
      <c r="F9" s="218" t="e">
        <f t="shared" si="1"/>
        <v>#REF!</v>
      </c>
      <c r="G9" s="756"/>
      <c r="H9" s="219">
        <f>'Matriz de Equivalencias'!F30</f>
        <v>2.8985507246376811E-4</v>
      </c>
      <c r="I9" s="218">
        <f>'Matriz de Equivalencias'!H30</f>
        <v>0</v>
      </c>
      <c r="J9" s="218">
        <f>'Matriz de Equivalencias'!J30</f>
        <v>2.8985507246376811E-4</v>
      </c>
      <c r="K9" s="218">
        <f>'Matriz de Equivalencias'!L30</f>
        <v>2.8985507246376811E-4</v>
      </c>
      <c r="L9" s="218">
        <f>'Matriz de Equivalencias'!N30</f>
        <v>0</v>
      </c>
      <c r="M9" s="218">
        <f>'Matriz de Equivalencias'!P30</f>
        <v>2.8985507246376811E-4</v>
      </c>
      <c r="N9" s="218">
        <f>'Matriz de Equivalencias'!R30</f>
        <v>0</v>
      </c>
      <c r="O9" s="218">
        <f>'Matriz de Equivalencias'!T30</f>
        <v>0</v>
      </c>
      <c r="P9" s="218">
        <f>'Matriz de Equivalencias'!V30</f>
        <v>0</v>
      </c>
      <c r="Q9" s="218">
        <f>'Matriz de Equivalencias'!X30</f>
        <v>2.8985507246376811E-4</v>
      </c>
      <c r="R9" s="218">
        <f>'Matriz de Equivalencias'!Z30</f>
        <v>2.8985507246376811E-4</v>
      </c>
      <c r="S9" s="218">
        <f>'Matriz de Equivalencias'!AB30</f>
        <v>2.8985507246376811E-4</v>
      </c>
      <c r="T9" s="218">
        <f>'Matriz de Equivalencias'!AD30</f>
        <v>0</v>
      </c>
      <c r="U9" s="218">
        <f>'Matriz de Equivalencias'!AF30</f>
        <v>2.8985507246376811E-4</v>
      </c>
      <c r="V9" s="218">
        <f>'Matriz de Equivalencias'!AH30</f>
        <v>2.8985507246376811E-4</v>
      </c>
      <c r="W9" s="220">
        <f>'Matriz de Equivalencias'!AJ30</f>
        <v>2.8985507246376811E-4</v>
      </c>
      <c r="X9" s="217">
        <f>LIDERAZGO!C12</f>
        <v>20</v>
      </c>
      <c r="Y9" s="221">
        <f>'Matriz de Equivalencias'!AL30</f>
        <v>2.8985507246376808E-3</v>
      </c>
      <c r="Z9" s="759"/>
      <c r="AA9" s="748"/>
      <c r="AB9" s="222" t="e">
        <f t="shared" si="2"/>
        <v>#REF!</v>
      </c>
      <c r="AC9" s="223" t="e">
        <f t="shared" si="3"/>
        <v>#REF!</v>
      </c>
      <c r="AD9" s="745"/>
      <c r="AE9" s="745"/>
    </row>
    <row r="10" spans="2:31" x14ac:dyDescent="0.2">
      <c r="B10" s="153">
        <v>6</v>
      </c>
      <c r="C10" s="215" t="s">
        <v>4</v>
      </c>
      <c r="D10" s="216" t="s">
        <v>184</v>
      </c>
      <c r="E10" s="217" t="e">
        <f t="shared" si="0"/>
        <v>#REF!</v>
      </c>
      <c r="F10" s="218" t="e">
        <f t="shared" si="1"/>
        <v>#REF!</v>
      </c>
      <c r="G10" s="756"/>
      <c r="H10" s="219">
        <f>'Matriz de Equivalencias'!F31</f>
        <v>2.8985507246376811E-4</v>
      </c>
      <c r="I10" s="218">
        <f>'Matriz de Equivalencias'!H31</f>
        <v>0</v>
      </c>
      <c r="J10" s="218">
        <f>'Matriz de Equivalencias'!J31</f>
        <v>2.8985507246376811E-4</v>
      </c>
      <c r="K10" s="218">
        <f>'Matriz de Equivalencias'!L31</f>
        <v>2.8985507246376811E-4</v>
      </c>
      <c r="L10" s="218">
        <f>'Matriz de Equivalencias'!N31</f>
        <v>0</v>
      </c>
      <c r="M10" s="218">
        <f>'Matriz de Equivalencias'!P31</f>
        <v>2.8985507246376811E-4</v>
      </c>
      <c r="N10" s="218">
        <f>'Matriz de Equivalencias'!R31</f>
        <v>0</v>
      </c>
      <c r="O10" s="218">
        <f>'Matriz de Equivalencias'!T31</f>
        <v>0</v>
      </c>
      <c r="P10" s="218">
        <f>'Matriz de Equivalencias'!V31</f>
        <v>0</v>
      </c>
      <c r="Q10" s="218">
        <f>'Matriz de Equivalencias'!X31</f>
        <v>2.8985507246376811E-4</v>
      </c>
      <c r="R10" s="218">
        <f>'Matriz de Equivalencias'!Z31</f>
        <v>2.8985507246376811E-4</v>
      </c>
      <c r="S10" s="218">
        <f>'Matriz de Equivalencias'!AB31</f>
        <v>2.8985507246376811E-4</v>
      </c>
      <c r="T10" s="218">
        <f>'Matriz de Equivalencias'!AD31</f>
        <v>0</v>
      </c>
      <c r="U10" s="218">
        <f>'Matriz de Equivalencias'!AF31</f>
        <v>2.8985507246376811E-4</v>
      </c>
      <c r="V10" s="218">
        <f>'Matriz de Equivalencias'!AH31</f>
        <v>2.8985507246376811E-4</v>
      </c>
      <c r="W10" s="220">
        <f>'Matriz de Equivalencias'!AJ31</f>
        <v>2.8985507246376811E-4</v>
      </c>
      <c r="X10" s="217">
        <f>LIDERAZGO!C13</f>
        <v>20</v>
      </c>
      <c r="Y10" s="221">
        <f>'Matriz de Equivalencias'!AL31</f>
        <v>2.8985507246376808E-3</v>
      </c>
      <c r="Z10" s="759"/>
      <c r="AA10" s="748"/>
      <c r="AB10" s="222" t="e">
        <f t="shared" si="2"/>
        <v>#REF!</v>
      </c>
      <c r="AC10" s="223" t="e">
        <f t="shared" si="3"/>
        <v>#REF!</v>
      </c>
      <c r="AD10" s="745"/>
      <c r="AE10" s="745"/>
    </row>
    <row r="11" spans="2:31" x14ac:dyDescent="0.2">
      <c r="B11" s="153">
        <v>7</v>
      </c>
      <c r="C11" s="215" t="s">
        <v>4</v>
      </c>
      <c r="D11" s="216" t="s">
        <v>185</v>
      </c>
      <c r="E11" s="217" t="e">
        <f t="shared" si="0"/>
        <v>#REF!</v>
      </c>
      <c r="F11" s="218" t="e">
        <f t="shared" si="1"/>
        <v>#REF!</v>
      </c>
      <c r="G11" s="756"/>
      <c r="H11" s="219">
        <f>'Matriz de Equivalencias'!F32</f>
        <v>2.8985507246376811E-4</v>
      </c>
      <c r="I11" s="218">
        <f>'Matriz de Equivalencias'!H32</f>
        <v>0</v>
      </c>
      <c r="J11" s="218">
        <f>'Matriz de Equivalencias'!J32</f>
        <v>2.8985507246376811E-4</v>
      </c>
      <c r="K11" s="218">
        <f>'Matriz de Equivalencias'!L32</f>
        <v>2.8985507246376811E-4</v>
      </c>
      <c r="L11" s="218">
        <f>'Matriz de Equivalencias'!N32</f>
        <v>0</v>
      </c>
      <c r="M11" s="218">
        <f>'Matriz de Equivalencias'!P32</f>
        <v>2.8985507246376811E-4</v>
      </c>
      <c r="N11" s="218">
        <f>'Matriz de Equivalencias'!R32</f>
        <v>0</v>
      </c>
      <c r="O11" s="218">
        <f>'Matriz de Equivalencias'!T32</f>
        <v>0</v>
      </c>
      <c r="P11" s="218">
        <f>'Matriz de Equivalencias'!V32</f>
        <v>0</v>
      </c>
      <c r="Q11" s="218">
        <f>'Matriz de Equivalencias'!X32</f>
        <v>2.8985507246376811E-4</v>
      </c>
      <c r="R11" s="218">
        <f>'Matriz de Equivalencias'!Z32</f>
        <v>2.8985507246376811E-4</v>
      </c>
      <c r="S11" s="218">
        <f>'Matriz de Equivalencias'!AB32</f>
        <v>2.8985507246376811E-4</v>
      </c>
      <c r="T11" s="218">
        <f>'Matriz de Equivalencias'!AD32</f>
        <v>0</v>
      </c>
      <c r="U11" s="218">
        <f>'Matriz de Equivalencias'!AF32</f>
        <v>2.8985507246376811E-4</v>
      </c>
      <c r="V11" s="218">
        <f>'Matriz de Equivalencias'!AH32</f>
        <v>2.8985507246376811E-4</v>
      </c>
      <c r="W11" s="220">
        <f>'Matriz de Equivalencias'!AJ32</f>
        <v>2.8985507246376811E-4</v>
      </c>
      <c r="X11" s="217">
        <f>LIDERAZGO!C14</f>
        <v>20</v>
      </c>
      <c r="Y11" s="221">
        <f>'Matriz de Equivalencias'!AL32</f>
        <v>2.8985507246376808E-3</v>
      </c>
      <c r="Z11" s="759"/>
      <c r="AA11" s="748"/>
      <c r="AB11" s="222" t="e">
        <f t="shared" si="2"/>
        <v>#REF!</v>
      </c>
      <c r="AC11" s="223" t="e">
        <f t="shared" si="3"/>
        <v>#REF!</v>
      </c>
      <c r="AD11" s="745"/>
      <c r="AE11" s="745"/>
    </row>
    <row r="12" spans="2:31" x14ac:dyDescent="0.2">
      <c r="B12" s="153">
        <v>8</v>
      </c>
      <c r="C12" s="215" t="s">
        <v>4</v>
      </c>
      <c r="D12" s="216" t="s">
        <v>186</v>
      </c>
      <c r="E12" s="217" t="e">
        <f t="shared" si="0"/>
        <v>#REF!</v>
      </c>
      <c r="F12" s="218" t="e">
        <f t="shared" si="1"/>
        <v>#REF!</v>
      </c>
      <c r="G12" s="756"/>
      <c r="H12" s="219">
        <f>'Matriz de Equivalencias'!F33</f>
        <v>2.8985507246376811E-4</v>
      </c>
      <c r="I12" s="218">
        <f>'Matriz de Equivalencias'!H33</f>
        <v>0</v>
      </c>
      <c r="J12" s="218">
        <f>'Matriz de Equivalencias'!J33</f>
        <v>2.8985507246376811E-4</v>
      </c>
      <c r="K12" s="218">
        <f>'Matriz de Equivalencias'!L33</f>
        <v>2.8985507246376811E-4</v>
      </c>
      <c r="L12" s="218">
        <f>'Matriz de Equivalencias'!N33</f>
        <v>0</v>
      </c>
      <c r="M12" s="218">
        <f>'Matriz de Equivalencias'!P33</f>
        <v>2.8985507246376811E-4</v>
      </c>
      <c r="N12" s="218">
        <f>'Matriz de Equivalencias'!R33</f>
        <v>0</v>
      </c>
      <c r="O12" s="218">
        <f>'Matriz de Equivalencias'!T33</f>
        <v>0</v>
      </c>
      <c r="P12" s="218">
        <f>'Matriz de Equivalencias'!V33</f>
        <v>0</v>
      </c>
      <c r="Q12" s="218">
        <f>'Matriz de Equivalencias'!X33</f>
        <v>2.8985507246376811E-4</v>
      </c>
      <c r="R12" s="218">
        <f>'Matriz de Equivalencias'!Z33</f>
        <v>2.8985507246376811E-4</v>
      </c>
      <c r="S12" s="218">
        <f>'Matriz de Equivalencias'!AB33</f>
        <v>2.8985507246376811E-4</v>
      </c>
      <c r="T12" s="218">
        <f>'Matriz de Equivalencias'!AD33</f>
        <v>0</v>
      </c>
      <c r="U12" s="218">
        <f>'Matriz de Equivalencias'!AF33</f>
        <v>2.8985507246376811E-4</v>
      </c>
      <c r="V12" s="218">
        <f>'Matriz de Equivalencias'!AH33</f>
        <v>2.8985507246376811E-4</v>
      </c>
      <c r="W12" s="220">
        <f>'Matriz de Equivalencias'!AJ33</f>
        <v>2.8985507246376811E-4</v>
      </c>
      <c r="X12" s="217">
        <f>LIDERAZGO!C15</f>
        <v>20</v>
      </c>
      <c r="Y12" s="221">
        <f>'Matriz de Equivalencias'!AL33</f>
        <v>2.8985507246376808E-3</v>
      </c>
      <c r="Z12" s="759"/>
      <c r="AA12" s="748"/>
      <c r="AB12" s="222" t="e">
        <f t="shared" si="2"/>
        <v>#REF!</v>
      </c>
      <c r="AC12" s="223" t="e">
        <f t="shared" si="3"/>
        <v>#REF!</v>
      </c>
      <c r="AD12" s="745"/>
      <c r="AE12" s="745"/>
    </row>
    <row r="13" spans="2:31" x14ac:dyDescent="0.2">
      <c r="B13" s="153">
        <v>9</v>
      </c>
      <c r="C13" s="215" t="s">
        <v>4</v>
      </c>
      <c r="D13" s="216" t="s">
        <v>187</v>
      </c>
      <c r="E13" s="217" t="e">
        <f t="shared" si="0"/>
        <v>#REF!</v>
      </c>
      <c r="F13" s="218" t="e">
        <f t="shared" si="1"/>
        <v>#REF!</v>
      </c>
      <c r="G13" s="756"/>
      <c r="H13" s="219">
        <f>'Matriz de Equivalencias'!F34</f>
        <v>2.8985507246376811E-4</v>
      </c>
      <c r="I13" s="218">
        <f>'Matriz de Equivalencias'!H34</f>
        <v>0</v>
      </c>
      <c r="J13" s="218">
        <f>'Matriz de Equivalencias'!J34</f>
        <v>2.8985507246376811E-4</v>
      </c>
      <c r="K13" s="218">
        <f>'Matriz de Equivalencias'!L34</f>
        <v>2.8985507246376811E-4</v>
      </c>
      <c r="L13" s="218">
        <f>'Matriz de Equivalencias'!N34</f>
        <v>0</v>
      </c>
      <c r="M13" s="218">
        <f>'Matriz de Equivalencias'!P34</f>
        <v>2.8985507246376811E-4</v>
      </c>
      <c r="N13" s="218">
        <f>'Matriz de Equivalencias'!R34</f>
        <v>0</v>
      </c>
      <c r="O13" s="218">
        <f>'Matriz de Equivalencias'!T34</f>
        <v>0</v>
      </c>
      <c r="P13" s="218">
        <f>'Matriz de Equivalencias'!V34</f>
        <v>0</v>
      </c>
      <c r="Q13" s="218">
        <f>'Matriz de Equivalencias'!X34</f>
        <v>2.8985507246376811E-4</v>
      </c>
      <c r="R13" s="218">
        <f>'Matriz de Equivalencias'!Z34</f>
        <v>2.8985507246376811E-4</v>
      </c>
      <c r="S13" s="218">
        <f>'Matriz de Equivalencias'!AB34</f>
        <v>2.8985507246376811E-4</v>
      </c>
      <c r="T13" s="218">
        <f>'Matriz de Equivalencias'!AD34</f>
        <v>0</v>
      </c>
      <c r="U13" s="218">
        <f>'Matriz de Equivalencias'!AF34</f>
        <v>2.8985507246376811E-4</v>
      </c>
      <c r="V13" s="218">
        <f>'Matriz de Equivalencias'!AH34</f>
        <v>2.8985507246376811E-4</v>
      </c>
      <c r="W13" s="220">
        <f>'Matriz de Equivalencias'!AJ34</f>
        <v>2.8985507246376811E-4</v>
      </c>
      <c r="X13" s="217">
        <f>LIDERAZGO!C16</f>
        <v>20</v>
      </c>
      <c r="Y13" s="221">
        <f>'Matriz de Equivalencias'!AL34</f>
        <v>2.8985507246376808E-3</v>
      </c>
      <c r="Z13" s="759"/>
      <c r="AA13" s="748"/>
      <c r="AB13" s="222" t="e">
        <f t="shared" si="2"/>
        <v>#REF!</v>
      </c>
      <c r="AC13" s="223" t="e">
        <f t="shared" si="3"/>
        <v>#REF!</v>
      </c>
      <c r="AD13" s="745"/>
      <c r="AE13" s="745"/>
    </row>
    <row r="14" spans="2:31" ht="15.75" thickBot="1" x14ac:dyDescent="0.25">
      <c r="B14" s="159">
        <v>10</v>
      </c>
      <c r="C14" s="224" t="s">
        <v>4</v>
      </c>
      <c r="D14" s="225" t="s">
        <v>188</v>
      </c>
      <c r="E14" s="226" t="e">
        <f t="shared" si="0"/>
        <v>#REF!</v>
      </c>
      <c r="F14" s="227" t="e">
        <f t="shared" si="1"/>
        <v>#REF!</v>
      </c>
      <c r="G14" s="757"/>
      <c r="H14" s="228">
        <f>'Matriz de Equivalencias'!F35</f>
        <v>2.8985507246376811E-4</v>
      </c>
      <c r="I14" s="229">
        <f>'Matriz de Equivalencias'!H35</f>
        <v>0</v>
      </c>
      <c r="J14" s="229">
        <f>'Matriz de Equivalencias'!J35</f>
        <v>2.8985507246376811E-4</v>
      </c>
      <c r="K14" s="229">
        <f>'Matriz de Equivalencias'!L35</f>
        <v>2.8985507246376811E-4</v>
      </c>
      <c r="L14" s="229">
        <f>'Matriz de Equivalencias'!N35</f>
        <v>0</v>
      </c>
      <c r="M14" s="229">
        <f>'Matriz de Equivalencias'!P35</f>
        <v>2.8985507246376811E-4</v>
      </c>
      <c r="N14" s="229">
        <f>'Matriz de Equivalencias'!R35</f>
        <v>0</v>
      </c>
      <c r="O14" s="229">
        <f>'Matriz de Equivalencias'!T35</f>
        <v>0</v>
      </c>
      <c r="P14" s="229">
        <f>'Matriz de Equivalencias'!V35</f>
        <v>0</v>
      </c>
      <c r="Q14" s="229">
        <f>'Matriz de Equivalencias'!X35</f>
        <v>2.8985507246376811E-4</v>
      </c>
      <c r="R14" s="229">
        <f>'Matriz de Equivalencias'!Z35</f>
        <v>2.8985507246376811E-4</v>
      </c>
      <c r="S14" s="229">
        <f>'Matriz de Equivalencias'!AB35</f>
        <v>2.8985507246376811E-4</v>
      </c>
      <c r="T14" s="229">
        <f>'Matriz de Equivalencias'!AD35</f>
        <v>0</v>
      </c>
      <c r="U14" s="229">
        <f>'Matriz de Equivalencias'!AF35</f>
        <v>2.8985507246376811E-4</v>
      </c>
      <c r="V14" s="229">
        <f>'Matriz de Equivalencias'!AH35</f>
        <v>2.8985507246376811E-4</v>
      </c>
      <c r="W14" s="230">
        <f>'Matriz de Equivalencias'!AJ35</f>
        <v>2.8985507246376811E-4</v>
      </c>
      <c r="X14" s="226">
        <f>LIDERAZGO!C17</f>
        <v>20</v>
      </c>
      <c r="Y14" s="231">
        <f>'Matriz de Equivalencias'!AL35</f>
        <v>2.8985507246376808E-3</v>
      </c>
      <c r="Z14" s="761"/>
      <c r="AA14" s="749"/>
      <c r="AB14" s="232" t="e">
        <f t="shared" si="2"/>
        <v>#REF!</v>
      </c>
      <c r="AC14" s="233" t="e">
        <f t="shared" si="3"/>
        <v>#REF!</v>
      </c>
      <c r="AD14" s="746"/>
      <c r="AE14" s="746"/>
    </row>
    <row r="15" spans="2:31" x14ac:dyDescent="0.2">
      <c r="B15" s="144">
        <v>11</v>
      </c>
      <c r="C15" s="205" t="s">
        <v>15</v>
      </c>
      <c r="D15" s="206" t="s">
        <v>189</v>
      </c>
      <c r="E15" s="207" t="e">
        <f t="shared" si="0"/>
        <v>#REF!</v>
      </c>
      <c r="F15" s="208" t="e">
        <f t="shared" ref="F15:F23" si="4">$G$15/9</f>
        <v>#REF!</v>
      </c>
      <c r="G15" s="755" t="e">
        <f>'Matriz de Equivalencias'!$H$20</f>
        <v>#REF!</v>
      </c>
      <c r="H15" s="234">
        <f>'Matriz de Equivalencias'!F36</f>
        <v>1.9323671497584541E-4</v>
      </c>
      <c r="I15" s="208">
        <f>'Matriz de Equivalencias'!H36</f>
        <v>1.9323671497584541E-4</v>
      </c>
      <c r="J15" s="208">
        <f>'Matriz de Equivalencias'!J36</f>
        <v>1.9323671497584541E-4</v>
      </c>
      <c r="K15" s="208">
        <f>'Matriz de Equivalencias'!L36</f>
        <v>1.9323671497584541E-4</v>
      </c>
      <c r="L15" s="208">
        <f>'Matriz de Equivalencias'!N36</f>
        <v>1.9323671497584541E-4</v>
      </c>
      <c r="M15" s="208">
        <f>'Matriz de Equivalencias'!P36</f>
        <v>1.9323671497584541E-4</v>
      </c>
      <c r="N15" s="208">
        <f>'Matriz de Equivalencias'!R36</f>
        <v>1.9323671497584541E-4</v>
      </c>
      <c r="O15" s="208">
        <f>'Matriz de Equivalencias'!T36</f>
        <v>1.9323671497584541E-4</v>
      </c>
      <c r="P15" s="208">
        <f>'Matriz de Equivalencias'!V36</f>
        <v>1.9323671497584541E-4</v>
      </c>
      <c r="Q15" s="208">
        <f>'Matriz de Equivalencias'!X36</f>
        <v>1.9323671497584541E-4</v>
      </c>
      <c r="R15" s="208">
        <f>'Matriz de Equivalencias'!Z36</f>
        <v>1.9323671497584541E-4</v>
      </c>
      <c r="S15" s="208">
        <f>'Matriz de Equivalencias'!AB36</f>
        <v>1.9323671497584541E-4</v>
      </c>
      <c r="T15" s="208">
        <f>'Matriz de Equivalencias'!AD36</f>
        <v>1.9323671497584541E-4</v>
      </c>
      <c r="U15" s="208">
        <f>'Matriz de Equivalencias'!AF36</f>
        <v>1.9323671497584541E-4</v>
      </c>
      <c r="V15" s="208">
        <f>'Matriz de Equivalencias'!AH36</f>
        <v>1.9323671497584541E-4</v>
      </c>
      <c r="W15" s="235">
        <f>'Matriz de Equivalencias'!AJ36</f>
        <v>0</v>
      </c>
      <c r="X15" s="207">
        <f>ADMÓN!C8</f>
        <v>20</v>
      </c>
      <c r="Y15" s="236">
        <f>'Matriz de Equivalencias'!AL36</f>
        <v>2.8985507246376803E-3</v>
      </c>
      <c r="Z15" s="758">
        <f>SUM(X15:X23)/X74</f>
        <v>0.13043478260869565</v>
      </c>
      <c r="AA15" s="747" t="e">
        <f>Z15-G15</f>
        <v>#REF!</v>
      </c>
      <c r="AB15" s="213" t="e">
        <f t="shared" si="2"/>
        <v>#REF!</v>
      </c>
      <c r="AC15" s="214" t="e">
        <f t="shared" si="3"/>
        <v>#REF!</v>
      </c>
      <c r="AD15" s="744" t="e">
        <f>SUM(AC15:AC23)</f>
        <v>#REF!</v>
      </c>
      <c r="AE15" s="744" t="e">
        <f>SUM(AD15:AD23)/9</f>
        <v>#REF!</v>
      </c>
    </row>
    <row r="16" spans="2:31" x14ac:dyDescent="0.2">
      <c r="B16" s="153">
        <v>12</v>
      </c>
      <c r="C16" s="215" t="s">
        <v>15</v>
      </c>
      <c r="D16" s="216" t="s">
        <v>190</v>
      </c>
      <c r="E16" s="217" t="e">
        <f t="shared" si="0"/>
        <v>#REF!</v>
      </c>
      <c r="F16" s="218" t="e">
        <f t="shared" si="4"/>
        <v>#REF!</v>
      </c>
      <c r="G16" s="756"/>
      <c r="H16" s="219">
        <f>'Matriz de Equivalencias'!F37</f>
        <v>1.9323671497584541E-4</v>
      </c>
      <c r="I16" s="218">
        <f>'Matriz de Equivalencias'!H37</f>
        <v>1.9323671497584541E-4</v>
      </c>
      <c r="J16" s="218">
        <f>'Matriz de Equivalencias'!J37</f>
        <v>1.9323671497584541E-4</v>
      </c>
      <c r="K16" s="218">
        <f>'Matriz de Equivalencias'!L37</f>
        <v>1.9323671497584541E-4</v>
      </c>
      <c r="L16" s="218">
        <f>'Matriz de Equivalencias'!N37</f>
        <v>1.9323671497584541E-4</v>
      </c>
      <c r="M16" s="218">
        <f>'Matriz de Equivalencias'!P37</f>
        <v>1.9323671497584541E-4</v>
      </c>
      <c r="N16" s="218">
        <f>'Matriz de Equivalencias'!R37</f>
        <v>1.9323671497584541E-4</v>
      </c>
      <c r="O16" s="218">
        <f>'Matriz de Equivalencias'!T37</f>
        <v>1.9323671497584541E-4</v>
      </c>
      <c r="P16" s="218">
        <f>'Matriz de Equivalencias'!V37</f>
        <v>1.9323671497584541E-4</v>
      </c>
      <c r="Q16" s="218">
        <f>'Matriz de Equivalencias'!X37</f>
        <v>1.9323671497584541E-4</v>
      </c>
      <c r="R16" s="218">
        <f>'Matriz de Equivalencias'!Z37</f>
        <v>1.9323671497584541E-4</v>
      </c>
      <c r="S16" s="218">
        <f>'Matriz de Equivalencias'!AB37</f>
        <v>1.9323671497584541E-4</v>
      </c>
      <c r="T16" s="218">
        <f>'Matriz de Equivalencias'!AD37</f>
        <v>1.9323671497584541E-4</v>
      </c>
      <c r="U16" s="218">
        <f>'Matriz de Equivalencias'!AF37</f>
        <v>1.9323671497584541E-4</v>
      </c>
      <c r="V16" s="218">
        <f>'Matriz de Equivalencias'!AH37</f>
        <v>1.9323671497584541E-4</v>
      </c>
      <c r="W16" s="220">
        <f>'Matriz de Equivalencias'!AJ37</f>
        <v>0</v>
      </c>
      <c r="X16" s="217">
        <f>ADMÓN!C9</f>
        <v>20</v>
      </c>
      <c r="Y16" s="221">
        <f>'Matriz de Equivalencias'!AL37</f>
        <v>2.8985507246376803E-3</v>
      </c>
      <c r="Z16" s="759"/>
      <c r="AA16" s="748"/>
      <c r="AB16" s="222" t="e">
        <f t="shared" si="2"/>
        <v>#REF!</v>
      </c>
      <c r="AC16" s="223" t="e">
        <f t="shared" si="3"/>
        <v>#REF!</v>
      </c>
      <c r="AD16" s="745"/>
      <c r="AE16" s="745"/>
    </row>
    <row r="17" spans="2:31" x14ac:dyDescent="0.2">
      <c r="B17" s="153">
        <v>13</v>
      </c>
      <c r="C17" s="215" t="s">
        <v>15</v>
      </c>
      <c r="D17" s="216" t="s">
        <v>191</v>
      </c>
      <c r="E17" s="217" t="e">
        <f t="shared" si="0"/>
        <v>#REF!</v>
      </c>
      <c r="F17" s="218" t="e">
        <f t="shared" si="4"/>
        <v>#REF!</v>
      </c>
      <c r="G17" s="756"/>
      <c r="H17" s="219">
        <f>'Matriz de Equivalencias'!F38</f>
        <v>1.9323671497584541E-4</v>
      </c>
      <c r="I17" s="218">
        <f>'Matriz de Equivalencias'!H38</f>
        <v>1.9323671497584541E-4</v>
      </c>
      <c r="J17" s="218">
        <f>'Matriz de Equivalencias'!J38</f>
        <v>1.9323671497584541E-4</v>
      </c>
      <c r="K17" s="218">
        <f>'Matriz de Equivalencias'!L38</f>
        <v>1.9323671497584541E-4</v>
      </c>
      <c r="L17" s="218">
        <f>'Matriz de Equivalencias'!N38</f>
        <v>1.9323671497584541E-4</v>
      </c>
      <c r="M17" s="218">
        <f>'Matriz de Equivalencias'!P38</f>
        <v>1.9323671497584541E-4</v>
      </c>
      <c r="N17" s="218">
        <f>'Matriz de Equivalencias'!R38</f>
        <v>1.9323671497584541E-4</v>
      </c>
      <c r="O17" s="218">
        <f>'Matriz de Equivalencias'!T38</f>
        <v>1.9323671497584541E-4</v>
      </c>
      <c r="P17" s="218">
        <f>'Matriz de Equivalencias'!V38</f>
        <v>1.9323671497584541E-4</v>
      </c>
      <c r="Q17" s="218">
        <f>'Matriz de Equivalencias'!X38</f>
        <v>1.9323671497584541E-4</v>
      </c>
      <c r="R17" s="218">
        <f>'Matriz de Equivalencias'!Z38</f>
        <v>1.9323671497584541E-4</v>
      </c>
      <c r="S17" s="218">
        <f>'Matriz de Equivalencias'!AB38</f>
        <v>1.9323671497584541E-4</v>
      </c>
      <c r="T17" s="218">
        <f>'Matriz de Equivalencias'!AD38</f>
        <v>1.9323671497584541E-4</v>
      </c>
      <c r="U17" s="218">
        <f>'Matriz de Equivalencias'!AF38</f>
        <v>1.9323671497584541E-4</v>
      </c>
      <c r="V17" s="218">
        <f>'Matriz de Equivalencias'!AH38</f>
        <v>1.9323671497584541E-4</v>
      </c>
      <c r="W17" s="220">
        <f>'Matriz de Equivalencias'!AJ38</f>
        <v>0</v>
      </c>
      <c r="X17" s="217">
        <f>ADMÓN!C10</f>
        <v>20</v>
      </c>
      <c r="Y17" s="221">
        <f>'Matriz de Equivalencias'!AL38</f>
        <v>2.8985507246376803E-3</v>
      </c>
      <c r="Z17" s="759"/>
      <c r="AA17" s="748"/>
      <c r="AB17" s="222" t="e">
        <f t="shared" si="2"/>
        <v>#REF!</v>
      </c>
      <c r="AC17" s="223" t="e">
        <f t="shared" si="3"/>
        <v>#REF!</v>
      </c>
      <c r="AD17" s="745"/>
      <c r="AE17" s="745"/>
    </row>
    <row r="18" spans="2:31" x14ac:dyDescent="0.2">
      <c r="B18" s="153">
        <v>14</v>
      </c>
      <c r="C18" s="215" t="s">
        <v>15</v>
      </c>
      <c r="D18" s="216" t="s">
        <v>192</v>
      </c>
      <c r="E18" s="217" t="e">
        <f t="shared" si="0"/>
        <v>#REF!</v>
      </c>
      <c r="F18" s="218" t="e">
        <f t="shared" si="4"/>
        <v>#REF!</v>
      </c>
      <c r="G18" s="756"/>
      <c r="H18" s="219">
        <f>'Matriz de Equivalencias'!F39</f>
        <v>1.9323671497584541E-4</v>
      </c>
      <c r="I18" s="218">
        <f>'Matriz de Equivalencias'!H39</f>
        <v>1.9323671497584541E-4</v>
      </c>
      <c r="J18" s="218">
        <f>'Matriz de Equivalencias'!J39</f>
        <v>1.9323671497584541E-4</v>
      </c>
      <c r="K18" s="218">
        <f>'Matriz de Equivalencias'!L39</f>
        <v>1.9323671497584541E-4</v>
      </c>
      <c r="L18" s="218">
        <f>'Matriz de Equivalencias'!N39</f>
        <v>1.9323671497584541E-4</v>
      </c>
      <c r="M18" s="218">
        <f>'Matriz de Equivalencias'!P39</f>
        <v>1.9323671497584541E-4</v>
      </c>
      <c r="N18" s="218">
        <f>'Matriz de Equivalencias'!R39</f>
        <v>1.9323671497584541E-4</v>
      </c>
      <c r="O18" s="218">
        <f>'Matriz de Equivalencias'!T39</f>
        <v>1.9323671497584541E-4</v>
      </c>
      <c r="P18" s="218">
        <f>'Matriz de Equivalencias'!V39</f>
        <v>1.9323671497584541E-4</v>
      </c>
      <c r="Q18" s="218">
        <f>'Matriz de Equivalencias'!X39</f>
        <v>1.9323671497584541E-4</v>
      </c>
      <c r="R18" s="218">
        <f>'Matriz de Equivalencias'!Z39</f>
        <v>1.9323671497584541E-4</v>
      </c>
      <c r="S18" s="218">
        <f>'Matriz de Equivalencias'!AB39</f>
        <v>1.9323671497584541E-4</v>
      </c>
      <c r="T18" s="218">
        <f>'Matriz de Equivalencias'!AD39</f>
        <v>1.9323671497584541E-4</v>
      </c>
      <c r="U18" s="218">
        <f>'Matriz de Equivalencias'!AF39</f>
        <v>1.9323671497584541E-4</v>
      </c>
      <c r="V18" s="218">
        <f>'Matriz de Equivalencias'!AH39</f>
        <v>1.9323671497584541E-4</v>
      </c>
      <c r="W18" s="220">
        <f>'Matriz de Equivalencias'!AJ39</f>
        <v>0</v>
      </c>
      <c r="X18" s="217">
        <f>ADMÓN!C11</f>
        <v>20</v>
      </c>
      <c r="Y18" s="221">
        <f>'Matriz de Equivalencias'!AL39</f>
        <v>2.8985507246376803E-3</v>
      </c>
      <c r="Z18" s="759"/>
      <c r="AA18" s="748"/>
      <c r="AB18" s="222" t="e">
        <f t="shared" si="2"/>
        <v>#REF!</v>
      </c>
      <c r="AC18" s="223" t="e">
        <f t="shared" si="3"/>
        <v>#REF!</v>
      </c>
      <c r="AD18" s="745"/>
      <c r="AE18" s="745"/>
    </row>
    <row r="19" spans="2:31" x14ac:dyDescent="0.2">
      <c r="B19" s="153">
        <v>15</v>
      </c>
      <c r="C19" s="215" t="s">
        <v>15</v>
      </c>
      <c r="D19" s="216" t="s">
        <v>193</v>
      </c>
      <c r="E19" s="217" t="e">
        <f t="shared" si="0"/>
        <v>#REF!</v>
      </c>
      <c r="F19" s="218" t="e">
        <f t="shared" si="4"/>
        <v>#REF!</v>
      </c>
      <c r="G19" s="756"/>
      <c r="H19" s="219">
        <f>'Matriz de Equivalencias'!F40</f>
        <v>1.9323671497584541E-4</v>
      </c>
      <c r="I19" s="218">
        <f>'Matriz de Equivalencias'!H40</f>
        <v>1.9323671497584541E-4</v>
      </c>
      <c r="J19" s="218">
        <f>'Matriz de Equivalencias'!J40</f>
        <v>1.9323671497584541E-4</v>
      </c>
      <c r="K19" s="218">
        <f>'Matriz de Equivalencias'!L40</f>
        <v>1.9323671497584541E-4</v>
      </c>
      <c r="L19" s="218">
        <f>'Matriz de Equivalencias'!N40</f>
        <v>1.9323671497584541E-4</v>
      </c>
      <c r="M19" s="218">
        <f>'Matriz de Equivalencias'!P40</f>
        <v>1.9323671497584541E-4</v>
      </c>
      <c r="N19" s="218">
        <f>'Matriz de Equivalencias'!R40</f>
        <v>1.9323671497584541E-4</v>
      </c>
      <c r="O19" s="218">
        <f>'Matriz de Equivalencias'!T40</f>
        <v>1.9323671497584541E-4</v>
      </c>
      <c r="P19" s="218">
        <f>'Matriz de Equivalencias'!V40</f>
        <v>1.9323671497584541E-4</v>
      </c>
      <c r="Q19" s="218">
        <f>'Matriz de Equivalencias'!X40</f>
        <v>1.9323671497584541E-4</v>
      </c>
      <c r="R19" s="218">
        <f>'Matriz de Equivalencias'!Z40</f>
        <v>1.9323671497584541E-4</v>
      </c>
      <c r="S19" s="218">
        <f>'Matriz de Equivalencias'!AB40</f>
        <v>1.9323671497584541E-4</v>
      </c>
      <c r="T19" s="218">
        <f>'Matriz de Equivalencias'!AD40</f>
        <v>1.9323671497584541E-4</v>
      </c>
      <c r="U19" s="218">
        <f>'Matriz de Equivalencias'!AF40</f>
        <v>1.9323671497584541E-4</v>
      </c>
      <c r="V19" s="218">
        <f>'Matriz de Equivalencias'!AH40</f>
        <v>1.9323671497584541E-4</v>
      </c>
      <c r="W19" s="220">
        <f>'Matriz de Equivalencias'!AJ40</f>
        <v>0</v>
      </c>
      <c r="X19" s="217">
        <f>ADMÓN!C12</f>
        <v>20</v>
      </c>
      <c r="Y19" s="221">
        <f>'Matriz de Equivalencias'!AL40</f>
        <v>2.8985507246376803E-3</v>
      </c>
      <c r="Z19" s="759"/>
      <c r="AA19" s="748"/>
      <c r="AB19" s="222" t="e">
        <f t="shared" si="2"/>
        <v>#REF!</v>
      </c>
      <c r="AC19" s="223" t="e">
        <f t="shared" si="3"/>
        <v>#REF!</v>
      </c>
      <c r="AD19" s="745"/>
      <c r="AE19" s="745"/>
    </row>
    <row r="20" spans="2:31" x14ac:dyDescent="0.2">
      <c r="B20" s="153">
        <v>16</v>
      </c>
      <c r="C20" s="215" t="s">
        <v>15</v>
      </c>
      <c r="D20" s="216" t="s">
        <v>194</v>
      </c>
      <c r="E20" s="217" t="e">
        <f t="shared" si="0"/>
        <v>#REF!</v>
      </c>
      <c r="F20" s="218" t="e">
        <f t="shared" si="4"/>
        <v>#REF!</v>
      </c>
      <c r="G20" s="756"/>
      <c r="H20" s="219">
        <f>'Matriz de Equivalencias'!F41</f>
        <v>1.9323671497584541E-4</v>
      </c>
      <c r="I20" s="218">
        <f>'Matriz de Equivalencias'!H41</f>
        <v>1.9323671497584541E-4</v>
      </c>
      <c r="J20" s="218">
        <f>'Matriz de Equivalencias'!J41</f>
        <v>1.9323671497584541E-4</v>
      </c>
      <c r="K20" s="218">
        <f>'Matriz de Equivalencias'!L41</f>
        <v>1.9323671497584541E-4</v>
      </c>
      <c r="L20" s="218">
        <f>'Matriz de Equivalencias'!N41</f>
        <v>1.9323671497584541E-4</v>
      </c>
      <c r="M20" s="218">
        <f>'Matriz de Equivalencias'!P41</f>
        <v>1.9323671497584541E-4</v>
      </c>
      <c r="N20" s="218">
        <f>'Matriz de Equivalencias'!R41</f>
        <v>1.9323671497584541E-4</v>
      </c>
      <c r="O20" s="218">
        <f>'Matriz de Equivalencias'!T41</f>
        <v>1.9323671497584541E-4</v>
      </c>
      <c r="P20" s="218">
        <f>'Matriz de Equivalencias'!V41</f>
        <v>1.9323671497584541E-4</v>
      </c>
      <c r="Q20" s="218">
        <f>'Matriz de Equivalencias'!X41</f>
        <v>1.9323671497584541E-4</v>
      </c>
      <c r="R20" s="218">
        <f>'Matriz de Equivalencias'!Z41</f>
        <v>1.9323671497584541E-4</v>
      </c>
      <c r="S20" s="218">
        <f>'Matriz de Equivalencias'!AB41</f>
        <v>1.9323671497584541E-4</v>
      </c>
      <c r="T20" s="218">
        <f>'Matriz de Equivalencias'!AD41</f>
        <v>1.9323671497584541E-4</v>
      </c>
      <c r="U20" s="218">
        <f>'Matriz de Equivalencias'!AF41</f>
        <v>1.9323671497584541E-4</v>
      </c>
      <c r="V20" s="218">
        <f>'Matriz de Equivalencias'!AH41</f>
        <v>1.9323671497584541E-4</v>
      </c>
      <c r="W20" s="220">
        <f>'Matriz de Equivalencias'!AJ41</f>
        <v>0</v>
      </c>
      <c r="X20" s="217">
        <f>ADMÓN!C13</f>
        <v>20</v>
      </c>
      <c r="Y20" s="221">
        <f>'Matriz de Equivalencias'!AL41</f>
        <v>2.8985507246376803E-3</v>
      </c>
      <c r="Z20" s="759"/>
      <c r="AA20" s="748"/>
      <c r="AB20" s="222" t="e">
        <f t="shared" si="2"/>
        <v>#REF!</v>
      </c>
      <c r="AC20" s="223" t="e">
        <f t="shared" si="3"/>
        <v>#REF!</v>
      </c>
      <c r="AD20" s="745"/>
      <c r="AE20" s="745"/>
    </row>
    <row r="21" spans="2:31" x14ac:dyDescent="0.2">
      <c r="B21" s="153">
        <v>17</v>
      </c>
      <c r="C21" s="215" t="s">
        <v>15</v>
      </c>
      <c r="D21" s="216" t="s">
        <v>195</v>
      </c>
      <c r="E21" s="217" t="e">
        <f t="shared" si="0"/>
        <v>#REF!</v>
      </c>
      <c r="F21" s="218" t="e">
        <f t="shared" si="4"/>
        <v>#REF!</v>
      </c>
      <c r="G21" s="756"/>
      <c r="H21" s="219">
        <f>'Matriz de Equivalencias'!F42</f>
        <v>1.9323671497584541E-4</v>
      </c>
      <c r="I21" s="218">
        <f>'Matriz de Equivalencias'!H42</f>
        <v>1.9323671497584541E-4</v>
      </c>
      <c r="J21" s="218">
        <f>'Matriz de Equivalencias'!J42</f>
        <v>1.9323671497584541E-4</v>
      </c>
      <c r="K21" s="218">
        <f>'Matriz de Equivalencias'!L42</f>
        <v>1.9323671497584541E-4</v>
      </c>
      <c r="L21" s="218">
        <f>'Matriz de Equivalencias'!N42</f>
        <v>1.9323671497584541E-4</v>
      </c>
      <c r="M21" s="218">
        <f>'Matriz de Equivalencias'!P42</f>
        <v>1.9323671497584541E-4</v>
      </c>
      <c r="N21" s="218">
        <f>'Matriz de Equivalencias'!R42</f>
        <v>1.9323671497584541E-4</v>
      </c>
      <c r="O21" s="218">
        <f>'Matriz de Equivalencias'!T42</f>
        <v>1.9323671497584541E-4</v>
      </c>
      <c r="P21" s="218">
        <f>'Matriz de Equivalencias'!V42</f>
        <v>1.9323671497584541E-4</v>
      </c>
      <c r="Q21" s="218">
        <f>'Matriz de Equivalencias'!X42</f>
        <v>1.9323671497584541E-4</v>
      </c>
      <c r="R21" s="218">
        <f>'Matriz de Equivalencias'!Z42</f>
        <v>1.9323671497584541E-4</v>
      </c>
      <c r="S21" s="218">
        <f>'Matriz de Equivalencias'!AB42</f>
        <v>1.9323671497584541E-4</v>
      </c>
      <c r="T21" s="218">
        <f>'Matriz de Equivalencias'!AD42</f>
        <v>1.9323671497584541E-4</v>
      </c>
      <c r="U21" s="218">
        <f>'Matriz de Equivalencias'!AF42</f>
        <v>1.9323671497584541E-4</v>
      </c>
      <c r="V21" s="218">
        <f>'Matriz de Equivalencias'!AH42</f>
        <v>1.9323671497584541E-4</v>
      </c>
      <c r="W21" s="220">
        <f>'Matriz de Equivalencias'!AJ42</f>
        <v>0</v>
      </c>
      <c r="X21" s="217">
        <f>ADMÓN!C14</f>
        <v>20</v>
      </c>
      <c r="Y21" s="221">
        <f>'Matriz de Equivalencias'!AL42</f>
        <v>2.8985507246376803E-3</v>
      </c>
      <c r="Z21" s="759"/>
      <c r="AA21" s="748"/>
      <c r="AB21" s="222" t="e">
        <f t="shared" si="2"/>
        <v>#REF!</v>
      </c>
      <c r="AC21" s="223" t="e">
        <f t="shared" si="3"/>
        <v>#REF!</v>
      </c>
      <c r="AD21" s="745"/>
      <c r="AE21" s="745"/>
    </row>
    <row r="22" spans="2:31" x14ac:dyDescent="0.2">
      <c r="B22" s="153">
        <v>18</v>
      </c>
      <c r="C22" s="215" t="s">
        <v>15</v>
      </c>
      <c r="D22" s="216" t="s">
        <v>196</v>
      </c>
      <c r="E22" s="217" t="e">
        <f t="shared" si="0"/>
        <v>#REF!</v>
      </c>
      <c r="F22" s="218" t="e">
        <f t="shared" si="4"/>
        <v>#REF!</v>
      </c>
      <c r="G22" s="756"/>
      <c r="H22" s="219">
        <f>'Matriz de Equivalencias'!F43</f>
        <v>1.9323671497584541E-4</v>
      </c>
      <c r="I22" s="218">
        <f>'Matriz de Equivalencias'!H43</f>
        <v>1.9323671497584541E-4</v>
      </c>
      <c r="J22" s="218">
        <f>'Matriz de Equivalencias'!J43</f>
        <v>1.9323671497584541E-4</v>
      </c>
      <c r="K22" s="218">
        <f>'Matriz de Equivalencias'!L43</f>
        <v>1.9323671497584541E-4</v>
      </c>
      <c r="L22" s="218">
        <f>'Matriz de Equivalencias'!N43</f>
        <v>1.9323671497584541E-4</v>
      </c>
      <c r="M22" s="218">
        <f>'Matriz de Equivalencias'!P43</f>
        <v>1.9323671497584541E-4</v>
      </c>
      <c r="N22" s="218">
        <f>'Matriz de Equivalencias'!R43</f>
        <v>1.9323671497584541E-4</v>
      </c>
      <c r="O22" s="218">
        <f>'Matriz de Equivalencias'!T43</f>
        <v>1.9323671497584541E-4</v>
      </c>
      <c r="P22" s="218">
        <f>'Matriz de Equivalencias'!V43</f>
        <v>1.9323671497584541E-4</v>
      </c>
      <c r="Q22" s="218">
        <f>'Matriz de Equivalencias'!X43</f>
        <v>1.9323671497584541E-4</v>
      </c>
      <c r="R22" s="218">
        <f>'Matriz de Equivalencias'!Z43</f>
        <v>1.9323671497584541E-4</v>
      </c>
      <c r="S22" s="218">
        <f>'Matriz de Equivalencias'!AB43</f>
        <v>1.9323671497584541E-4</v>
      </c>
      <c r="T22" s="218">
        <f>'Matriz de Equivalencias'!AD43</f>
        <v>1.9323671497584541E-4</v>
      </c>
      <c r="U22" s="218">
        <f>'Matriz de Equivalencias'!AF43</f>
        <v>1.9323671497584541E-4</v>
      </c>
      <c r="V22" s="218">
        <f>'Matriz de Equivalencias'!AH43</f>
        <v>1.9323671497584541E-4</v>
      </c>
      <c r="W22" s="220">
        <f>'Matriz de Equivalencias'!AJ43</f>
        <v>0</v>
      </c>
      <c r="X22" s="217">
        <f>ADMÓN!C15</f>
        <v>20</v>
      </c>
      <c r="Y22" s="221">
        <f>'Matriz de Equivalencias'!AL43</f>
        <v>2.8985507246376803E-3</v>
      </c>
      <c r="Z22" s="759"/>
      <c r="AA22" s="748"/>
      <c r="AB22" s="222" t="e">
        <f t="shared" si="2"/>
        <v>#REF!</v>
      </c>
      <c r="AC22" s="223" t="e">
        <f t="shared" si="3"/>
        <v>#REF!</v>
      </c>
      <c r="AD22" s="745"/>
      <c r="AE22" s="745"/>
    </row>
    <row r="23" spans="2:31" ht="15.75" thickBot="1" x14ac:dyDescent="0.25">
      <c r="B23" s="159">
        <v>19</v>
      </c>
      <c r="C23" s="224" t="s">
        <v>15</v>
      </c>
      <c r="D23" s="225" t="s">
        <v>197</v>
      </c>
      <c r="E23" s="226" t="e">
        <f t="shared" si="0"/>
        <v>#REF!</v>
      </c>
      <c r="F23" s="227" t="e">
        <f t="shared" si="4"/>
        <v>#REF!</v>
      </c>
      <c r="G23" s="757"/>
      <c r="H23" s="237">
        <f>'Matriz de Equivalencias'!F44</f>
        <v>1.9323671497584541E-4</v>
      </c>
      <c r="I23" s="227">
        <f>'Matriz de Equivalencias'!H44</f>
        <v>1.9323671497584541E-4</v>
      </c>
      <c r="J23" s="227">
        <f>'Matriz de Equivalencias'!J44</f>
        <v>1.9323671497584541E-4</v>
      </c>
      <c r="K23" s="227">
        <f>'Matriz de Equivalencias'!L44</f>
        <v>1.9323671497584541E-4</v>
      </c>
      <c r="L23" s="227">
        <f>'Matriz de Equivalencias'!N44</f>
        <v>1.9323671497584541E-4</v>
      </c>
      <c r="M23" s="227">
        <f>'Matriz de Equivalencias'!P44</f>
        <v>1.9323671497584541E-4</v>
      </c>
      <c r="N23" s="227">
        <f>'Matriz de Equivalencias'!R44</f>
        <v>1.9323671497584541E-4</v>
      </c>
      <c r="O23" s="227">
        <f>'Matriz de Equivalencias'!T44</f>
        <v>1.9323671497584541E-4</v>
      </c>
      <c r="P23" s="227">
        <f>'Matriz de Equivalencias'!V44</f>
        <v>1.9323671497584541E-4</v>
      </c>
      <c r="Q23" s="227">
        <f>'Matriz de Equivalencias'!X44</f>
        <v>1.9323671497584541E-4</v>
      </c>
      <c r="R23" s="227">
        <f>'Matriz de Equivalencias'!Z44</f>
        <v>1.9323671497584541E-4</v>
      </c>
      <c r="S23" s="227">
        <f>'Matriz de Equivalencias'!AB44</f>
        <v>1.9323671497584541E-4</v>
      </c>
      <c r="T23" s="227">
        <f>'Matriz de Equivalencias'!AD44</f>
        <v>1.9323671497584541E-4</v>
      </c>
      <c r="U23" s="227">
        <f>'Matriz de Equivalencias'!AF44</f>
        <v>1.9323671497584541E-4</v>
      </c>
      <c r="V23" s="227">
        <f>'Matriz de Equivalencias'!AH44</f>
        <v>1.9323671497584541E-4</v>
      </c>
      <c r="W23" s="238">
        <f>'Matriz de Equivalencias'!AJ44</f>
        <v>0</v>
      </c>
      <c r="X23" s="226">
        <f>ADMÓN!C16</f>
        <v>20</v>
      </c>
      <c r="Y23" s="231">
        <f>'Matriz de Equivalencias'!AL44</f>
        <v>2.8985507246376803E-3</v>
      </c>
      <c r="Z23" s="761"/>
      <c r="AA23" s="749"/>
      <c r="AB23" s="232" t="e">
        <f t="shared" si="2"/>
        <v>#REF!</v>
      </c>
      <c r="AC23" s="233" t="e">
        <f t="shared" si="3"/>
        <v>#REF!</v>
      </c>
      <c r="AD23" s="746"/>
      <c r="AE23" s="746"/>
    </row>
    <row r="24" spans="2:31" x14ac:dyDescent="0.2">
      <c r="B24" s="144">
        <v>20</v>
      </c>
      <c r="C24" s="205" t="s">
        <v>33</v>
      </c>
      <c r="D24" s="206" t="s">
        <v>198</v>
      </c>
      <c r="E24" s="207" t="e">
        <f t="shared" si="0"/>
        <v>#REF!</v>
      </c>
      <c r="F24" s="208" t="e">
        <f t="shared" ref="F24:F31" si="5">$G$24/8</f>
        <v>#REF!</v>
      </c>
      <c r="G24" s="755" t="e">
        <f>'Matriz de Equivalencias'!$J$20</f>
        <v>#REF!</v>
      </c>
      <c r="H24" s="234">
        <f>'Matriz de Equivalencias'!F45</f>
        <v>2.8985507246376811E-4</v>
      </c>
      <c r="I24" s="208">
        <f>'Matriz de Equivalencias'!H45</f>
        <v>2.8985507246376811E-4</v>
      </c>
      <c r="J24" s="208">
        <f>'Matriz de Equivalencias'!J45</f>
        <v>0</v>
      </c>
      <c r="K24" s="208">
        <f>'Matriz de Equivalencias'!L45</f>
        <v>0</v>
      </c>
      <c r="L24" s="208">
        <f>'Matriz de Equivalencias'!N45</f>
        <v>2.8985507246376811E-4</v>
      </c>
      <c r="M24" s="208">
        <f>'Matriz de Equivalencias'!P45</f>
        <v>2.8985507246376811E-4</v>
      </c>
      <c r="N24" s="208">
        <f>'Matriz de Equivalencias'!R45</f>
        <v>2.8985507246376811E-4</v>
      </c>
      <c r="O24" s="208">
        <f>'Matriz de Equivalencias'!T45</f>
        <v>2.8985507246376811E-4</v>
      </c>
      <c r="P24" s="208">
        <f>'Matriz de Equivalencias'!V45</f>
        <v>2.8985507246376811E-4</v>
      </c>
      <c r="Q24" s="208">
        <f>'Matriz de Equivalencias'!X45</f>
        <v>0</v>
      </c>
      <c r="R24" s="208">
        <f>'Matriz de Equivalencias'!Z45</f>
        <v>0</v>
      </c>
      <c r="S24" s="208">
        <f>'Matriz de Equivalencias'!AB45</f>
        <v>0</v>
      </c>
      <c r="T24" s="208">
        <f>'Matriz de Equivalencias'!AD45</f>
        <v>2.8985507246376811E-4</v>
      </c>
      <c r="U24" s="208">
        <f>'Matriz de Equivalencias'!AF45</f>
        <v>2.8985507246376811E-4</v>
      </c>
      <c r="V24" s="208">
        <f>'Matriz de Equivalencias'!AH45</f>
        <v>2.8985507246376811E-4</v>
      </c>
      <c r="W24" s="235">
        <f>'Matriz de Equivalencias'!AJ45</f>
        <v>0</v>
      </c>
      <c r="X24" s="207">
        <f>FINANZAS!C8</f>
        <v>20</v>
      </c>
      <c r="Y24" s="236">
        <f>'Matriz de Equivalencias'!AL45</f>
        <v>2.8985507246376808E-3</v>
      </c>
      <c r="Z24" s="758">
        <f>SUM(X24:X31)/X74</f>
        <v>0.11594202898550725</v>
      </c>
      <c r="AA24" s="747" t="e">
        <f>Z24-G24</f>
        <v>#REF!</v>
      </c>
      <c r="AB24" s="213" t="e">
        <f t="shared" si="2"/>
        <v>#REF!</v>
      </c>
      <c r="AC24" s="214" t="e">
        <f t="shared" si="3"/>
        <v>#REF!</v>
      </c>
      <c r="AD24" s="744" t="e">
        <f>SUM(AC24:AC31)</f>
        <v>#REF!</v>
      </c>
      <c r="AE24" s="744" t="e">
        <f>SUM(AD24:AD31)/8</f>
        <v>#REF!</v>
      </c>
    </row>
    <row r="25" spans="2:31" x14ac:dyDescent="0.2">
      <c r="B25" s="153">
        <v>21</v>
      </c>
      <c r="C25" s="215" t="s">
        <v>33</v>
      </c>
      <c r="D25" s="216" t="s">
        <v>199</v>
      </c>
      <c r="E25" s="217" t="e">
        <f t="shared" si="0"/>
        <v>#REF!</v>
      </c>
      <c r="F25" s="218" t="e">
        <f t="shared" si="5"/>
        <v>#REF!</v>
      </c>
      <c r="G25" s="756"/>
      <c r="H25" s="219">
        <f>'Matriz de Equivalencias'!F46</f>
        <v>2.8985507246376811E-4</v>
      </c>
      <c r="I25" s="218">
        <f>'Matriz de Equivalencias'!H46</f>
        <v>2.8985507246376811E-4</v>
      </c>
      <c r="J25" s="218">
        <f>'Matriz de Equivalencias'!J46</f>
        <v>0</v>
      </c>
      <c r="K25" s="218">
        <f>'Matriz de Equivalencias'!L46</f>
        <v>0</v>
      </c>
      <c r="L25" s="218">
        <f>'Matriz de Equivalencias'!N46</f>
        <v>2.8985507246376811E-4</v>
      </c>
      <c r="M25" s="218">
        <f>'Matriz de Equivalencias'!P46</f>
        <v>2.8985507246376811E-4</v>
      </c>
      <c r="N25" s="218">
        <f>'Matriz de Equivalencias'!R46</f>
        <v>2.8985507246376811E-4</v>
      </c>
      <c r="O25" s="218">
        <f>'Matriz de Equivalencias'!T46</f>
        <v>2.8985507246376811E-4</v>
      </c>
      <c r="P25" s="218">
        <f>'Matriz de Equivalencias'!V46</f>
        <v>2.8985507246376811E-4</v>
      </c>
      <c r="Q25" s="218">
        <f>'Matriz de Equivalencias'!X46</f>
        <v>0</v>
      </c>
      <c r="R25" s="218">
        <f>'Matriz de Equivalencias'!Z46</f>
        <v>0</v>
      </c>
      <c r="S25" s="218">
        <f>'Matriz de Equivalencias'!AB46</f>
        <v>0</v>
      </c>
      <c r="T25" s="218">
        <f>'Matriz de Equivalencias'!AD46</f>
        <v>2.8985507246376811E-4</v>
      </c>
      <c r="U25" s="218">
        <f>'Matriz de Equivalencias'!AF46</f>
        <v>2.8985507246376811E-4</v>
      </c>
      <c r="V25" s="218">
        <f>'Matriz de Equivalencias'!AH46</f>
        <v>2.8985507246376811E-4</v>
      </c>
      <c r="W25" s="220">
        <f>'Matriz de Equivalencias'!AJ46</f>
        <v>0</v>
      </c>
      <c r="X25" s="217">
        <f>FINANZAS!C9</f>
        <v>20</v>
      </c>
      <c r="Y25" s="221">
        <f>'Matriz de Equivalencias'!AL46</f>
        <v>2.8985507246376808E-3</v>
      </c>
      <c r="Z25" s="759"/>
      <c r="AA25" s="748"/>
      <c r="AB25" s="222" t="e">
        <f t="shared" si="2"/>
        <v>#REF!</v>
      </c>
      <c r="AC25" s="223" t="e">
        <f t="shared" si="3"/>
        <v>#REF!</v>
      </c>
      <c r="AD25" s="745"/>
      <c r="AE25" s="745"/>
    </row>
    <row r="26" spans="2:31" x14ac:dyDescent="0.2">
      <c r="B26" s="153">
        <v>22</v>
      </c>
      <c r="C26" s="215" t="s">
        <v>33</v>
      </c>
      <c r="D26" s="216" t="s">
        <v>200</v>
      </c>
      <c r="E26" s="217" t="e">
        <f t="shared" si="0"/>
        <v>#REF!</v>
      </c>
      <c r="F26" s="218" t="e">
        <f t="shared" si="5"/>
        <v>#REF!</v>
      </c>
      <c r="G26" s="756"/>
      <c r="H26" s="219">
        <f>'Matriz de Equivalencias'!F47</f>
        <v>2.8985507246376811E-4</v>
      </c>
      <c r="I26" s="218">
        <f>'Matriz de Equivalencias'!H47</f>
        <v>2.8985507246376811E-4</v>
      </c>
      <c r="J26" s="218">
        <f>'Matriz de Equivalencias'!J47</f>
        <v>0</v>
      </c>
      <c r="K26" s="218">
        <f>'Matriz de Equivalencias'!L47</f>
        <v>0</v>
      </c>
      <c r="L26" s="218">
        <f>'Matriz de Equivalencias'!N47</f>
        <v>2.8985507246376811E-4</v>
      </c>
      <c r="M26" s="218">
        <f>'Matriz de Equivalencias'!P47</f>
        <v>2.8985507246376811E-4</v>
      </c>
      <c r="N26" s="218">
        <f>'Matriz de Equivalencias'!R47</f>
        <v>2.8985507246376811E-4</v>
      </c>
      <c r="O26" s="218">
        <f>'Matriz de Equivalencias'!T47</f>
        <v>2.8985507246376811E-4</v>
      </c>
      <c r="P26" s="218">
        <f>'Matriz de Equivalencias'!V47</f>
        <v>2.8985507246376811E-4</v>
      </c>
      <c r="Q26" s="218">
        <f>'Matriz de Equivalencias'!X47</f>
        <v>0</v>
      </c>
      <c r="R26" s="218">
        <f>'Matriz de Equivalencias'!Z47</f>
        <v>0</v>
      </c>
      <c r="S26" s="218">
        <f>'Matriz de Equivalencias'!AB47</f>
        <v>0</v>
      </c>
      <c r="T26" s="218">
        <f>'Matriz de Equivalencias'!AD47</f>
        <v>2.8985507246376811E-4</v>
      </c>
      <c r="U26" s="218">
        <f>'Matriz de Equivalencias'!AF47</f>
        <v>2.8985507246376811E-4</v>
      </c>
      <c r="V26" s="218">
        <f>'Matriz de Equivalencias'!AH47</f>
        <v>2.8985507246376811E-4</v>
      </c>
      <c r="W26" s="220">
        <f>'Matriz de Equivalencias'!AJ47</f>
        <v>0</v>
      </c>
      <c r="X26" s="217">
        <f>FINANZAS!C10</f>
        <v>20</v>
      </c>
      <c r="Y26" s="221">
        <f>'Matriz de Equivalencias'!AL47</f>
        <v>2.8985507246376808E-3</v>
      </c>
      <c r="Z26" s="759"/>
      <c r="AA26" s="748"/>
      <c r="AB26" s="222" t="e">
        <f t="shared" si="2"/>
        <v>#REF!</v>
      </c>
      <c r="AC26" s="223" t="e">
        <f t="shared" si="3"/>
        <v>#REF!</v>
      </c>
      <c r="AD26" s="745"/>
      <c r="AE26" s="745"/>
    </row>
    <row r="27" spans="2:31" x14ac:dyDescent="0.2">
      <c r="B27" s="153">
        <v>23</v>
      </c>
      <c r="C27" s="215" t="s">
        <v>33</v>
      </c>
      <c r="D27" s="216" t="s">
        <v>201</v>
      </c>
      <c r="E27" s="217" t="e">
        <f t="shared" si="0"/>
        <v>#REF!</v>
      </c>
      <c r="F27" s="218" t="e">
        <f t="shared" si="5"/>
        <v>#REF!</v>
      </c>
      <c r="G27" s="756"/>
      <c r="H27" s="219">
        <f>'Matriz de Equivalencias'!F48</f>
        <v>2.8985507246376811E-4</v>
      </c>
      <c r="I27" s="218">
        <f>'Matriz de Equivalencias'!H48</f>
        <v>2.8985507246376811E-4</v>
      </c>
      <c r="J27" s="218">
        <f>'Matriz de Equivalencias'!J48</f>
        <v>0</v>
      </c>
      <c r="K27" s="218">
        <f>'Matriz de Equivalencias'!L48</f>
        <v>0</v>
      </c>
      <c r="L27" s="218">
        <f>'Matriz de Equivalencias'!N48</f>
        <v>2.8985507246376811E-4</v>
      </c>
      <c r="M27" s="218">
        <f>'Matriz de Equivalencias'!P48</f>
        <v>2.8985507246376811E-4</v>
      </c>
      <c r="N27" s="218">
        <f>'Matriz de Equivalencias'!R48</f>
        <v>2.8985507246376811E-4</v>
      </c>
      <c r="O27" s="218">
        <f>'Matriz de Equivalencias'!T48</f>
        <v>2.8985507246376811E-4</v>
      </c>
      <c r="P27" s="218">
        <f>'Matriz de Equivalencias'!V48</f>
        <v>2.8985507246376811E-4</v>
      </c>
      <c r="Q27" s="218">
        <f>'Matriz de Equivalencias'!X48</f>
        <v>0</v>
      </c>
      <c r="R27" s="218">
        <f>'Matriz de Equivalencias'!Z48</f>
        <v>0</v>
      </c>
      <c r="S27" s="218">
        <f>'Matriz de Equivalencias'!AB48</f>
        <v>0</v>
      </c>
      <c r="T27" s="218">
        <f>'Matriz de Equivalencias'!AD48</f>
        <v>2.8985507246376811E-4</v>
      </c>
      <c r="U27" s="218">
        <f>'Matriz de Equivalencias'!AF48</f>
        <v>2.8985507246376811E-4</v>
      </c>
      <c r="V27" s="218">
        <f>'Matriz de Equivalencias'!AH48</f>
        <v>2.8985507246376811E-4</v>
      </c>
      <c r="W27" s="220">
        <f>'Matriz de Equivalencias'!AJ48</f>
        <v>0</v>
      </c>
      <c r="X27" s="217">
        <f>FINANZAS!C11</f>
        <v>20</v>
      </c>
      <c r="Y27" s="221">
        <f>'Matriz de Equivalencias'!AL48</f>
        <v>2.8985507246376808E-3</v>
      </c>
      <c r="Z27" s="759"/>
      <c r="AA27" s="748"/>
      <c r="AB27" s="222" t="e">
        <f t="shared" si="2"/>
        <v>#REF!</v>
      </c>
      <c r="AC27" s="223" t="e">
        <f t="shared" si="3"/>
        <v>#REF!</v>
      </c>
      <c r="AD27" s="745"/>
      <c r="AE27" s="745"/>
    </row>
    <row r="28" spans="2:31" x14ac:dyDescent="0.2">
      <c r="B28" s="153">
        <v>24</v>
      </c>
      <c r="C28" s="215" t="s">
        <v>33</v>
      </c>
      <c r="D28" s="216" t="s">
        <v>202</v>
      </c>
      <c r="E28" s="217" t="e">
        <f t="shared" si="0"/>
        <v>#REF!</v>
      </c>
      <c r="F28" s="218" t="e">
        <f t="shared" si="5"/>
        <v>#REF!</v>
      </c>
      <c r="G28" s="756"/>
      <c r="H28" s="219">
        <f>'Matriz de Equivalencias'!F49</f>
        <v>2.8985507246376811E-4</v>
      </c>
      <c r="I28" s="218">
        <f>'Matriz de Equivalencias'!H49</f>
        <v>2.8985507246376811E-4</v>
      </c>
      <c r="J28" s="218">
        <f>'Matriz de Equivalencias'!J49</f>
        <v>0</v>
      </c>
      <c r="K28" s="218">
        <f>'Matriz de Equivalencias'!L49</f>
        <v>0</v>
      </c>
      <c r="L28" s="218">
        <f>'Matriz de Equivalencias'!N49</f>
        <v>2.8985507246376811E-4</v>
      </c>
      <c r="M28" s="218">
        <f>'Matriz de Equivalencias'!P49</f>
        <v>2.8985507246376811E-4</v>
      </c>
      <c r="N28" s="218">
        <f>'Matriz de Equivalencias'!R49</f>
        <v>2.8985507246376811E-4</v>
      </c>
      <c r="O28" s="218">
        <f>'Matriz de Equivalencias'!T49</f>
        <v>2.8985507246376811E-4</v>
      </c>
      <c r="P28" s="218">
        <f>'Matriz de Equivalencias'!V49</f>
        <v>2.8985507246376811E-4</v>
      </c>
      <c r="Q28" s="218">
        <f>'Matriz de Equivalencias'!X49</f>
        <v>0</v>
      </c>
      <c r="R28" s="218">
        <f>'Matriz de Equivalencias'!Z49</f>
        <v>0</v>
      </c>
      <c r="S28" s="218">
        <f>'Matriz de Equivalencias'!AB49</f>
        <v>0</v>
      </c>
      <c r="T28" s="218">
        <f>'Matriz de Equivalencias'!AD49</f>
        <v>2.8985507246376811E-4</v>
      </c>
      <c r="U28" s="218">
        <f>'Matriz de Equivalencias'!AF49</f>
        <v>2.8985507246376811E-4</v>
      </c>
      <c r="V28" s="218">
        <f>'Matriz de Equivalencias'!AH49</f>
        <v>2.8985507246376811E-4</v>
      </c>
      <c r="W28" s="220">
        <f>'Matriz de Equivalencias'!AJ49</f>
        <v>0</v>
      </c>
      <c r="X28" s="217">
        <f>FINANZAS!C12</f>
        <v>20</v>
      </c>
      <c r="Y28" s="221">
        <f>'Matriz de Equivalencias'!AL49</f>
        <v>2.8985507246376808E-3</v>
      </c>
      <c r="Z28" s="759"/>
      <c r="AA28" s="748"/>
      <c r="AB28" s="222" t="e">
        <f t="shared" si="2"/>
        <v>#REF!</v>
      </c>
      <c r="AC28" s="223" t="e">
        <f t="shared" si="3"/>
        <v>#REF!</v>
      </c>
      <c r="AD28" s="745"/>
      <c r="AE28" s="745"/>
    </row>
    <row r="29" spans="2:31" x14ac:dyDescent="0.2">
      <c r="B29" s="153">
        <v>25</v>
      </c>
      <c r="C29" s="215" t="s">
        <v>33</v>
      </c>
      <c r="D29" s="216" t="s">
        <v>203</v>
      </c>
      <c r="E29" s="217" t="e">
        <f t="shared" si="0"/>
        <v>#REF!</v>
      </c>
      <c r="F29" s="218" t="e">
        <f t="shared" si="5"/>
        <v>#REF!</v>
      </c>
      <c r="G29" s="756"/>
      <c r="H29" s="219">
        <f>'Matriz de Equivalencias'!F50</f>
        <v>2.8985507246376811E-4</v>
      </c>
      <c r="I29" s="218">
        <f>'Matriz de Equivalencias'!H50</f>
        <v>2.8985507246376811E-4</v>
      </c>
      <c r="J29" s="218">
        <f>'Matriz de Equivalencias'!J50</f>
        <v>0</v>
      </c>
      <c r="K29" s="218">
        <f>'Matriz de Equivalencias'!L50</f>
        <v>0</v>
      </c>
      <c r="L29" s="218">
        <f>'Matriz de Equivalencias'!N50</f>
        <v>2.8985507246376811E-4</v>
      </c>
      <c r="M29" s="218">
        <f>'Matriz de Equivalencias'!P50</f>
        <v>2.8985507246376811E-4</v>
      </c>
      <c r="N29" s="218">
        <f>'Matriz de Equivalencias'!R50</f>
        <v>2.8985507246376811E-4</v>
      </c>
      <c r="O29" s="218">
        <f>'Matriz de Equivalencias'!T50</f>
        <v>2.8985507246376811E-4</v>
      </c>
      <c r="P29" s="218">
        <f>'Matriz de Equivalencias'!V50</f>
        <v>2.8985507246376811E-4</v>
      </c>
      <c r="Q29" s="218">
        <f>'Matriz de Equivalencias'!X50</f>
        <v>0</v>
      </c>
      <c r="R29" s="218">
        <f>'Matriz de Equivalencias'!Z50</f>
        <v>0</v>
      </c>
      <c r="S29" s="218">
        <f>'Matriz de Equivalencias'!AB50</f>
        <v>0</v>
      </c>
      <c r="T29" s="218">
        <f>'Matriz de Equivalencias'!AD50</f>
        <v>2.8985507246376811E-4</v>
      </c>
      <c r="U29" s="218">
        <f>'Matriz de Equivalencias'!AF50</f>
        <v>2.8985507246376811E-4</v>
      </c>
      <c r="V29" s="218">
        <f>'Matriz de Equivalencias'!AH50</f>
        <v>2.8985507246376811E-4</v>
      </c>
      <c r="W29" s="220">
        <f>'Matriz de Equivalencias'!AJ50</f>
        <v>0</v>
      </c>
      <c r="X29" s="217">
        <f>FINANZAS!C13</f>
        <v>20</v>
      </c>
      <c r="Y29" s="221">
        <f>'Matriz de Equivalencias'!AL50</f>
        <v>2.8985507246376808E-3</v>
      </c>
      <c r="Z29" s="759"/>
      <c r="AA29" s="748"/>
      <c r="AB29" s="222" t="e">
        <f t="shared" si="2"/>
        <v>#REF!</v>
      </c>
      <c r="AC29" s="223" t="e">
        <f t="shared" si="3"/>
        <v>#REF!</v>
      </c>
      <c r="AD29" s="745"/>
      <c r="AE29" s="745"/>
    </row>
    <row r="30" spans="2:31" x14ac:dyDescent="0.2">
      <c r="B30" s="153">
        <v>26</v>
      </c>
      <c r="C30" s="215" t="s">
        <v>33</v>
      </c>
      <c r="D30" s="216" t="s">
        <v>204</v>
      </c>
      <c r="E30" s="217" t="e">
        <f t="shared" si="0"/>
        <v>#REF!</v>
      </c>
      <c r="F30" s="218" t="e">
        <f t="shared" si="5"/>
        <v>#REF!</v>
      </c>
      <c r="G30" s="756"/>
      <c r="H30" s="219">
        <f>'Matriz de Equivalencias'!F51</f>
        <v>2.8985507246376811E-4</v>
      </c>
      <c r="I30" s="218">
        <f>'Matriz de Equivalencias'!H51</f>
        <v>2.8985507246376811E-4</v>
      </c>
      <c r="J30" s="218">
        <f>'Matriz de Equivalencias'!J51</f>
        <v>0</v>
      </c>
      <c r="K30" s="218">
        <f>'Matriz de Equivalencias'!L51</f>
        <v>0</v>
      </c>
      <c r="L30" s="218">
        <f>'Matriz de Equivalencias'!N51</f>
        <v>2.8985507246376811E-4</v>
      </c>
      <c r="M30" s="218">
        <f>'Matriz de Equivalencias'!P51</f>
        <v>2.8985507246376811E-4</v>
      </c>
      <c r="N30" s="218">
        <f>'Matriz de Equivalencias'!R51</f>
        <v>2.8985507246376811E-4</v>
      </c>
      <c r="O30" s="218">
        <f>'Matriz de Equivalencias'!T51</f>
        <v>2.8985507246376811E-4</v>
      </c>
      <c r="P30" s="218">
        <f>'Matriz de Equivalencias'!V51</f>
        <v>2.8985507246376811E-4</v>
      </c>
      <c r="Q30" s="218">
        <f>'Matriz de Equivalencias'!X51</f>
        <v>0</v>
      </c>
      <c r="R30" s="218">
        <f>'Matriz de Equivalencias'!Z51</f>
        <v>0</v>
      </c>
      <c r="S30" s="218">
        <f>'Matriz de Equivalencias'!AB51</f>
        <v>0</v>
      </c>
      <c r="T30" s="218">
        <f>'Matriz de Equivalencias'!AD51</f>
        <v>2.8985507246376811E-4</v>
      </c>
      <c r="U30" s="218">
        <f>'Matriz de Equivalencias'!AF51</f>
        <v>2.8985507246376811E-4</v>
      </c>
      <c r="V30" s="218">
        <f>'Matriz de Equivalencias'!AH51</f>
        <v>2.8985507246376811E-4</v>
      </c>
      <c r="W30" s="220">
        <f>'Matriz de Equivalencias'!AJ51</f>
        <v>0</v>
      </c>
      <c r="X30" s="217">
        <f>FINANZAS!C14</f>
        <v>20</v>
      </c>
      <c r="Y30" s="221">
        <f>'Matriz de Equivalencias'!AL51</f>
        <v>2.8985507246376808E-3</v>
      </c>
      <c r="Z30" s="759"/>
      <c r="AA30" s="748"/>
      <c r="AB30" s="222" t="e">
        <f t="shared" si="2"/>
        <v>#REF!</v>
      </c>
      <c r="AC30" s="223" t="e">
        <f t="shared" si="3"/>
        <v>#REF!</v>
      </c>
      <c r="AD30" s="745"/>
      <c r="AE30" s="745"/>
    </row>
    <row r="31" spans="2:31" ht="15.75" thickBot="1" x14ac:dyDescent="0.25">
      <c r="B31" s="175">
        <v>27</v>
      </c>
      <c r="C31" s="239" t="s">
        <v>33</v>
      </c>
      <c r="D31" s="240" t="s">
        <v>205</v>
      </c>
      <c r="E31" s="226" t="e">
        <f t="shared" si="0"/>
        <v>#REF!</v>
      </c>
      <c r="F31" s="227" t="e">
        <f t="shared" si="5"/>
        <v>#REF!</v>
      </c>
      <c r="G31" s="757"/>
      <c r="H31" s="237">
        <f>'Matriz de Equivalencias'!F52</f>
        <v>2.8985507246376811E-4</v>
      </c>
      <c r="I31" s="227">
        <f>'Matriz de Equivalencias'!H52</f>
        <v>2.8985507246376811E-4</v>
      </c>
      <c r="J31" s="227">
        <f>'Matriz de Equivalencias'!J52</f>
        <v>0</v>
      </c>
      <c r="K31" s="227">
        <f>'Matriz de Equivalencias'!L52</f>
        <v>0</v>
      </c>
      <c r="L31" s="227">
        <f>'Matriz de Equivalencias'!N52</f>
        <v>2.8985507246376811E-4</v>
      </c>
      <c r="M31" s="227">
        <f>'Matriz de Equivalencias'!P52</f>
        <v>2.8985507246376811E-4</v>
      </c>
      <c r="N31" s="227">
        <f>'Matriz de Equivalencias'!R52</f>
        <v>2.8985507246376811E-4</v>
      </c>
      <c r="O31" s="227">
        <f>'Matriz de Equivalencias'!T52</f>
        <v>2.8985507246376811E-4</v>
      </c>
      <c r="P31" s="227">
        <f>'Matriz de Equivalencias'!V52</f>
        <v>2.8985507246376811E-4</v>
      </c>
      <c r="Q31" s="227">
        <f>'Matriz de Equivalencias'!X52</f>
        <v>0</v>
      </c>
      <c r="R31" s="227">
        <f>'Matriz de Equivalencias'!Z52</f>
        <v>0</v>
      </c>
      <c r="S31" s="227">
        <f>'Matriz de Equivalencias'!AB52</f>
        <v>0</v>
      </c>
      <c r="T31" s="227">
        <f>'Matriz de Equivalencias'!AD52</f>
        <v>2.8985507246376811E-4</v>
      </c>
      <c r="U31" s="227">
        <f>'Matriz de Equivalencias'!AF52</f>
        <v>2.8985507246376811E-4</v>
      </c>
      <c r="V31" s="227">
        <f>'Matriz de Equivalencias'!AH52</f>
        <v>2.8985507246376811E-4</v>
      </c>
      <c r="W31" s="238">
        <f>'Matriz de Equivalencias'!AJ52</f>
        <v>0</v>
      </c>
      <c r="X31" s="241">
        <f>FINANZAS!C15</f>
        <v>20</v>
      </c>
      <c r="Y31" s="231">
        <f>'Matriz de Equivalencias'!AL52</f>
        <v>2.8985507246376808E-3</v>
      </c>
      <c r="Z31" s="760"/>
      <c r="AA31" s="751"/>
      <c r="AB31" s="232" t="e">
        <f t="shared" si="2"/>
        <v>#REF!</v>
      </c>
      <c r="AC31" s="233" t="e">
        <f t="shared" si="3"/>
        <v>#REF!</v>
      </c>
      <c r="AD31" s="746"/>
      <c r="AE31" s="746"/>
    </row>
    <row r="32" spans="2:31" x14ac:dyDescent="0.2">
      <c r="B32" s="144">
        <v>28</v>
      </c>
      <c r="C32" s="205" t="s">
        <v>154</v>
      </c>
      <c r="D32" s="206" t="s">
        <v>206</v>
      </c>
      <c r="E32" s="207" t="e">
        <f t="shared" si="0"/>
        <v>#REF!</v>
      </c>
      <c r="F32" s="208" t="e">
        <f t="shared" ref="F32:F38" si="6">$G$32/7</f>
        <v>#REF!</v>
      </c>
      <c r="G32" s="755" t="e">
        <f>'Matriz de Equivalencias'!$L$20</f>
        <v>#REF!</v>
      </c>
      <c r="H32" s="234">
        <f>'Matriz de Equivalencias'!F53</f>
        <v>3.2206119162640903E-4</v>
      </c>
      <c r="I32" s="208">
        <f>'Matriz de Equivalencias'!H53</f>
        <v>3.2206119162640903E-4</v>
      </c>
      <c r="J32" s="208">
        <f>'Matriz de Equivalencias'!J53</f>
        <v>0</v>
      </c>
      <c r="K32" s="208">
        <f>'Matriz de Equivalencias'!L53</f>
        <v>3.2206119162640903E-4</v>
      </c>
      <c r="L32" s="208">
        <f>'Matriz de Equivalencias'!N53</f>
        <v>3.2206119162640903E-4</v>
      </c>
      <c r="M32" s="208">
        <f>'Matriz de Equivalencias'!P53</f>
        <v>0</v>
      </c>
      <c r="N32" s="208">
        <f>'Matriz de Equivalencias'!R53</f>
        <v>0</v>
      </c>
      <c r="O32" s="208">
        <f>'Matriz de Equivalencias'!T53</f>
        <v>3.2206119162640903E-4</v>
      </c>
      <c r="P32" s="208">
        <f>'Matriz de Equivalencias'!V53</f>
        <v>0</v>
      </c>
      <c r="Q32" s="208">
        <f>'Matriz de Equivalencias'!X53</f>
        <v>3.2206119162640903E-4</v>
      </c>
      <c r="R32" s="208">
        <f>'Matriz de Equivalencias'!Z53</f>
        <v>3.2206119162640903E-4</v>
      </c>
      <c r="S32" s="208">
        <f>'Matriz de Equivalencias'!AB53</f>
        <v>3.2206119162640903E-4</v>
      </c>
      <c r="T32" s="208">
        <f>'Matriz de Equivalencias'!AD53</f>
        <v>0</v>
      </c>
      <c r="U32" s="208">
        <f>'Matriz de Equivalencias'!AF53</f>
        <v>3.2206119162640903E-4</v>
      </c>
      <c r="V32" s="208">
        <f>'Matriz de Equivalencias'!AH53</f>
        <v>0</v>
      </c>
      <c r="W32" s="235">
        <f>'Matriz de Equivalencias'!AJ53</f>
        <v>0</v>
      </c>
      <c r="X32" s="207">
        <f>'CAPITAL HUMANO'!C8</f>
        <v>20</v>
      </c>
      <c r="Y32" s="236">
        <f>'Matriz de Equivalencias'!AL53</f>
        <v>2.8985507246376812E-3</v>
      </c>
      <c r="Z32" s="758">
        <f>SUM(X32:X38)/X74</f>
        <v>0.10144927536231885</v>
      </c>
      <c r="AA32" s="747" t="e">
        <f>Z32-G32</f>
        <v>#REF!</v>
      </c>
      <c r="AB32" s="213" t="e">
        <f t="shared" si="2"/>
        <v>#REF!</v>
      </c>
      <c r="AC32" s="214" t="e">
        <f t="shared" si="3"/>
        <v>#REF!</v>
      </c>
      <c r="AD32" s="744" t="e">
        <f>SUM(AC32:AC38)</f>
        <v>#REF!</v>
      </c>
      <c r="AE32" s="744" t="e">
        <f>SUM(AD32:AD38)/7</f>
        <v>#REF!</v>
      </c>
    </row>
    <row r="33" spans="2:31" x14ac:dyDescent="0.2">
      <c r="B33" s="153">
        <v>29</v>
      </c>
      <c r="C33" s="215" t="s">
        <v>154</v>
      </c>
      <c r="D33" s="216" t="s">
        <v>207</v>
      </c>
      <c r="E33" s="217" t="e">
        <f t="shared" si="0"/>
        <v>#REF!</v>
      </c>
      <c r="F33" s="218" t="e">
        <f t="shared" si="6"/>
        <v>#REF!</v>
      </c>
      <c r="G33" s="756"/>
      <c r="H33" s="219">
        <f>'Matriz de Equivalencias'!F54</f>
        <v>3.2206119162640903E-4</v>
      </c>
      <c r="I33" s="218">
        <f>'Matriz de Equivalencias'!H54</f>
        <v>3.2206119162640903E-4</v>
      </c>
      <c r="J33" s="218">
        <f>'Matriz de Equivalencias'!J54</f>
        <v>0</v>
      </c>
      <c r="K33" s="218">
        <f>'Matriz de Equivalencias'!L54</f>
        <v>3.2206119162640903E-4</v>
      </c>
      <c r="L33" s="218">
        <f>'Matriz de Equivalencias'!N54</f>
        <v>3.2206119162640903E-4</v>
      </c>
      <c r="M33" s="218">
        <f>'Matriz de Equivalencias'!P54</f>
        <v>0</v>
      </c>
      <c r="N33" s="218">
        <f>'Matriz de Equivalencias'!R54</f>
        <v>0</v>
      </c>
      <c r="O33" s="218">
        <f>'Matriz de Equivalencias'!T54</f>
        <v>3.2206119162640903E-4</v>
      </c>
      <c r="P33" s="218">
        <f>'Matriz de Equivalencias'!V54</f>
        <v>0</v>
      </c>
      <c r="Q33" s="218">
        <f>'Matriz de Equivalencias'!X54</f>
        <v>3.2206119162640903E-4</v>
      </c>
      <c r="R33" s="218">
        <f>'Matriz de Equivalencias'!Z54</f>
        <v>3.2206119162640903E-4</v>
      </c>
      <c r="S33" s="218">
        <f>'Matriz de Equivalencias'!AB54</f>
        <v>3.2206119162640903E-4</v>
      </c>
      <c r="T33" s="218">
        <f>'Matriz de Equivalencias'!AD54</f>
        <v>0</v>
      </c>
      <c r="U33" s="218">
        <f>'Matriz de Equivalencias'!AF54</f>
        <v>3.2206119162640903E-4</v>
      </c>
      <c r="V33" s="218">
        <f>'Matriz de Equivalencias'!AH54</f>
        <v>0</v>
      </c>
      <c r="W33" s="220">
        <f>'Matriz de Equivalencias'!AJ54</f>
        <v>0</v>
      </c>
      <c r="X33" s="217">
        <f>'CAPITAL HUMANO'!C9</f>
        <v>20</v>
      </c>
      <c r="Y33" s="221">
        <f>'Matriz de Equivalencias'!AL54</f>
        <v>2.8985507246376812E-3</v>
      </c>
      <c r="Z33" s="759"/>
      <c r="AA33" s="748"/>
      <c r="AB33" s="222" t="e">
        <f t="shared" si="2"/>
        <v>#REF!</v>
      </c>
      <c r="AC33" s="223" t="e">
        <f t="shared" si="3"/>
        <v>#REF!</v>
      </c>
      <c r="AD33" s="745"/>
      <c r="AE33" s="745"/>
    </row>
    <row r="34" spans="2:31" x14ac:dyDescent="0.2">
      <c r="B34" s="153">
        <v>30</v>
      </c>
      <c r="C34" s="215" t="s">
        <v>154</v>
      </c>
      <c r="D34" s="216" t="s">
        <v>208</v>
      </c>
      <c r="E34" s="217" t="e">
        <f t="shared" si="0"/>
        <v>#REF!</v>
      </c>
      <c r="F34" s="218" t="e">
        <f t="shared" si="6"/>
        <v>#REF!</v>
      </c>
      <c r="G34" s="756"/>
      <c r="H34" s="219">
        <f>'Matriz de Equivalencias'!F55</f>
        <v>3.2206119162640903E-4</v>
      </c>
      <c r="I34" s="218">
        <f>'Matriz de Equivalencias'!H55</f>
        <v>3.2206119162640903E-4</v>
      </c>
      <c r="J34" s="218">
        <f>'Matriz de Equivalencias'!J55</f>
        <v>0</v>
      </c>
      <c r="K34" s="218">
        <f>'Matriz de Equivalencias'!L55</f>
        <v>3.2206119162640903E-4</v>
      </c>
      <c r="L34" s="218">
        <f>'Matriz de Equivalencias'!N55</f>
        <v>3.2206119162640903E-4</v>
      </c>
      <c r="M34" s="218">
        <f>'Matriz de Equivalencias'!P55</f>
        <v>0</v>
      </c>
      <c r="N34" s="218">
        <f>'Matriz de Equivalencias'!R55</f>
        <v>0</v>
      </c>
      <c r="O34" s="218">
        <f>'Matriz de Equivalencias'!T55</f>
        <v>3.2206119162640903E-4</v>
      </c>
      <c r="P34" s="218">
        <f>'Matriz de Equivalencias'!V55</f>
        <v>0</v>
      </c>
      <c r="Q34" s="218">
        <f>'Matriz de Equivalencias'!X55</f>
        <v>3.2206119162640903E-4</v>
      </c>
      <c r="R34" s="218">
        <f>'Matriz de Equivalencias'!Z55</f>
        <v>3.2206119162640903E-4</v>
      </c>
      <c r="S34" s="218">
        <f>'Matriz de Equivalencias'!AB55</f>
        <v>3.2206119162640903E-4</v>
      </c>
      <c r="T34" s="218">
        <f>'Matriz de Equivalencias'!AD55</f>
        <v>0</v>
      </c>
      <c r="U34" s="218">
        <f>'Matriz de Equivalencias'!AF55</f>
        <v>3.2206119162640903E-4</v>
      </c>
      <c r="V34" s="218">
        <f>'Matriz de Equivalencias'!AH55</f>
        <v>0</v>
      </c>
      <c r="W34" s="220">
        <f>'Matriz de Equivalencias'!AJ55</f>
        <v>0</v>
      </c>
      <c r="X34" s="217">
        <f>'CAPITAL HUMANO'!C10</f>
        <v>20</v>
      </c>
      <c r="Y34" s="221">
        <f>'Matriz de Equivalencias'!AL55</f>
        <v>2.8985507246376812E-3</v>
      </c>
      <c r="Z34" s="759"/>
      <c r="AA34" s="748"/>
      <c r="AB34" s="222" t="e">
        <f t="shared" si="2"/>
        <v>#REF!</v>
      </c>
      <c r="AC34" s="223" t="e">
        <f t="shared" si="3"/>
        <v>#REF!</v>
      </c>
      <c r="AD34" s="745"/>
      <c r="AE34" s="745"/>
    </row>
    <row r="35" spans="2:31" x14ac:dyDescent="0.2">
      <c r="B35" s="153">
        <v>31</v>
      </c>
      <c r="C35" s="215" t="s">
        <v>154</v>
      </c>
      <c r="D35" s="216" t="s">
        <v>209</v>
      </c>
      <c r="E35" s="217" t="e">
        <f t="shared" si="0"/>
        <v>#REF!</v>
      </c>
      <c r="F35" s="218" t="e">
        <f t="shared" si="6"/>
        <v>#REF!</v>
      </c>
      <c r="G35" s="756"/>
      <c r="H35" s="219">
        <f>'Matriz de Equivalencias'!F56</f>
        <v>3.2206119162640903E-4</v>
      </c>
      <c r="I35" s="218">
        <f>'Matriz de Equivalencias'!H56</f>
        <v>3.2206119162640903E-4</v>
      </c>
      <c r="J35" s="218">
        <f>'Matriz de Equivalencias'!J56</f>
        <v>0</v>
      </c>
      <c r="K35" s="218">
        <f>'Matriz de Equivalencias'!L56</f>
        <v>3.2206119162640903E-4</v>
      </c>
      <c r="L35" s="218">
        <f>'Matriz de Equivalencias'!N56</f>
        <v>3.2206119162640903E-4</v>
      </c>
      <c r="M35" s="218">
        <f>'Matriz de Equivalencias'!P56</f>
        <v>0</v>
      </c>
      <c r="N35" s="218">
        <f>'Matriz de Equivalencias'!R56</f>
        <v>0</v>
      </c>
      <c r="O35" s="218">
        <f>'Matriz de Equivalencias'!T56</f>
        <v>3.2206119162640903E-4</v>
      </c>
      <c r="P35" s="218">
        <f>'Matriz de Equivalencias'!V56</f>
        <v>0</v>
      </c>
      <c r="Q35" s="218">
        <f>'Matriz de Equivalencias'!X56</f>
        <v>3.2206119162640903E-4</v>
      </c>
      <c r="R35" s="218">
        <f>'Matriz de Equivalencias'!Z56</f>
        <v>3.2206119162640903E-4</v>
      </c>
      <c r="S35" s="218">
        <f>'Matriz de Equivalencias'!AB56</f>
        <v>3.2206119162640903E-4</v>
      </c>
      <c r="T35" s="218">
        <f>'Matriz de Equivalencias'!AD56</f>
        <v>0</v>
      </c>
      <c r="U35" s="218">
        <f>'Matriz de Equivalencias'!AF56</f>
        <v>3.2206119162640903E-4</v>
      </c>
      <c r="V35" s="218">
        <f>'Matriz de Equivalencias'!AH56</f>
        <v>0</v>
      </c>
      <c r="W35" s="220">
        <f>'Matriz de Equivalencias'!AJ56</f>
        <v>0</v>
      </c>
      <c r="X35" s="217">
        <f>'CAPITAL HUMANO'!C11</f>
        <v>20</v>
      </c>
      <c r="Y35" s="221">
        <f>'Matriz de Equivalencias'!AL56</f>
        <v>2.8985507246376812E-3</v>
      </c>
      <c r="Z35" s="759"/>
      <c r="AA35" s="748"/>
      <c r="AB35" s="222" t="e">
        <f t="shared" si="2"/>
        <v>#REF!</v>
      </c>
      <c r="AC35" s="223" t="e">
        <f t="shared" si="3"/>
        <v>#REF!</v>
      </c>
      <c r="AD35" s="745"/>
      <c r="AE35" s="745"/>
    </row>
    <row r="36" spans="2:31" x14ac:dyDescent="0.2">
      <c r="B36" s="153">
        <v>32</v>
      </c>
      <c r="C36" s="215" t="s">
        <v>154</v>
      </c>
      <c r="D36" s="216" t="s">
        <v>210</v>
      </c>
      <c r="E36" s="217" t="e">
        <f t="shared" si="0"/>
        <v>#REF!</v>
      </c>
      <c r="F36" s="218" t="e">
        <f t="shared" si="6"/>
        <v>#REF!</v>
      </c>
      <c r="G36" s="756"/>
      <c r="H36" s="219">
        <f>'Matriz de Equivalencias'!F57</f>
        <v>3.2206119162640903E-4</v>
      </c>
      <c r="I36" s="218">
        <f>'Matriz de Equivalencias'!H57</f>
        <v>3.2206119162640903E-4</v>
      </c>
      <c r="J36" s="218">
        <f>'Matriz de Equivalencias'!J57</f>
        <v>0</v>
      </c>
      <c r="K36" s="218">
        <f>'Matriz de Equivalencias'!L57</f>
        <v>3.2206119162640903E-4</v>
      </c>
      <c r="L36" s="218">
        <f>'Matriz de Equivalencias'!N57</f>
        <v>3.2206119162640903E-4</v>
      </c>
      <c r="M36" s="218">
        <f>'Matriz de Equivalencias'!P57</f>
        <v>0</v>
      </c>
      <c r="N36" s="218">
        <f>'Matriz de Equivalencias'!R57</f>
        <v>0</v>
      </c>
      <c r="O36" s="218">
        <f>'Matriz de Equivalencias'!T57</f>
        <v>3.2206119162640903E-4</v>
      </c>
      <c r="P36" s="218">
        <f>'Matriz de Equivalencias'!V57</f>
        <v>0</v>
      </c>
      <c r="Q36" s="218">
        <f>'Matriz de Equivalencias'!X57</f>
        <v>3.2206119162640903E-4</v>
      </c>
      <c r="R36" s="218">
        <f>'Matriz de Equivalencias'!Z57</f>
        <v>3.2206119162640903E-4</v>
      </c>
      <c r="S36" s="218">
        <f>'Matriz de Equivalencias'!AB57</f>
        <v>3.2206119162640903E-4</v>
      </c>
      <c r="T36" s="218">
        <f>'Matriz de Equivalencias'!AD57</f>
        <v>0</v>
      </c>
      <c r="U36" s="218">
        <f>'Matriz de Equivalencias'!AF57</f>
        <v>3.2206119162640903E-4</v>
      </c>
      <c r="V36" s="218">
        <f>'Matriz de Equivalencias'!AH57</f>
        <v>0</v>
      </c>
      <c r="W36" s="220">
        <f>'Matriz de Equivalencias'!AJ57</f>
        <v>0</v>
      </c>
      <c r="X36" s="217">
        <f>'CAPITAL HUMANO'!C12</f>
        <v>20</v>
      </c>
      <c r="Y36" s="221">
        <f>'Matriz de Equivalencias'!AL57</f>
        <v>2.8985507246376812E-3</v>
      </c>
      <c r="Z36" s="759"/>
      <c r="AA36" s="748"/>
      <c r="AB36" s="222" t="e">
        <f t="shared" si="2"/>
        <v>#REF!</v>
      </c>
      <c r="AC36" s="223" t="e">
        <f t="shared" si="3"/>
        <v>#REF!</v>
      </c>
      <c r="AD36" s="745"/>
      <c r="AE36" s="745"/>
    </row>
    <row r="37" spans="2:31" x14ac:dyDescent="0.2">
      <c r="B37" s="153">
        <v>33</v>
      </c>
      <c r="C37" s="215" t="s">
        <v>154</v>
      </c>
      <c r="D37" s="216" t="s">
        <v>211</v>
      </c>
      <c r="E37" s="217" t="e">
        <f t="shared" ref="E37:E68" si="7">F37*$E$74</f>
        <v>#REF!</v>
      </c>
      <c r="F37" s="218" t="e">
        <f t="shared" si="6"/>
        <v>#REF!</v>
      </c>
      <c r="G37" s="756"/>
      <c r="H37" s="219">
        <f>'Matriz de Equivalencias'!F58</f>
        <v>3.2206119162640903E-4</v>
      </c>
      <c r="I37" s="218">
        <f>'Matriz de Equivalencias'!H58</f>
        <v>3.2206119162640903E-4</v>
      </c>
      <c r="J37" s="218">
        <f>'Matriz de Equivalencias'!J58</f>
        <v>0</v>
      </c>
      <c r="K37" s="218">
        <f>'Matriz de Equivalencias'!L58</f>
        <v>3.2206119162640903E-4</v>
      </c>
      <c r="L37" s="218">
        <f>'Matriz de Equivalencias'!N58</f>
        <v>3.2206119162640903E-4</v>
      </c>
      <c r="M37" s="218">
        <f>'Matriz de Equivalencias'!P58</f>
        <v>0</v>
      </c>
      <c r="N37" s="218">
        <f>'Matriz de Equivalencias'!R58</f>
        <v>0</v>
      </c>
      <c r="O37" s="218">
        <f>'Matriz de Equivalencias'!T58</f>
        <v>3.2206119162640903E-4</v>
      </c>
      <c r="P37" s="218">
        <f>'Matriz de Equivalencias'!V58</f>
        <v>0</v>
      </c>
      <c r="Q37" s="218">
        <f>'Matriz de Equivalencias'!X58</f>
        <v>3.2206119162640903E-4</v>
      </c>
      <c r="R37" s="218">
        <f>'Matriz de Equivalencias'!Z58</f>
        <v>3.2206119162640903E-4</v>
      </c>
      <c r="S37" s="218">
        <f>'Matriz de Equivalencias'!AB58</f>
        <v>3.2206119162640903E-4</v>
      </c>
      <c r="T37" s="218">
        <f>'Matriz de Equivalencias'!AD58</f>
        <v>0</v>
      </c>
      <c r="U37" s="218">
        <f>'Matriz de Equivalencias'!AF58</f>
        <v>3.2206119162640903E-4</v>
      </c>
      <c r="V37" s="218">
        <f>'Matriz de Equivalencias'!AH58</f>
        <v>0</v>
      </c>
      <c r="W37" s="220">
        <f>'Matriz de Equivalencias'!AJ58</f>
        <v>0</v>
      </c>
      <c r="X37" s="217">
        <f>'CAPITAL HUMANO'!C13</f>
        <v>20</v>
      </c>
      <c r="Y37" s="221">
        <f>'Matriz de Equivalencias'!AL58</f>
        <v>2.8985507246376812E-3</v>
      </c>
      <c r="Z37" s="759"/>
      <c r="AA37" s="748"/>
      <c r="AB37" s="222" t="e">
        <f t="shared" ref="AB37:AB73" si="8">100-E37</f>
        <v>#REF!</v>
      </c>
      <c r="AC37" s="223" t="e">
        <f t="shared" ref="AC37:AC68" si="9">E37+AB37</f>
        <v>#REF!</v>
      </c>
      <c r="AD37" s="745"/>
      <c r="AE37" s="745"/>
    </row>
    <row r="38" spans="2:31" ht="15.75" thickBot="1" x14ac:dyDescent="0.25">
      <c r="B38" s="159">
        <v>34</v>
      </c>
      <c r="C38" s="224" t="s">
        <v>154</v>
      </c>
      <c r="D38" s="225" t="s">
        <v>212</v>
      </c>
      <c r="E38" s="226" t="e">
        <f t="shared" si="7"/>
        <v>#REF!</v>
      </c>
      <c r="F38" s="227" t="e">
        <f t="shared" si="6"/>
        <v>#REF!</v>
      </c>
      <c r="G38" s="757"/>
      <c r="H38" s="237">
        <f>'Matriz de Equivalencias'!F59</f>
        <v>3.2206119162640903E-4</v>
      </c>
      <c r="I38" s="227">
        <f>'Matriz de Equivalencias'!H59</f>
        <v>3.2206119162640903E-4</v>
      </c>
      <c r="J38" s="227">
        <f>'Matriz de Equivalencias'!J59</f>
        <v>0</v>
      </c>
      <c r="K38" s="227">
        <f>'Matriz de Equivalencias'!L59</f>
        <v>3.2206119162640903E-4</v>
      </c>
      <c r="L38" s="227">
        <f>'Matriz de Equivalencias'!N59</f>
        <v>3.2206119162640903E-4</v>
      </c>
      <c r="M38" s="227">
        <f>'Matriz de Equivalencias'!P59</f>
        <v>0</v>
      </c>
      <c r="N38" s="227">
        <f>'Matriz de Equivalencias'!R59</f>
        <v>0</v>
      </c>
      <c r="O38" s="227">
        <f>'Matriz de Equivalencias'!T59</f>
        <v>3.2206119162640903E-4</v>
      </c>
      <c r="P38" s="227">
        <f>'Matriz de Equivalencias'!V59</f>
        <v>0</v>
      </c>
      <c r="Q38" s="227">
        <f>'Matriz de Equivalencias'!X59</f>
        <v>3.2206119162640903E-4</v>
      </c>
      <c r="R38" s="227">
        <f>'Matriz de Equivalencias'!Z59</f>
        <v>3.2206119162640903E-4</v>
      </c>
      <c r="S38" s="227">
        <f>'Matriz de Equivalencias'!AB59</f>
        <v>3.2206119162640903E-4</v>
      </c>
      <c r="T38" s="227">
        <f>'Matriz de Equivalencias'!AD59</f>
        <v>0</v>
      </c>
      <c r="U38" s="227">
        <f>'Matriz de Equivalencias'!AF59</f>
        <v>3.2206119162640903E-4</v>
      </c>
      <c r="V38" s="227">
        <f>'Matriz de Equivalencias'!AH59</f>
        <v>0</v>
      </c>
      <c r="W38" s="238">
        <f>'Matriz de Equivalencias'!AJ59</f>
        <v>0</v>
      </c>
      <c r="X38" s="226">
        <f>'CAPITAL HUMANO'!C14</f>
        <v>20</v>
      </c>
      <c r="Y38" s="231">
        <f>'Matriz de Equivalencias'!AL59</f>
        <v>2.8985507246376812E-3</v>
      </c>
      <c r="Z38" s="761"/>
      <c r="AA38" s="749"/>
      <c r="AB38" s="232" t="e">
        <f t="shared" si="8"/>
        <v>#REF!</v>
      </c>
      <c r="AC38" s="233" t="e">
        <f t="shared" si="9"/>
        <v>#REF!</v>
      </c>
      <c r="AD38" s="746"/>
      <c r="AE38" s="746"/>
    </row>
    <row r="39" spans="2:31" x14ac:dyDescent="0.2">
      <c r="B39" s="144">
        <v>35</v>
      </c>
      <c r="C39" s="205" t="s">
        <v>41</v>
      </c>
      <c r="D39" s="206" t="s">
        <v>213</v>
      </c>
      <c r="E39" s="207" t="e">
        <f t="shared" si="7"/>
        <v>#REF!</v>
      </c>
      <c r="F39" s="208" t="e">
        <f t="shared" ref="F39:F51" si="10">$G$39/13</f>
        <v>#REF!</v>
      </c>
      <c r="G39" s="755" t="e">
        <f>'Matriz de Equivalencias'!$N$20</f>
        <v>#REF!</v>
      </c>
      <c r="H39" s="234">
        <f>'Matriz de Equivalencias'!F60</f>
        <v>0</v>
      </c>
      <c r="I39" s="208">
        <f>'Matriz de Equivalencias'!H60</f>
        <v>4.1407867494824016E-4</v>
      </c>
      <c r="J39" s="208">
        <f>'Matriz de Equivalencias'!J60</f>
        <v>0</v>
      </c>
      <c r="K39" s="208">
        <f>'Matriz de Equivalencias'!L60</f>
        <v>0</v>
      </c>
      <c r="L39" s="208">
        <f>'Matriz de Equivalencias'!N60</f>
        <v>0</v>
      </c>
      <c r="M39" s="208">
        <f>'Matriz de Equivalencias'!P60</f>
        <v>4.1407867494824016E-4</v>
      </c>
      <c r="N39" s="208">
        <f>'Matriz de Equivalencias'!R60</f>
        <v>4.1407867494824016E-4</v>
      </c>
      <c r="O39" s="208">
        <f>'Matriz de Equivalencias'!T60</f>
        <v>0</v>
      </c>
      <c r="P39" s="208">
        <f>'Matriz de Equivalencias'!V60</f>
        <v>0</v>
      </c>
      <c r="Q39" s="208">
        <f>'Matriz de Equivalencias'!X60</f>
        <v>4.1407867494824016E-4</v>
      </c>
      <c r="R39" s="208">
        <f>'Matriz de Equivalencias'!Z60</f>
        <v>0</v>
      </c>
      <c r="S39" s="208">
        <f>'Matriz de Equivalencias'!AB60</f>
        <v>0</v>
      </c>
      <c r="T39" s="208">
        <f>'Matriz de Equivalencias'!AD60</f>
        <v>0</v>
      </c>
      <c r="U39" s="208">
        <f>'Matriz de Equivalencias'!AF60</f>
        <v>4.1407867494824016E-4</v>
      </c>
      <c r="V39" s="208">
        <f>'Matriz de Equivalencias'!AH60</f>
        <v>4.1407867494824016E-4</v>
      </c>
      <c r="W39" s="235">
        <f>'Matriz de Equivalencias'!AJ60</f>
        <v>4.1407867494824016E-4</v>
      </c>
      <c r="X39" s="207">
        <f>'MERCADOT Y VENTAS'!C8</f>
        <v>20</v>
      </c>
      <c r="Y39" s="236">
        <f>'Matriz de Equivalencias'!AL60</f>
        <v>2.8985507246376812E-3</v>
      </c>
      <c r="Z39" s="758">
        <f>SUM(X39:X51)/X74</f>
        <v>0.18840579710144928</v>
      </c>
      <c r="AA39" s="747" t="e">
        <f>Z39-G39</f>
        <v>#REF!</v>
      </c>
      <c r="AB39" s="213" t="e">
        <f t="shared" si="8"/>
        <v>#REF!</v>
      </c>
      <c r="AC39" s="214" t="e">
        <f t="shared" si="9"/>
        <v>#REF!</v>
      </c>
      <c r="AD39" s="744" t="e">
        <f>SUM(AC39:AC51)</f>
        <v>#REF!</v>
      </c>
      <c r="AE39" s="744" t="e">
        <f>SUM(AD39:AD51)/13</f>
        <v>#REF!</v>
      </c>
    </row>
    <row r="40" spans="2:31" ht="13.9" customHeight="1" x14ac:dyDescent="0.2">
      <c r="B40" s="153">
        <v>36</v>
      </c>
      <c r="C40" s="215" t="s">
        <v>41</v>
      </c>
      <c r="D40" s="216" t="s">
        <v>214</v>
      </c>
      <c r="E40" s="217" t="e">
        <f t="shared" si="7"/>
        <v>#REF!</v>
      </c>
      <c r="F40" s="218" t="e">
        <f t="shared" si="10"/>
        <v>#REF!</v>
      </c>
      <c r="G40" s="756"/>
      <c r="H40" s="219">
        <f>'Matriz de Equivalencias'!F61</f>
        <v>0</v>
      </c>
      <c r="I40" s="218">
        <f>'Matriz de Equivalencias'!H61</f>
        <v>4.1407867494824016E-4</v>
      </c>
      <c r="J40" s="218">
        <f>'Matriz de Equivalencias'!J61</f>
        <v>0</v>
      </c>
      <c r="K40" s="218">
        <f>'Matriz de Equivalencias'!L61</f>
        <v>0</v>
      </c>
      <c r="L40" s="218">
        <f>'Matriz de Equivalencias'!N61</f>
        <v>0</v>
      </c>
      <c r="M40" s="218">
        <f>'Matriz de Equivalencias'!P61</f>
        <v>4.1407867494824016E-4</v>
      </c>
      <c r="N40" s="218">
        <f>'Matriz de Equivalencias'!R61</f>
        <v>4.1407867494824016E-4</v>
      </c>
      <c r="O40" s="218">
        <f>'Matriz de Equivalencias'!T61</f>
        <v>0</v>
      </c>
      <c r="P40" s="218">
        <f>'Matriz de Equivalencias'!V61</f>
        <v>0</v>
      </c>
      <c r="Q40" s="218">
        <f>'Matriz de Equivalencias'!X61</f>
        <v>4.1407867494824016E-4</v>
      </c>
      <c r="R40" s="218">
        <f>'Matriz de Equivalencias'!Z61</f>
        <v>0</v>
      </c>
      <c r="S40" s="218">
        <f>'Matriz de Equivalencias'!AB61</f>
        <v>0</v>
      </c>
      <c r="T40" s="218">
        <f>'Matriz de Equivalencias'!AD61</f>
        <v>0</v>
      </c>
      <c r="U40" s="218">
        <f>'Matriz de Equivalencias'!AF61</f>
        <v>4.1407867494824016E-4</v>
      </c>
      <c r="V40" s="218">
        <f>'Matriz de Equivalencias'!AH61</f>
        <v>4.1407867494824016E-4</v>
      </c>
      <c r="W40" s="220">
        <f>'Matriz de Equivalencias'!AJ61</f>
        <v>4.1407867494824016E-4</v>
      </c>
      <c r="X40" s="217">
        <f>'MERCADOT Y VENTAS'!C9</f>
        <v>20</v>
      </c>
      <c r="Y40" s="221">
        <f>'Matriz de Equivalencias'!AL61</f>
        <v>2.8985507246376812E-3</v>
      </c>
      <c r="Z40" s="759"/>
      <c r="AA40" s="748"/>
      <c r="AB40" s="222" t="e">
        <f t="shared" si="8"/>
        <v>#REF!</v>
      </c>
      <c r="AC40" s="223" t="e">
        <f t="shared" si="9"/>
        <v>#REF!</v>
      </c>
      <c r="AD40" s="745"/>
      <c r="AE40" s="745"/>
    </row>
    <row r="41" spans="2:31" x14ac:dyDescent="0.2">
      <c r="B41" s="153">
        <v>37</v>
      </c>
      <c r="C41" s="215" t="s">
        <v>41</v>
      </c>
      <c r="D41" s="216" t="s">
        <v>215</v>
      </c>
      <c r="E41" s="217" t="e">
        <f t="shared" si="7"/>
        <v>#REF!</v>
      </c>
      <c r="F41" s="218" t="e">
        <f t="shared" si="10"/>
        <v>#REF!</v>
      </c>
      <c r="G41" s="756"/>
      <c r="H41" s="219">
        <f>'Matriz de Equivalencias'!F62</f>
        <v>0</v>
      </c>
      <c r="I41" s="218">
        <f>'Matriz de Equivalencias'!H62</f>
        <v>4.1407867494824016E-4</v>
      </c>
      <c r="J41" s="218">
        <f>'Matriz de Equivalencias'!J62</f>
        <v>0</v>
      </c>
      <c r="K41" s="218">
        <f>'Matriz de Equivalencias'!L62</f>
        <v>0</v>
      </c>
      <c r="L41" s="218">
        <f>'Matriz de Equivalencias'!N62</f>
        <v>0</v>
      </c>
      <c r="M41" s="218">
        <f>'Matriz de Equivalencias'!P62</f>
        <v>4.1407867494824016E-4</v>
      </c>
      <c r="N41" s="218">
        <f>'Matriz de Equivalencias'!R62</f>
        <v>4.1407867494824016E-4</v>
      </c>
      <c r="O41" s="218">
        <f>'Matriz de Equivalencias'!T62</f>
        <v>0</v>
      </c>
      <c r="P41" s="218">
        <f>'Matriz de Equivalencias'!V62</f>
        <v>0</v>
      </c>
      <c r="Q41" s="218">
        <f>'Matriz de Equivalencias'!X62</f>
        <v>4.1407867494824016E-4</v>
      </c>
      <c r="R41" s="218">
        <f>'Matriz de Equivalencias'!Z62</f>
        <v>0</v>
      </c>
      <c r="S41" s="218">
        <f>'Matriz de Equivalencias'!AB62</f>
        <v>0</v>
      </c>
      <c r="T41" s="218">
        <f>'Matriz de Equivalencias'!AD62</f>
        <v>0</v>
      </c>
      <c r="U41" s="218">
        <f>'Matriz de Equivalencias'!AF62</f>
        <v>4.1407867494824016E-4</v>
      </c>
      <c r="V41" s="218">
        <f>'Matriz de Equivalencias'!AH62</f>
        <v>4.1407867494824016E-4</v>
      </c>
      <c r="W41" s="220">
        <f>'Matriz de Equivalencias'!AJ62</f>
        <v>4.1407867494824016E-4</v>
      </c>
      <c r="X41" s="217">
        <f>'MERCADOT Y VENTAS'!C10</f>
        <v>20</v>
      </c>
      <c r="Y41" s="221">
        <f>'Matriz de Equivalencias'!AL62</f>
        <v>2.8985507246376812E-3</v>
      </c>
      <c r="Z41" s="759"/>
      <c r="AA41" s="748"/>
      <c r="AB41" s="222" t="e">
        <f t="shared" si="8"/>
        <v>#REF!</v>
      </c>
      <c r="AC41" s="223" t="e">
        <f t="shared" si="9"/>
        <v>#REF!</v>
      </c>
      <c r="AD41" s="745"/>
      <c r="AE41" s="745"/>
    </row>
    <row r="42" spans="2:31" x14ac:dyDescent="0.2">
      <c r="B42" s="153">
        <v>38</v>
      </c>
      <c r="C42" s="215" t="s">
        <v>41</v>
      </c>
      <c r="D42" s="216" t="s">
        <v>216</v>
      </c>
      <c r="E42" s="217" t="e">
        <f t="shared" si="7"/>
        <v>#REF!</v>
      </c>
      <c r="F42" s="218" t="e">
        <f t="shared" si="10"/>
        <v>#REF!</v>
      </c>
      <c r="G42" s="756"/>
      <c r="H42" s="219">
        <f>'Matriz de Equivalencias'!F63</f>
        <v>0</v>
      </c>
      <c r="I42" s="218">
        <f>'Matriz de Equivalencias'!H63</f>
        <v>4.1407867494824016E-4</v>
      </c>
      <c r="J42" s="218">
        <f>'Matriz de Equivalencias'!J63</f>
        <v>0</v>
      </c>
      <c r="K42" s="218">
        <f>'Matriz de Equivalencias'!L63</f>
        <v>0</v>
      </c>
      <c r="L42" s="218">
        <f>'Matriz de Equivalencias'!N63</f>
        <v>0</v>
      </c>
      <c r="M42" s="218">
        <f>'Matriz de Equivalencias'!P63</f>
        <v>4.1407867494824016E-4</v>
      </c>
      <c r="N42" s="218">
        <f>'Matriz de Equivalencias'!R63</f>
        <v>4.1407867494824016E-4</v>
      </c>
      <c r="O42" s="218">
        <f>'Matriz de Equivalencias'!T63</f>
        <v>0</v>
      </c>
      <c r="P42" s="218">
        <f>'Matriz de Equivalencias'!V63</f>
        <v>0</v>
      </c>
      <c r="Q42" s="218">
        <f>'Matriz de Equivalencias'!X63</f>
        <v>4.1407867494824016E-4</v>
      </c>
      <c r="R42" s="218">
        <f>'Matriz de Equivalencias'!Z63</f>
        <v>0</v>
      </c>
      <c r="S42" s="218">
        <f>'Matriz de Equivalencias'!AB63</f>
        <v>0</v>
      </c>
      <c r="T42" s="218">
        <f>'Matriz de Equivalencias'!AD63</f>
        <v>0</v>
      </c>
      <c r="U42" s="218">
        <f>'Matriz de Equivalencias'!AF63</f>
        <v>4.1407867494824016E-4</v>
      </c>
      <c r="V42" s="218">
        <f>'Matriz de Equivalencias'!AH63</f>
        <v>4.1407867494824016E-4</v>
      </c>
      <c r="W42" s="220">
        <f>'Matriz de Equivalencias'!AJ63</f>
        <v>4.1407867494824016E-4</v>
      </c>
      <c r="X42" s="217">
        <f>'MERCADOT Y VENTAS'!C11</f>
        <v>20</v>
      </c>
      <c r="Y42" s="221">
        <f>'Matriz de Equivalencias'!AL63</f>
        <v>2.8985507246376812E-3</v>
      </c>
      <c r="Z42" s="759"/>
      <c r="AA42" s="748"/>
      <c r="AB42" s="222" t="e">
        <f t="shared" si="8"/>
        <v>#REF!</v>
      </c>
      <c r="AC42" s="223" t="e">
        <f t="shared" si="9"/>
        <v>#REF!</v>
      </c>
      <c r="AD42" s="745"/>
      <c r="AE42" s="745"/>
    </row>
    <row r="43" spans="2:31" x14ac:dyDescent="0.2">
      <c r="B43" s="153">
        <v>39</v>
      </c>
      <c r="C43" s="215" t="s">
        <v>41</v>
      </c>
      <c r="D43" s="216" t="s">
        <v>217</v>
      </c>
      <c r="E43" s="217" t="e">
        <f t="shared" si="7"/>
        <v>#REF!</v>
      </c>
      <c r="F43" s="218" t="e">
        <f t="shared" si="10"/>
        <v>#REF!</v>
      </c>
      <c r="G43" s="756"/>
      <c r="H43" s="219">
        <f>'Matriz de Equivalencias'!F64</f>
        <v>0</v>
      </c>
      <c r="I43" s="218">
        <f>'Matriz de Equivalencias'!H64</f>
        <v>4.1407867494824016E-4</v>
      </c>
      <c r="J43" s="218">
        <f>'Matriz de Equivalencias'!J64</f>
        <v>0</v>
      </c>
      <c r="K43" s="218">
        <f>'Matriz de Equivalencias'!L64</f>
        <v>0</v>
      </c>
      <c r="L43" s="218">
        <f>'Matriz de Equivalencias'!N64</f>
        <v>0</v>
      </c>
      <c r="M43" s="218">
        <f>'Matriz de Equivalencias'!P64</f>
        <v>4.1407867494824016E-4</v>
      </c>
      <c r="N43" s="218">
        <f>'Matriz de Equivalencias'!R64</f>
        <v>4.1407867494824016E-4</v>
      </c>
      <c r="O43" s="218">
        <f>'Matriz de Equivalencias'!T64</f>
        <v>0</v>
      </c>
      <c r="P43" s="218">
        <f>'Matriz de Equivalencias'!V64</f>
        <v>0</v>
      </c>
      <c r="Q43" s="218">
        <f>'Matriz de Equivalencias'!X64</f>
        <v>4.1407867494824016E-4</v>
      </c>
      <c r="R43" s="218">
        <f>'Matriz de Equivalencias'!Z64</f>
        <v>0</v>
      </c>
      <c r="S43" s="218">
        <f>'Matriz de Equivalencias'!AB64</f>
        <v>0</v>
      </c>
      <c r="T43" s="218">
        <f>'Matriz de Equivalencias'!AD64</f>
        <v>0</v>
      </c>
      <c r="U43" s="218">
        <f>'Matriz de Equivalencias'!AF64</f>
        <v>4.1407867494824016E-4</v>
      </c>
      <c r="V43" s="218">
        <f>'Matriz de Equivalencias'!AH64</f>
        <v>4.1407867494824016E-4</v>
      </c>
      <c r="W43" s="220">
        <f>'Matriz de Equivalencias'!AJ64</f>
        <v>4.1407867494824016E-4</v>
      </c>
      <c r="X43" s="217">
        <f>'MERCADOT Y VENTAS'!C12</f>
        <v>20</v>
      </c>
      <c r="Y43" s="221">
        <f>'Matriz de Equivalencias'!AL64</f>
        <v>2.8985507246376812E-3</v>
      </c>
      <c r="Z43" s="759"/>
      <c r="AA43" s="748"/>
      <c r="AB43" s="222" t="e">
        <f t="shared" si="8"/>
        <v>#REF!</v>
      </c>
      <c r="AC43" s="223" t="e">
        <f t="shared" si="9"/>
        <v>#REF!</v>
      </c>
      <c r="AD43" s="745"/>
      <c r="AE43" s="745"/>
    </row>
    <row r="44" spans="2:31" x14ac:dyDescent="0.2">
      <c r="B44" s="153">
        <v>40</v>
      </c>
      <c r="C44" s="215" t="s">
        <v>41</v>
      </c>
      <c r="D44" s="216" t="s">
        <v>218</v>
      </c>
      <c r="E44" s="217" t="e">
        <f t="shared" si="7"/>
        <v>#REF!</v>
      </c>
      <c r="F44" s="218" t="e">
        <f t="shared" si="10"/>
        <v>#REF!</v>
      </c>
      <c r="G44" s="756"/>
      <c r="H44" s="219">
        <f>'Matriz de Equivalencias'!F65</f>
        <v>0</v>
      </c>
      <c r="I44" s="218">
        <f>'Matriz de Equivalencias'!H65</f>
        <v>4.1407867494824016E-4</v>
      </c>
      <c r="J44" s="218">
        <f>'Matriz de Equivalencias'!J65</f>
        <v>0</v>
      </c>
      <c r="K44" s="218">
        <f>'Matriz de Equivalencias'!L65</f>
        <v>0</v>
      </c>
      <c r="L44" s="218">
        <f>'Matriz de Equivalencias'!N65</f>
        <v>0</v>
      </c>
      <c r="M44" s="218">
        <f>'Matriz de Equivalencias'!P65</f>
        <v>4.1407867494824016E-4</v>
      </c>
      <c r="N44" s="218">
        <f>'Matriz de Equivalencias'!R65</f>
        <v>4.1407867494824016E-4</v>
      </c>
      <c r="O44" s="218">
        <f>'Matriz de Equivalencias'!T65</f>
        <v>0</v>
      </c>
      <c r="P44" s="218">
        <f>'Matriz de Equivalencias'!V65</f>
        <v>0</v>
      </c>
      <c r="Q44" s="218">
        <f>'Matriz de Equivalencias'!X65</f>
        <v>4.1407867494824016E-4</v>
      </c>
      <c r="R44" s="218">
        <f>'Matriz de Equivalencias'!Z65</f>
        <v>0</v>
      </c>
      <c r="S44" s="218">
        <f>'Matriz de Equivalencias'!AB65</f>
        <v>0</v>
      </c>
      <c r="T44" s="218">
        <f>'Matriz de Equivalencias'!AD65</f>
        <v>0</v>
      </c>
      <c r="U44" s="218">
        <f>'Matriz de Equivalencias'!AF65</f>
        <v>4.1407867494824016E-4</v>
      </c>
      <c r="V44" s="218">
        <f>'Matriz de Equivalencias'!AH65</f>
        <v>4.1407867494824016E-4</v>
      </c>
      <c r="W44" s="220">
        <f>'Matriz de Equivalencias'!AJ65</f>
        <v>4.1407867494824016E-4</v>
      </c>
      <c r="X44" s="217">
        <f>'MERCADOT Y VENTAS'!C13</f>
        <v>20</v>
      </c>
      <c r="Y44" s="221">
        <f>'Matriz de Equivalencias'!AL65</f>
        <v>2.8985507246376812E-3</v>
      </c>
      <c r="Z44" s="759"/>
      <c r="AA44" s="748"/>
      <c r="AB44" s="222" t="e">
        <f t="shared" si="8"/>
        <v>#REF!</v>
      </c>
      <c r="AC44" s="223" t="e">
        <f t="shared" si="9"/>
        <v>#REF!</v>
      </c>
      <c r="AD44" s="745"/>
      <c r="AE44" s="745"/>
    </row>
    <row r="45" spans="2:31" x14ac:dyDescent="0.2">
      <c r="B45" s="153">
        <v>41</v>
      </c>
      <c r="C45" s="215" t="s">
        <v>41</v>
      </c>
      <c r="D45" s="216" t="s">
        <v>219</v>
      </c>
      <c r="E45" s="217" t="e">
        <f t="shared" si="7"/>
        <v>#REF!</v>
      </c>
      <c r="F45" s="218" t="e">
        <f t="shared" si="10"/>
        <v>#REF!</v>
      </c>
      <c r="G45" s="756"/>
      <c r="H45" s="219">
        <f>'Matriz de Equivalencias'!F66</f>
        <v>0</v>
      </c>
      <c r="I45" s="218">
        <f>'Matriz de Equivalencias'!H66</f>
        <v>4.1407867494824016E-4</v>
      </c>
      <c r="J45" s="218">
        <f>'Matriz de Equivalencias'!J66</f>
        <v>0</v>
      </c>
      <c r="K45" s="218">
        <f>'Matriz de Equivalencias'!L66</f>
        <v>0</v>
      </c>
      <c r="L45" s="218">
        <f>'Matriz de Equivalencias'!N66</f>
        <v>0</v>
      </c>
      <c r="M45" s="218">
        <f>'Matriz de Equivalencias'!P66</f>
        <v>4.1407867494824016E-4</v>
      </c>
      <c r="N45" s="218">
        <f>'Matriz de Equivalencias'!R66</f>
        <v>4.1407867494824016E-4</v>
      </c>
      <c r="O45" s="218">
        <f>'Matriz de Equivalencias'!T66</f>
        <v>0</v>
      </c>
      <c r="P45" s="218">
        <f>'Matriz de Equivalencias'!V66</f>
        <v>0</v>
      </c>
      <c r="Q45" s="218">
        <f>'Matriz de Equivalencias'!X66</f>
        <v>4.1407867494824016E-4</v>
      </c>
      <c r="R45" s="218">
        <f>'Matriz de Equivalencias'!Z66</f>
        <v>0</v>
      </c>
      <c r="S45" s="218">
        <f>'Matriz de Equivalencias'!AB66</f>
        <v>0</v>
      </c>
      <c r="T45" s="218">
        <f>'Matriz de Equivalencias'!AD66</f>
        <v>0</v>
      </c>
      <c r="U45" s="218">
        <f>'Matriz de Equivalencias'!AF66</f>
        <v>4.1407867494824016E-4</v>
      </c>
      <c r="V45" s="218">
        <f>'Matriz de Equivalencias'!AH66</f>
        <v>4.1407867494824016E-4</v>
      </c>
      <c r="W45" s="220">
        <f>'Matriz de Equivalencias'!AJ66</f>
        <v>4.1407867494824016E-4</v>
      </c>
      <c r="X45" s="217">
        <f>'MERCADOT Y VENTAS'!C14</f>
        <v>20</v>
      </c>
      <c r="Y45" s="221">
        <f>'Matriz de Equivalencias'!AL66</f>
        <v>2.8985507246376812E-3</v>
      </c>
      <c r="Z45" s="759"/>
      <c r="AA45" s="748"/>
      <c r="AB45" s="222" t="e">
        <f t="shared" si="8"/>
        <v>#REF!</v>
      </c>
      <c r="AC45" s="223" t="e">
        <f t="shared" si="9"/>
        <v>#REF!</v>
      </c>
      <c r="AD45" s="745"/>
      <c r="AE45" s="745"/>
    </row>
    <row r="46" spans="2:31" x14ac:dyDescent="0.2">
      <c r="B46" s="153">
        <v>42</v>
      </c>
      <c r="C46" s="215" t="s">
        <v>41</v>
      </c>
      <c r="D46" s="216" t="s">
        <v>220</v>
      </c>
      <c r="E46" s="217" t="e">
        <f t="shared" si="7"/>
        <v>#REF!</v>
      </c>
      <c r="F46" s="218" t="e">
        <f t="shared" si="10"/>
        <v>#REF!</v>
      </c>
      <c r="G46" s="756"/>
      <c r="H46" s="219">
        <f>'Matriz de Equivalencias'!F67</f>
        <v>0</v>
      </c>
      <c r="I46" s="218">
        <f>'Matriz de Equivalencias'!H67</f>
        <v>4.1407867494824016E-4</v>
      </c>
      <c r="J46" s="218">
        <f>'Matriz de Equivalencias'!J67</f>
        <v>0</v>
      </c>
      <c r="K46" s="218">
        <f>'Matriz de Equivalencias'!L67</f>
        <v>0</v>
      </c>
      <c r="L46" s="218">
        <f>'Matriz de Equivalencias'!N67</f>
        <v>0</v>
      </c>
      <c r="M46" s="218">
        <f>'Matriz de Equivalencias'!P67</f>
        <v>4.1407867494824016E-4</v>
      </c>
      <c r="N46" s="218">
        <f>'Matriz de Equivalencias'!R67</f>
        <v>4.1407867494824016E-4</v>
      </c>
      <c r="O46" s="218">
        <f>'Matriz de Equivalencias'!T67</f>
        <v>0</v>
      </c>
      <c r="P46" s="218">
        <f>'Matriz de Equivalencias'!V67</f>
        <v>0</v>
      </c>
      <c r="Q46" s="218">
        <f>'Matriz de Equivalencias'!X67</f>
        <v>4.1407867494824016E-4</v>
      </c>
      <c r="R46" s="218">
        <f>'Matriz de Equivalencias'!Z67</f>
        <v>0</v>
      </c>
      <c r="S46" s="218">
        <f>'Matriz de Equivalencias'!AB67</f>
        <v>0</v>
      </c>
      <c r="T46" s="218">
        <f>'Matriz de Equivalencias'!AD67</f>
        <v>0</v>
      </c>
      <c r="U46" s="218">
        <f>'Matriz de Equivalencias'!AF67</f>
        <v>4.1407867494824016E-4</v>
      </c>
      <c r="V46" s="218">
        <f>'Matriz de Equivalencias'!AH67</f>
        <v>4.1407867494824016E-4</v>
      </c>
      <c r="W46" s="220">
        <f>'Matriz de Equivalencias'!AJ67</f>
        <v>4.1407867494824016E-4</v>
      </c>
      <c r="X46" s="217">
        <f>'MERCADOT Y VENTAS'!C15</f>
        <v>20</v>
      </c>
      <c r="Y46" s="221">
        <f>'Matriz de Equivalencias'!AL67</f>
        <v>2.8985507246376812E-3</v>
      </c>
      <c r="Z46" s="759"/>
      <c r="AA46" s="748"/>
      <c r="AB46" s="222" t="e">
        <f t="shared" si="8"/>
        <v>#REF!</v>
      </c>
      <c r="AC46" s="223" t="e">
        <f t="shared" si="9"/>
        <v>#REF!</v>
      </c>
      <c r="AD46" s="745"/>
      <c r="AE46" s="745"/>
    </row>
    <row r="47" spans="2:31" x14ac:dyDescent="0.2">
      <c r="B47" s="153">
        <v>43</v>
      </c>
      <c r="C47" s="215" t="s">
        <v>41</v>
      </c>
      <c r="D47" s="216" t="s">
        <v>221</v>
      </c>
      <c r="E47" s="217" t="e">
        <f t="shared" si="7"/>
        <v>#REF!</v>
      </c>
      <c r="F47" s="218" t="e">
        <f t="shared" si="10"/>
        <v>#REF!</v>
      </c>
      <c r="G47" s="756"/>
      <c r="H47" s="219">
        <f>'Matriz de Equivalencias'!F68</f>
        <v>0</v>
      </c>
      <c r="I47" s="218">
        <f>'Matriz de Equivalencias'!H68</f>
        <v>4.1407867494824016E-4</v>
      </c>
      <c r="J47" s="218">
        <f>'Matriz de Equivalencias'!J68</f>
        <v>0</v>
      </c>
      <c r="K47" s="218">
        <f>'Matriz de Equivalencias'!L68</f>
        <v>0</v>
      </c>
      <c r="L47" s="218">
        <f>'Matriz de Equivalencias'!N68</f>
        <v>0</v>
      </c>
      <c r="M47" s="218">
        <f>'Matriz de Equivalencias'!P68</f>
        <v>4.1407867494824016E-4</v>
      </c>
      <c r="N47" s="218">
        <f>'Matriz de Equivalencias'!R68</f>
        <v>4.1407867494824016E-4</v>
      </c>
      <c r="O47" s="218">
        <f>'Matriz de Equivalencias'!T68</f>
        <v>0</v>
      </c>
      <c r="P47" s="218">
        <f>'Matriz de Equivalencias'!V68</f>
        <v>0</v>
      </c>
      <c r="Q47" s="218">
        <f>'Matriz de Equivalencias'!X68</f>
        <v>4.1407867494824016E-4</v>
      </c>
      <c r="R47" s="218">
        <f>'Matriz de Equivalencias'!Z68</f>
        <v>0</v>
      </c>
      <c r="S47" s="218">
        <f>'Matriz de Equivalencias'!AB68</f>
        <v>0</v>
      </c>
      <c r="T47" s="218">
        <f>'Matriz de Equivalencias'!AD68</f>
        <v>0</v>
      </c>
      <c r="U47" s="218">
        <f>'Matriz de Equivalencias'!AF68</f>
        <v>4.1407867494824016E-4</v>
      </c>
      <c r="V47" s="218">
        <f>'Matriz de Equivalencias'!AH68</f>
        <v>4.1407867494824016E-4</v>
      </c>
      <c r="W47" s="220">
        <f>'Matriz de Equivalencias'!AJ68</f>
        <v>4.1407867494824016E-4</v>
      </c>
      <c r="X47" s="217">
        <f>'MERCADOT Y VENTAS'!C16</f>
        <v>20</v>
      </c>
      <c r="Y47" s="221">
        <f>'Matriz de Equivalencias'!AL68</f>
        <v>2.8985507246376812E-3</v>
      </c>
      <c r="Z47" s="759"/>
      <c r="AA47" s="748"/>
      <c r="AB47" s="222" t="e">
        <f t="shared" si="8"/>
        <v>#REF!</v>
      </c>
      <c r="AC47" s="223" t="e">
        <f t="shared" si="9"/>
        <v>#REF!</v>
      </c>
      <c r="AD47" s="745"/>
      <c r="AE47" s="745"/>
    </row>
    <row r="48" spans="2:31" x14ac:dyDescent="0.2">
      <c r="B48" s="153">
        <v>44</v>
      </c>
      <c r="C48" s="215" t="s">
        <v>41</v>
      </c>
      <c r="D48" s="216" t="s">
        <v>222</v>
      </c>
      <c r="E48" s="217" t="e">
        <f t="shared" si="7"/>
        <v>#REF!</v>
      </c>
      <c r="F48" s="218" t="e">
        <f t="shared" si="10"/>
        <v>#REF!</v>
      </c>
      <c r="G48" s="756"/>
      <c r="H48" s="219">
        <f>'Matriz de Equivalencias'!F69</f>
        <v>0</v>
      </c>
      <c r="I48" s="218">
        <f>'Matriz de Equivalencias'!H69</f>
        <v>4.1407867494824016E-4</v>
      </c>
      <c r="J48" s="218">
        <f>'Matriz de Equivalencias'!J69</f>
        <v>0</v>
      </c>
      <c r="K48" s="218">
        <f>'Matriz de Equivalencias'!L69</f>
        <v>0</v>
      </c>
      <c r="L48" s="218">
        <f>'Matriz de Equivalencias'!N69</f>
        <v>0</v>
      </c>
      <c r="M48" s="218">
        <f>'Matriz de Equivalencias'!P69</f>
        <v>4.1407867494824016E-4</v>
      </c>
      <c r="N48" s="218">
        <f>'Matriz de Equivalencias'!R69</f>
        <v>4.1407867494824016E-4</v>
      </c>
      <c r="O48" s="218">
        <f>'Matriz de Equivalencias'!T69</f>
        <v>0</v>
      </c>
      <c r="P48" s="218">
        <f>'Matriz de Equivalencias'!V69</f>
        <v>0</v>
      </c>
      <c r="Q48" s="218">
        <f>'Matriz de Equivalencias'!X69</f>
        <v>4.1407867494824016E-4</v>
      </c>
      <c r="R48" s="218">
        <f>'Matriz de Equivalencias'!Z69</f>
        <v>0</v>
      </c>
      <c r="S48" s="218">
        <f>'Matriz de Equivalencias'!AB69</f>
        <v>0</v>
      </c>
      <c r="T48" s="218">
        <f>'Matriz de Equivalencias'!AD69</f>
        <v>0</v>
      </c>
      <c r="U48" s="218">
        <f>'Matriz de Equivalencias'!AF69</f>
        <v>4.1407867494824016E-4</v>
      </c>
      <c r="V48" s="218">
        <f>'Matriz de Equivalencias'!AH69</f>
        <v>4.1407867494824016E-4</v>
      </c>
      <c r="W48" s="220">
        <f>'Matriz de Equivalencias'!AJ69</f>
        <v>4.1407867494824016E-4</v>
      </c>
      <c r="X48" s="217">
        <f>'MERCADOT Y VENTAS'!C17</f>
        <v>20</v>
      </c>
      <c r="Y48" s="221">
        <f>'Matriz de Equivalencias'!AL69</f>
        <v>2.8985507246376812E-3</v>
      </c>
      <c r="Z48" s="759"/>
      <c r="AA48" s="748"/>
      <c r="AB48" s="222" t="e">
        <f t="shared" si="8"/>
        <v>#REF!</v>
      </c>
      <c r="AC48" s="223" t="e">
        <f t="shared" si="9"/>
        <v>#REF!</v>
      </c>
      <c r="AD48" s="745"/>
      <c r="AE48" s="745"/>
    </row>
    <row r="49" spans="2:31" x14ac:dyDescent="0.2">
      <c r="B49" s="153">
        <v>45</v>
      </c>
      <c r="C49" s="215" t="s">
        <v>41</v>
      </c>
      <c r="D49" s="216" t="s">
        <v>223</v>
      </c>
      <c r="E49" s="217" t="e">
        <f t="shared" si="7"/>
        <v>#REF!</v>
      </c>
      <c r="F49" s="218" t="e">
        <f t="shared" si="10"/>
        <v>#REF!</v>
      </c>
      <c r="G49" s="756"/>
      <c r="H49" s="219">
        <f>'Matriz de Equivalencias'!F70</f>
        <v>0</v>
      </c>
      <c r="I49" s="218">
        <f>'Matriz de Equivalencias'!H70</f>
        <v>4.1407867494824016E-4</v>
      </c>
      <c r="J49" s="218">
        <f>'Matriz de Equivalencias'!J70</f>
        <v>0</v>
      </c>
      <c r="K49" s="218">
        <f>'Matriz de Equivalencias'!L70</f>
        <v>0</v>
      </c>
      <c r="L49" s="218">
        <f>'Matriz de Equivalencias'!N70</f>
        <v>0</v>
      </c>
      <c r="M49" s="218">
        <f>'Matriz de Equivalencias'!P70</f>
        <v>4.1407867494824016E-4</v>
      </c>
      <c r="N49" s="218">
        <f>'Matriz de Equivalencias'!R70</f>
        <v>4.1407867494824016E-4</v>
      </c>
      <c r="O49" s="218">
        <f>'Matriz de Equivalencias'!T70</f>
        <v>0</v>
      </c>
      <c r="P49" s="218">
        <f>'Matriz de Equivalencias'!V70</f>
        <v>0</v>
      </c>
      <c r="Q49" s="218">
        <f>'Matriz de Equivalencias'!X70</f>
        <v>4.1407867494824016E-4</v>
      </c>
      <c r="R49" s="218">
        <f>'Matriz de Equivalencias'!Z70</f>
        <v>0</v>
      </c>
      <c r="S49" s="218">
        <f>'Matriz de Equivalencias'!AB70</f>
        <v>0</v>
      </c>
      <c r="T49" s="218">
        <f>'Matriz de Equivalencias'!AD70</f>
        <v>0</v>
      </c>
      <c r="U49" s="218">
        <f>'Matriz de Equivalencias'!AF70</f>
        <v>4.1407867494824016E-4</v>
      </c>
      <c r="V49" s="218">
        <f>'Matriz de Equivalencias'!AH70</f>
        <v>4.1407867494824016E-4</v>
      </c>
      <c r="W49" s="220">
        <f>'Matriz de Equivalencias'!AJ70</f>
        <v>4.1407867494824016E-4</v>
      </c>
      <c r="X49" s="217">
        <f>'MERCADOT Y VENTAS'!C18</f>
        <v>20</v>
      </c>
      <c r="Y49" s="221">
        <f>'Matriz de Equivalencias'!AL70</f>
        <v>2.8985507246376812E-3</v>
      </c>
      <c r="Z49" s="759"/>
      <c r="AA49" s="748"/>
      <c r="AB49" s="222" t="e">
        <f t="shared" si="8"/>
        <v>#REF!</v>
      </c>
      <c r="AC49" s="223" t="e">
        <f t="shared" si="9"/>
        <v>#REF!</v>
      </c>
      <c r="AD49" s="745"/>
      <c r="AE49" s="745"/>
    </row>
    <row r="50" spans="2:31" x14ac:dyDescent="0.2">
      <c r="B50" s="153">
        <v>46</v>
      </c>
      <c r="C50" s="215" t="s">
        <v>41</v>
      </c>
      <c r="D50" s="216" t="s">
        <v>253</v>
      </c>
      <c r="E50" s="217" t="e">
        <f t="shared" si="7"/>
        <v>#REF!</v>
      </c>
      <c r="F50" s="218" t="e">
        <f t="shared" si="10"/>
        <v>#REF!</v>
      </c>
      <c r="G50" s="756"/>
      <c r="H50" s="219">
        <f>'Matriz de Equivalencias'!F71</f>
        <v>0</v>
      </c>
      <c r="I50" s="218">
        <f>'Matriz de Equivalencias'!H71</f>
        <v>4.1407867494824016E-4</v>
      </c>
      <c r="J50" s="218">
        <f>'Matriz de Equivalencias'!J71</f>
        <v>0</v>
      </c>
      <c r="K50" s="218">
        <f>'Matriz de Equivalencias'!L71</f>
        <v>0</v>
      </c>
      <c r="L50" s="218">
        <f>'Matriz de Equivalencias'!N71</f>
        <v>0</v>
      </c>
      <c r="M50" s="218">
        <f>'Matriz de Equivalencias'!P71</f>
        <v>4.1407867494824016E-4</v>
      </c>
      <c r="N50" s="218">
        <f>'Matriz de Equivalencias'!R71</f>
        <v>4.1407867494824016E-4</v>
      </c>
      <c r="O50" s="218">
        <f>'Matriz de Equivalencias'!T71</f>
        <v>0</v>
      </c>
      <c r="P50" s="218">
        <f>'Matriz de Equivalencias'!V71</f>
        <v>0</v>
      </c>
      <c r="Q50" s="218">
        <f>'Matriz de Equivalencias'!X71</f>
        <v>4.1407867494824016E-4</v>
      </c>
      <c r="R50" s="218">
        <f>'Matriz de Equivalencias'!Z71</f>
        <v>0</v>
      </c>
      <c r="S50" s="218">
        <f>'Matriz de Equivalencias'!AB71</f>
        <v>0</v>
      </c>
      <c r="T50" s="218">
        <f>'Matriz de Equivalencias'!AD71</f>
        <v>0</v>
      </c>
      <c r="U50" s="218">
        <f>'Matriz de Equivalencias'!AF71</f>
        <v>4.1407867494824016E-4</v>
      </c>
      <c r="V50" s="218">
        <f>'Matriz de Equivalencias'!AH71</f>
        <v>4.1407867494824016E-4</v>
      </c>
      <c r="W50" s="220">
        <f>'Matriz de Equivalencias'!AJ71</f>
        <v>4.1407867494824016E-4</v>
      </c>
      <c r="X50" s="217">
        <f>'MERCADOT Y VENTAS'!C19</f>
        <v>20</v>
      </c>
      <c r="Y50" s="221">
        <f>'Matriz de Equivalencias'!AL71</f>
        <v>2.8985507246376812E-3</v>
      </c>
      <c r="Z50" s="759"/>
      <c r="AA50" s="748"/>
      <c r="AB50" s="222" t="e">
        <f t="shared" si="8"/>
        <v>#REF!</v>
      </c>
      <c r="AC50" s="223" t="e">
        <f t="shared" si="9"/>
        <v>#REF!</v>
      </c>
      <c r="AD50" s="745"/>
      <c r="AE50" s="745"/>
    </row>
    <row r="51" spans="2:31" ht="15.75" thickBot="1" x14ac:dyDescent="0.25">
      <c r="B51" s="159">
        <v>47</v>
      </c>
      <c r="C51" s="224" t="s">
        <v>41</v>
      </c>
      <c r="D51" s="225" t="s">
        <v>224</v>
      </c>
      <c r="E51" s="226" t="e">
        <f t="shared" si="7"/>
        <v>#REF!</v>
      </c>
      <c r="F51" s="227" t="e">
        <f t="shared" si="10"/>
        <v>#REF!</v>
      </c>
      <c r="G51" s="757"/>
      <c r="H51" s="237">
        <f>'Matriz de Equivalencias'!F72</f>
        <v>0</v>
      </c>
      <c r="I51" s="227">
        <f>'Matriz de Equivalencias'!H72</f>
        <v>4.1407867494824016E-4</v>
      </c>
      <c r="J51" s="227">
        <f>'Matriz de Equivalencias'!J72</f>
        <v>0</v>
      </c>
      <c r="K51" s="227">
        <f>'Matriz de Equivalencias'!L72</f>
        <v>0</v>
      </c>
      <c r="L51" s="227">
        <f>'Matriz de Equivalencias'!N72</f>
        <v>0</v>
      </c>
      <c r="M51" s="227">
        <f>'Matriz de Equivalencias'!P72</f>
        <v>4.1407867494824016E-4</v>
      </c>
      <c r="N51" s="227">
        <f>'Matriz de Equivalencias'!R72</f>
        <v>4.1407867494824016E-4</v>
      </c>
      <c r="O51" s="227">
        <f>'Matriz de Equivalencias'!T72</f>
        <v>0</v>
      </c>
      <c r="P51" s="227">
        <f>'Matriz de Equivalencias'!V72</f>
        <v>0</v>
      </c>
      <c r="Q51" s="227">
        <f>'Matriz de Equivalencias'!X72</f>
        <v>4.1407867494824016E-4</v>
      </c>
      <c r="R51" s="227">
        <f>'Matriz de Equivalencias'!Z72</f>
        <v>0</v>
      </c>
      <c r="S51" s="227">
        <f>'Matriz de Equivalencias'!AB72</f>
        <v>0</v>
      </c>
      <c r="T51" s="227">
        <f>'Matriz de Equivalencias'!AD72</f>
        <v>0</v>
      </c>
      <c r="U51" s="227">
        <f>'Matriz de Equivalencias'!AF72</f>
        <v>4.1407867494824016E-4</v>
      </c>
      <c r="V51" s="227">
        <f>'Matriz de Equivalencias'!AH72</f>
        <v>4.1407867494824016E-4</v>
      </c>
      <c r="W51" s="238">
        <f>'Matriz de Equivalencias'!AJ72</f>
        <v>4.1407867494824016E-4</v>
      </c>
      <c r="X51" s="226">
        <f>'MERCADOT Y VENTAS'!C20</f>
        <v>20</v>
      </c>
      <c r="Y51" s="231">
        <f>'Matriz de Equivalencias'!AL72</f>
        <v>2.8985507246376812E-3</v>
      </c>
      <c r="Z51" s="761"/>
      <c r="AA51" s="749"/>
      <c r="AB51" s="232" t="e">
        <f t="shared" si="8"/>
        <v>#REF!</v>
      </c>
      <c r="AC51" s="233" t="e">
        <f t="shared" si="9"/>
        <v>#REF!</v>
      </c>
      <c r="AD51" s="746"/>
      <c r="AE51" s="746"/>
    </row>
    <row r="52" spans="2:31" x14ac:dyDescent="0.2">
      <c r="B52" s="144">
        <v>48</v>
      </c>
      <c r="C52" s="205" t="s">
        <v>134</v>
      </c>
      <c r="D52" s="206" t="s">
        <v>225</v>
      </c>
      <c r="E52" s="207" t="e">
        <f t="shared" si="7"/>
        <v>#REF!</v>
      </c>
      <c r="F52" s="208" t="e">
        <f t="shared" ref="F52:F64" si="11">$G$52/13</f>
        <v>#REF!</v>
      </c>
      <c r="G52" s="755" t="e">
        <f>'Matriz de Equivalencias'!$P$20</f>
        <v>#REF!</v>
      </c>
      <c r="H52" s="234">
        <f>'Matriz de Equivalencias'!F73</f>
        <v>2.2296544035674471E-4</v>
      </c>
      <c r="I52" s="208">
        <f>'Matriz de Equivalencias'!H73</f>
        <v>2.2296544035674471E-4</v>
      </c>
      <c r="J52" s="208">
        <f>'Matriz de Equivalencias'!J73</f>
        <v>2.2296544035674471E-4</v>
      </c>
      <c r="K52" s="208">
        <f>'Matriz de Equivalencias'!L73</f>
        <v>2.2296544035674471E-4</v>
      </c>
      <c r="L52" s="208">
        <f>'Matriz de Equivalencias'!N73</f>
        <v>2.2296544035674471E-4</v>
      </c>
      <c r="M52" s="208">
        <f>'Matriz de Equivalencias'!P73</f>
        <v>2.2296544035674471E-4</v>
      </c>
      <c r="N52" s="208">
        <f>'Matriz de Equivalencias'!R73</f>
        <v>2.2296544035674471E-4</v>
      </c>
      <c r="O52" s="208">
        <f>'Matriz de Equivalencias'!T73</f>
        <v>2.2296544035674471E-4</v>
      </c>
      <c r="P52" s="208">
        <f>'Matriz de Equivalencias'!V73</f>
        <v>2.2296544035674471E-4</v>
      </c>
      <c r="Q52" s="208">
        <f>'Matriz de Equivalencias'!X73</f>
        <v>0</v>
      </c>
      <c r="R52" s="208">
        <f>'Matriz de Equivalencias'!Z73</f>
        <v>2.2296544035674471E-4</v>
      </c>
      <c r="S52" s="208">
        <f>'Matriz de Equivalencias'!AB73</f>
        <v>2.2296544035674471E-4</v>
      </c>
      <c r="T52" s="208">
        <f>'Matriz de Equivalencias'!AD73</f>
        <v>2.2296544035674471E-4</v>
      </c>
      <c r="U52" s="208">
        <f>'Matriz de Equivalencias'!AF73</f>
        <v>2.2296544035674471E-4</v>
      </c>
      <c r="V52" s="208">
        <f>'Matriz de Equivalencias'!AH73</f>
        <v>0</v>
      </c>
      <c r="W52" s="235">
        <f>'Matriz de Equivalencias'!AJ73</f>
        <v>0</v>
      </c>
      <c r="X52" s="207">
        <f>'OP Y SERVICIO'!C8</f>
        <v>20</v>
      </c>
      <c r="Y52" s="236">
        <f>'Matriz de Equivalencias'!AL73</f>
        <v>2.8985507246376816E-3</v>
      </c>
      <c r="Z52" s="758">
        <f>SUM(X52:X64)/X74</f>
        <v>0.18840579710144928</v>
      </c>
      <c r="AA52" s="747" t="e">
        <f>Z52-G52</f>
        <v>#REF!</v>
      </c>
      <c r="AB52" s="213" t="e">
        <f t="shared" si="8"/>
        <v>#REF!</v>
      </c>
      <c r="AC52" s="214" t="e">
        <f t="shared" si="9"/>
        <v>#REF!</v>
      </c>
      <c r="AD52" s="744" t="e">
        <f>SUM(AC52:AC64)</f>
        <v>#REF!</v>
      </c>
      <c r="AE52" s="744" t="e">
        <f>SUM(AD52:AD64)/13</f>
        <v>#REF!</v>
      </c>
    </row>
    <row r="53" spans="2:31" x14ac:dyDescent="0.2">
      <c r="B53" s="153">
        <v>49</v>
      </c>
      <c r="C53" s="215" t="s">
        <v>134</v>
      </c>
      <c r="D53" s="216" t="s">
        <v>226</v>
      </c>
      <c r="E53" s="217" t="e">
        <f t="shared" si="7"/>
        <v>#REF!</v>
      </c>
      <c r="F53" s="218" t="e">
        <f t="shared" si="11"/>
        <v>#REF!</v>
      </c>
      <c r="G53" s="756"/>
      <c r="H53" s="219">
        <f>'Matriz de Equivalencias'!F74</f>
        <v>2.2296544035674471E-4</v>
      </c>
      <c r="I53" s="218">
        <f>'Matriz de Equivalencias'!H74</f>
        <v>2.2296544035674471E-4</v>
      </c>
      <c r="J53" s="218">
        <f>'Matriz de Equivalencias'!J74</f>
        <v>2.2296544035674471E-4</v>
      </c>
      <c r="K53" s="218">
        <f>'Matriz de Equivalencias'!L74</f>
        <v>2.2296544035674471E-4</v>
      </c>
      <c r="L53" s="218">
        <f>'Matriz de Equivalencias'!N74</f>
        <v>2.2296544035674471E-4</v>
      </c>
      <c r="M53" s="218">
        <f>'Matriz de Equivalencias'!P74</f>
        <v>2.2296544035674471E-4</v>
      </c>
      <c r="N53" s="218">
        <f>'Matriz de Equivalencias'!R74</f>
        <v>2.2296544035674471E-4</v>
      </c>
      <c r="O53" s="218">
        <f>'Matriz de Equivalencias'!T74</f>
        <v>2.2296544035674471E-4</v>
      </c>
      <c r="P53" s="218">
        <f>'Matriz de Equivalencias'!V74</f>
        <v>2.2296544035674471E-4</v>
      </c>
      <c r="Q53" s="218">
        <f>'Matriz de Equivalencias'!X74</f>
        <v>0</v>
      </c>
      <c r="R53" s="218">
        <f>'Matriz de Equivalencias'!Z74</f>
        <v>2.2296544035674471E-4</v>
      </c>
      <c r="S53" s="218">
        <f>'Matriz de Equivalencias'!AB74</f>
        <v>2.2296544035674471E-4</v>
      </c>
      <c r="T53" s="218">
        <f>'Matriz de Equivalencias'!AD74</f>
        <v>2.2296544035674471E-4</v>
      </c>
      <c r="U53" s="218">
        <f>'Matriz de Equivalencias'!AF74</f>
        <v>2.2296544035674471E-4</v>
      </c>
      <c r="V53" s="218">
        <f>'Matriz de Equivalencias'!AH74</f>
        <v>0</v>
      </c>
      <c r="W53" s="220">
        <f>'Matriz de Equivalencias'!AJ74</f>
        <v>0</v>
      </c>
      <c r="X53" s="217">
        <f>'OP Y SERVICIO'!C9</f>
        <v>20</v>
      </c>
      <c r="Y53" s="221">
        <f>'Matriz de Equivalencias'!AL74</f>
        <v>2.8985507246376816E-3</v>
      </c>
      <c r="Z53" s="759"/>
      <c r="AA53" s="748"/>
      <c r="AB53" s="222" t="e">
        <f t="shared" si="8"/>
        <v>#REF!</v>
      </c>
      <c r="AC53" s="223" t="e">
        <f t="shared" si="9"/>
        <v>#REF!</v>
      </c>
      <c r="AD53" s="745"/>
      <c r="AE53" s="745"/>
    </row>
    <row r="54" spans="2:31" x14ac:dyDescent="0.2">
      <c r="B54" s="153">
        <v>50</v>
      </c>
      <c r="C54" s="215" t="s">
        <v>134</v>
      </c>
      <c r="D54" s="216" t="s">
        <v>227</v>
      </c>
      <c r="E54" s="217" t="e">
        <f t="shared" si="7"/>
        <v>#REF!</v>
      </c>
      <c r="F54" s="218" t="e">
        <f t="shared" si="11"/>
        <v>#REF!</v>
      </c>
      <c r="G54" s="756"/>
      <c r="H54" s="219">
        <f>'Matriz de Equivalencias'!F75</f>
        <v>2.2296544035674471E-4</v>
      </c>
      <c r="I54" s="218">
        <f>'Matriz de Equivalencias'!H75</f>
        <v>2.2296544035674471E-4</v>
      </c>
      <c r="J54" s="218">
        <f>'Matriz de Equivalencias'!J75</f>
        <v>2.2296544035674471E-4</v>
      </c>
      <c r="K54" s="218">
        <f>'Matriz de Equivalencias'!L75</f>
        <v>2.2296544035674471E-4</v>
      </c>
      <c r="L54" s="218">
        <f>'Matriz de Equivalencias'!N75</f>
        <v>2.2296544035674471E-4</v>
      </c>
      <c r="M54" s="218">
        <f>'Matriz de Equivalencias'!P75</f>
        <v>2.2296544035674471E-4</v>
      </c>
      <c r="N54" s="218">
        <f>'Matriz de Equivalencias'!R75</f>
        <v>2.2296544035674471E-4</v>
      </c>
      <c r="O54" s="218">
        <f>'Matriz de Equivalencias'!T75</f>
        <v>2.2296544035674471E-4</v>
      </c>
      <c r="P54" s="218">
        <f>'Matriz de Equivalencias'!V75</f>
        <v>2.2296544035674471E-4</v>
      </c>
      <c r="Q54" s="218">
        <f>'Matriz de Equivalencias'!X75</f>
        <v>0</v>
      </c>
      <c r="R54" s="218">
        <f>'Matriz de Equivalencias'!Z75</f>
        <v>2.2296544035674471E-4</v>
      </c>
      <c r="S54" s="218">
        <f>'Matriz de Equivalencias'!AB75</f>
        <v>2.2296544035674471E-4</v>
      </c>
      <c r="T54" s="218">
        <f>'Matriz de Equivalencias'!AD75</f>
        <v>2.2296544035674471E-4</v>
      </c>
      <c r="U54" s="218">
        <f>'Matriz de Equivalencias'!AF75</f>
        <v>2.2296544035674471E-4</v>
      </c>
      <c r="V54" s="218">
        <f>'Matriz de Equivalencias'!AH75</f>
        <v>0</v>
      </c>
      <c r="W54" s="220">
        <f>'Matriz de Equivalencias'!AJ75</f>
        <v>0</v>
      </c>
      <c r="X54" s="217">
        <f>'OP Y SERVICIO'!C10</f>
        <v>20</v>
      </c>
      <c r="Y54" s="221">
        <f>'Matriz de Equivalencias'!AL75</f>
        <v>2.8985507246376816E-3</v>
      </c>
      <c r="Z54" s="759"/>
      <c r="AA54" s="748"/>
      <c r="AB54" s="222" t="e">
        <f t="shared" si="8"/>
        <v>#REF!</v>
      </c>
      <c r="AC54" s="223" t="e">
        <f t="shared" si="9"/>
        <v>#REF!</v>
      </c>
      <c r="AD54" s="745"/>
      <c r="AE54" s="745"/>
    </row>
    <row r="55" spans="2:31" x14ac:dyDescent="0.2">
      <c r="B55" s="153">
        <v>51</v>
      </c>
      <c r="C55" s="215" t="s">
        <v>134</v>
      </c>
      <c r="D55" s="216" t="s">
        <v>228</v>
      </c>
      <c r="E55" s="217" t="e">
        <f t="shared" si="7"/>
        <v>#REF!</v>
      </c>
      <c r="F55" s="218" t="e">
        <f t="shared" si="11"/>
        <v>#REF!</v>
      </c>
      <c r="G55" s="756"/>
      <c r="H55" s="219">
        <f>'Matriz de Equivalencias'!F76</f>
        <v>2.2296544035674471E-4</v>
      </c>
      <c r="I55" s="218">
        <f>'Matriz de Equivalencias'!H76</f>
        <v>2.2296544035674471E-4</v>
      </c>
      <c r="J55" s="218">
        <f>'Matriz de Equivalencias'!J76</f>
        <v>2.2296544035674471E-4</v>
      </c>
      <c r="K55" s="218">
        <f>'Matriz de Equivalencias'!L76</f>
        <v>2.2296544035674471E-4</v>
      </c>
      <c r="L55" s="218">
        <f>'Matriz de Equivalencias'!N76</f>
        <v>2.2296544035674471E-4</v>
      </c>
      <c r="M55" s="218">
        <f>'Matriz de Equivalencias'!P76</f>
        <v>2.2296544035674471E-4</v>
      </c>
      <c r="N55" s="218">
        <f>'Matriz de Equivalencias'!R76</f>
        <v>2.2296544035674471E-4</v>
      </c>
      <c r="O55" s="218">
        <f>'Matriz de Equivalencias'!T76</f>
        <v>2.2296544035674471E-4</v>
      </c>
      <c r="P55" s="218">
        <f>'Matriz de Equivalencias'!V76</f>
        <v>2.2296544035674471E-4</v>
      </c>
      <c r="Q55" s="218">
        <f>'Matriz de Equivalencias'!X76</f>
        <v>0</v>
      </c>
      <c r="R55" s="218">
        <f>'Matriz de Equivalencias'!Z76</f>
        <v>2.2296544035674471E-4</v>
      </c>
      <c r="S55" s="218">
        <f>'Matriz de Equivalencias'!AB76</f>
        <v>2.2296544035674471E-4</v>
      </c>
      <c r="T55" s="218">
        <f>'Matriz de Equivalencias'!AD76</f>
        <v>2.2296544035674471E-4</v>
      </c>
      <c r="U55" s="218">
        <f>'Matriz de Equivalencias'!AF76</f>
        <v>2.2296544035674471E-4</v>
      </c>
      <c r="V55" s="218">
        <f>'Matriz de Equivalencias'!AH76</f>
        <v>0</v>
      </c>
      <c r="W55" s="220">
        <f>'Matriz de Equivalencias'!AJ76</f>
        <v>0</v>
      </c>
      <c r="X55" s="217">
        <f>'OP Y SERVICIO'!C11</f>
        <v>20</v>
      </c>
      <c r="Y55" s="221">
        <f>'Matriz de Equivalencias'!AL76</f>
        <v>2.8985507246376816E-3</v>
      </c>
      <c r="Z55" s="759"/>
      <c r="AA55" s="748"/>
      <c r="AB55" s="222" t="e">
        <f t="shared" si="8"/>
        <v>#REF!</v>
      </c>
      <c r="AC55" s="223" t="e">
        <f t="shared" si="9"/>
        <v>#REF!</v>
      </c>
      <c r="AD55" s="745"/>
      <c r="AE55" s="745"/>
    </row>
    <row r="56" spans="2:31" x14ac:dyDescent="0.2">
      <c r="B56" s="153">
        <v>52</v>
      </c>
      <c r="C56" s="215" t="s">
        <v>134</v>
      </c>
      <c r="D56" s="216" t="s">
        <v>229</v>
      </c>
      <c r="E56" s="217" t="e">
        <f t="shared" si="7"/>
        <v>#REF!</v>
      </c>
      <c r="F56" s="218" t="e">
        <f t="shared" si="11"/>
        <v>#REF!</v>
      </c>
      <c r="G56" s="756"/>
      <c r="H56" s="219">
        <f>'Matriz de Equivalencias'!F77</f>
        <v>2.2296544035674471E-4</v>
      </c>
      <c r="I56" s="218">
        <f>'Matriz de Equivalencias'!H77</f>
        <v>2.2296544035674471E-4</v>
      </c>
      <c r="J56" s="218">
        <f>'Matriz de Equivalencias'!J77</f>
        <v>2.2296544035674471E-4</v>
      </c>
      <c r="K56" s="218">
        <f>'Matriz de Equivalencias'!L77</f>
        <v>2.2296544035674471E-4</v>
      </c>
      <c r="L56" s="218">
        <f>'Matriz de Equivalencias'!N77</f>
        <v>2.2296544035674471E-4</v>
      </c>
      <c r="M56" s="218">
        <f>'Matriz de Equivalencias'!P77</f>
        <v>2.2296544035674471E-4</v>
      </c>
      <c r="N56" s="218">
        <f>'Matriz de Equivalencias'!R77</f>
        <v>2.2296544035674471E-4</v>
      </c>
      <c r="O56" s="218">
        <f>'Matriz de Equivalencias'!T77</f>
        <v>2.2296544035674471E-4</v>
      </c>
      <c r="P56" s="218">
        <f>'Matriz de Equivalencias'!V77</f>
        <v>2.2296544035674471E-4</v>
      </c>
      <c r="Q56" s="218">
        <f>'Matriz de Equivalencias'!X77</f>
        <v>0</v>
      </c>
      <c r="R56" s="218">
        <f>'Matriz de Equivalencias'!Z77</f>
        <v>2.2296544035674471E-4</v>
      </c>
      <c r="S56" s="218">
        <f>'Matriz de Equivalencias'!AB77</f>
        <v>2.2296544035674471E-4</v>
      </c>
      <c r="T56" s="218">
        <f>'Matriz de Equivalencias'!AD77</f>
        <v>2.2296544035674471E-4</v>
      </c>
      <c r="U56" s="218">
        <f>'Matriz de Equivalencias'!AF77</f>
        <v>2.2296544035674471E-4</v>
      </c>
      <c r="V56" s="218">
        <f>'Matriz de Equivalencias'!AH77</f>
        <v>0</v>
      </c>
      <c r="W56" s="220">
        <f>'Matriz de Equivalencias'!AJ77</f>
        <v>0</v>
      </c>
      <c r="X56" s="217">
        <f>'OP Y SERVICIO'!C12</f>
        <v>20</v>
      </c>
      <c r="Y56" s="221">
        <f>'Matriz de Equivalencias'!AL77</f>
        <v>2.8985507246376816E-3</v>
      </c>
      <c r="Z56" s="759"/>
      <c r="AA56" s="748"/>
      <c r="AB56" s="222" t="e">
        <f t="shared" si="8"/>
        <v>#REF!</v>
      </c>
      <c r="AC56" s="223" t="e">
        <f t="shared" si="9"/>
        <v>#REF!</v>
      </c>
      <c r="AD56" s="745"/>
      <c r="AE56" s="745"/>
    </row>
    <row r="57" spans="2:31" x14ac:dyDescent="0.2">
      <c r="B57" s="153">
        <v>53</v>
      </c>
      <c r="C57" s="215" t="s">
        <v>134</v>
      </c>
      <c r="D57" s="216" t="s">
        <v>230</v>
      </c>
      <c r="E57" s="217" t="e">
        <f t="shared" si="7"/>
        <v>#REF!</v>
      </c>
      <c r="F57" s="218" t="e">
        <f t="shared" si="11"/>
        <v>#REF!</v>
      </c>
      <c r="G57" s="756"/>
      <c r="H57" s="219">
        <f>'Matriz de Equivalencias'!F78</f>
        <v>2.2296544035674471E-4</v>
      </c>
      <c r="I57" s="218">
        <f>'Matriz de Equivalencias'!H78</f>
        <v>2.2296544035674471E-4</v>
      </c>
      <c r="J57" s="218">
        <f>'Matriz de Equivalencias'!J78</f>
        <v>2.2296544035674471E-4</v>
      </c>
      <c r="K57" s="218">
        <f>'Matriz de Equivalencias'!L78</f>
        <v>2.2296544035674471E-4</v>
      </c>
      <c r="L57" s="218">
        <f>'Matriz de Equivalencias'!N78</f>
        <v>2.2296544035674471E-4</v>
      </c>
      <c r="M57" s="218">
        <f>'Matriz de Equivalencias'!P78</f>
        <v>2.2296544035674471E-4</v>
      </c>
      <c r="N57" s="218">
        <f>'Matriz de Equivalencias'!R78</f>
        <v>2.2296544035674471E-4</v>
      </c>
      <c r="O57" s="218">
        <f>'Matriz de Equivalencias'!T78</f>
        <v>2.2296544035674471E-4</v>
      </c>
      <c r="P57" s="218">
        <f>'Matriz de Equivalencias'!V78</f>
        <v>2.2296544035674471E-4</v>
      </c>
      <c r="Q57" s="218">
        <f>'Matriz de Equivalencias'!X78</f>
        <v>0</v>
      </c>
      <c r="R57" s="218">
        <f>'Matriz de Equivalencias'!Z78</f>
        <v>2.2296544035674471E-4</v>
      </c>
      <c r="S57" s="218">
        <f>'Matriz de Equivalencias'!AB78</f>
        <v>2.2296544035674471E-4</v>
      </c>
      <c r="T57" s="218">
        <f>'Matriz de Equivalencias'!AD78</f>
        <v>2.2296544035674471E-4</v>
      </c>
      <c r="U57" s="218">
        <f>'Matriz de Equivalencias'!AF78</f>
        <v>2.2296544035674471E-4</v>
      </c>
      <c r="V57" s="218">
        <f>'Matriz de Equivalencias'!AH78</f>
        <v>0</v>
      </c>
      <c r="W57" s="220">
        <f>'Matriz de Equivalencias'!AJ78</f>
        <v>0</v>
      </c>
      <c r="X57" s="217">
        <f>'OP Y SERVICIO'!C13</f>
        <v>20</v>
      </c>
      <c r="Y57" s="221">
        <f>'Matriz de Equivalencias'!AL78</f>
        <v>2.8985507246376816E-3</v>
      </c>
      <c r="Z57" s="759"/>
      <c r="AA57" s="748"/>
      <c r="AB57" s="222" t="e">
        <f t="shared" si="8"/>
        <v>#REF!</v>
      </c>
      <c r="AC57" s="223" t="e">
        <f t="shared" si="9"/>
        <v>#REF!</v>
      </c>
      <c r="AD57" s="745"/>
      <c r="AE57" s="745"/>
    </row>
    <row r="58" spans="2:31" x14ac:dyDescent="0.2">
      <c r="B58" s="153">
        <v>54</v>
      </c>
      <c r="C58" s="215" t="s">
        <v>134</v>
      </c>
      <c r="D58" s="216" t="s">
        <v>231</v>
      </c>
      <c r="E58" s="217" t="e">
        <f t="shared" si="7"/>
        <v>#REF!</v>
      </c>
      <c r="F58" s="218" t="e">
        <f t="shared" si="11"/>
        <v>#REF!</v>
      </c>
      <c r="G58" s="756"/>
      <c r="H58" s="219">
        <f>'Matriz de Equivalencias'!F79</f>
        <v>2.2296544035674471E-4</v>
      </c>
      <c r="I58" s="218">
        <f>'Matriz de Equivalencias'!H79</f>
        <v>2.2296544035674471E-4</v>
      </c>
      <c r="J58" s="218">
        <f>'Matriz de Equivalencias'!J79</f>
        <v>2.2296544035674471E-4</v>
      </c>
      <c r="K58" s="218">
        <f>'Matriz de Equivalencias'!L79</f>
        <v>2.2296544035674471E-4</v>
      </c>
      <c r="L58" s="218">
        <f>'Matriz de Equivalencias'!N79</f>
        <v>2.2296544035674471E-4</v>
      </c>
      <c r="M58" s="218">
        <f>'Matriz de Equivalencias'!P79</f>
        <v>2.2296544035674471E-4</v>
      </c>
      <c r="N58" s="218">
        <f>'Matriz de Equivalencias'!R79</f>
        <v>2.2296544035674471E-4</v>
      </c>
      <c r="O58" s="218">
        <f>'Matriz de Equivalencias'!T79</f>
        <v>2.2296544035674471E-4</v>
      </c>
      <c r="P58" s="218">
        <f>'Matriz de Equivalencias'!V79</f>
        <v>2.2296544035674471E-4</v>
      </c>
      <c r="Q58" s="218">
        <f>'Matriz de Equivalencias'!X79</f>
        <v>0</v>
      </c>
      <c r="R58" s="218">
        <f>'Matriz de Equivalencias'!Z79</f>
        <v>2.2296544035674471E-4</v>
      </c>
      <c r="S58" s="218">
        <f>'Matriz de Equivalencias'!AB79</f>
        <v>2.2296544035674471E-4</v>
      </c>
      <c r="T58" s="218">
        <f>'Matriz de Equivalencias'!AD79</f>
        <v>2.2296544035674471E-4</v>
      </c>
      <c r="U58" s="218">
        <f>'Matriz de Equivalencias'!AF79</f>
        <v>2.2296544035674471E-4</v>
      </c>
      <c r="V58" s="218">
        <f>'Matriz de Equivalencias'!AH79</f>
        <v>0</v>
      </c>
      <c r="W58" s="220">
        <f>'Matriz de Equivalencias'!AJ79</f>
        <v>0</v>
      </c>
      <c r="X58" s="217">
        <f>'OP Y SERVICIO'!C14</f>
        <v>20</v>
      </c>
      <c r="Y58" s="221">
        <f>'Matriz de Equivalencias'!AL79</f>
        <v>2.8985507246376816E-3</v>
      </c>
      <c r="Z58" s="759"/>
      <c r="AA58" s="748"/>
      <c r="AB58" s="222" t="e">
        <f t="shared" si="8"/>
        <v>#REF!</v>
      </c>
      <c r="AC58" s="223" t="e">
        <f t="shared" si="9"/>
        <v>#REF!</v>
      </c>
      <c r="AD58" s="745"/>
      <c r="AE58" s="745"/>
    </row>
    <row r="59" spans="2:31" x14ac:dyDescent="0.2">
      <c r="B59" s="153">
        <v>55</v>
      </c>
      <c r="C59" s="215" t="s">
        <v>134</v>
      </c>
      <c r="D59" s="216" t="s">
        <v>232</v>
      </c>
      <c r="E59" s="217" t="e">
        <f t="shared" si="7"/>
        <v>#REF!</v>
      </c>
      <c r="F59" s="218" t="e">
        <f t="shared" si="11"/>
        <v>#REF!</v>
      </c>
      <c r="G59" s="756"/>
      <c r="H59" s="219">
        <f>'Matriz de Equivalencias'!F80</f>
        <v>2.2296544035674471E-4</v>
      </c>
      <c r="I59" s="218">
        <f>'Matriz de Equivalencias'!H80</f>
        <v>2.2296544035674471E-4</v>
      </c>
      <c r="J59" s="218">
        <f>'Matriz de Equivalencias'!J80</f>
        <v>2.2296544035674471E-4</v>
      </c>
      <c r="K59" s="218">
        <f>'Matriz de Equivalencias'!L80</f>
        <v>2.2296544035674471E-4</v>
      </c>
      <c r="L59" s="218">
        <f>'Matriz de Equivalencias'!N80</f>
        <v>2.2296544035674471E-4</v>
      </c>
      <c r="M59" s="218">
        <f>'Matriz de Equivalencias'!P80</f>
        <v>2.2296544035674471E-4</v>
      </c>
      <c r="N59" s="218">
        <f>'Matriz de Equivalencias'!R80</f>
        <v>2.2296544035674471E-4</v>
      </c>
      <c r="O59" s="218">
        <f>'Matriz de Equivalencias'!T80</f>
        <v>2.2296544035674471E-4</v>
      </c>
      <c r="P59" s="218">
        <f>'Matriz de Equivalencias'!V80</f>
        <v>2.2296544035674471E-4</v>
      </c>
      <c r="Q59" s="218">
        <f>'Matriz de Equivalencias'!X80</f>
        <v>0</v>
      </c>
      <c r="R59" s="218">
        <f>'Matriz de Equivalencias'!Z80</f>
        <v>2.2296544035674471E-4</v>
      </c>
      <c r="S59" s="218">
        <f>'Matriz de Equivalencias'!AB80</f>
        <v>2.2296544035674471E-4</v>
      </c>
      <c r="T59" s="218">
        <f>'Matriz de Equivalencias'!AD80</f>
        <v>2.2296544035674471E-4</v>
      </c>
      <c r="U59" s="218">
        <f>'Matriz de Equivalencias'!AF80</f>
        <v>2.2296544035674471E-4</v>
      </c>
      <c r="V59" s="218">
        <f>'Matriz de Equivalencias'!AH80</f>
        <v>0</v>
      </c>
      <c r="W59" s="220">
        <f>'Matriz de Equivalencias'!AJ80</f>
        <v>0</v>
      </c>
      <c r="X59" s="217">
        <f>'OP Y SERVICIO'!C15</f>
        <v>20</v>
      </c>
      <c r="Y59" s="221">
        <f>'Matriz de Equivalencias'!AL80</f>
        <v>2.8985507246376816E-3</v>
      </c>
      <c r="Z59" s="759"/>
      <c r="AA59" s="748"/>
      <c r="AB59" s="222" t="e">
        <f t="shared" si="8"/>
        <v>#REF!</v>
      </c>
      <c r="AC59" s="223" t="e">
        <f t="shared" si="9"/>
        <v>#REF!</v>
      </c>
      <c r="AD59" s="745"/>
      <c r="AE59" s="745"/>
    </row>
    <row r="60" spans="2:31" x14ac:dyDescent="0.2">
      <c r="B60" s="153">
        <v>56</v>
      </c>
      <c r="C60" s="215" t="s">
        <v>134</v>
      </c>
      <c r="D60" s="216" t="s">
        <v>233</v>
      </c>
      <c r="E60" s="217" t="e">
        <f t="shared" si="7"/>
        <v>#REF!</v>
      </c>
      <c r="F60" s="218" t="e">
        <f t="shared" si="11"/>
        <v>#REF!</v>
      </c>
      <c r="G60" s="756"/>
      <c r="H60" s="219">
        <f>'Matriz de Equivalencias'!F81</f>
        <v>2.2296544035674471E-4</v>
      </c>
      <c r="I60" s="218">
        <f>'Matriz de Equivalencias'!H81</f>
        <v>2.2296544035674471E-4</v>
      </c>
      <c r="J60" s="218">
        <f>'Matriz de Equivalencias'!J81</f>
        <v>2.2296544035674471E-4</v>
      </c>
      <c r="K60" s="218">
        <f>'Matriz de Equivalencias'!L81</f>
        <v>2.2296544035674471E-4</v>
      </c>
      <c r="L60" s="218">
        <f>'Matriz de Equivalencias'!N81</f>
        <v>2.2296544035674471E-4</v>
      </c>
      <c r="M60" s="218">
        <f>'Matriz de Equivalencias'!P81</f>
        <v>2.2296544035674471E-4</v>
      </c>
      <c r="N60" s="218">
        <f>'Matriz de Equivalencias'!R81</f>
        <v>2.2296544035674471E-4</v>
      </c>
      <c r="O60" s="218">
        <f>'Matriz de Equivalencias'!T81</f>
        <v>2.2296544035674471E-4</v>
      </c>
      <c r="P60" s="218">
        <f>'Matriz de Equivalencias'!V81</f>
        <v>2.2296544035674471E-4</v>
      </c>
      <c r="Q60" s="218">
        <f>'Matriz de Equivalencias'!X81</f>
        <v>0</v>
      </c>
      <c r="R60" s="218">
        <f>'Matriz de Equivalencias'!Z81</f>
        <v>2.2296544035674471E-4</v>
      </c>
      <c r="S60" s="218">
        <f>'Matriz de Equivalencias'!AB81</f>
        <v>2.2296544035674471E-4</v>
      </c>
      <c r="T60" s="218">
        <f>'Matriz de Equivalencias'!AD81</f>
        <v>2.2296544035674471E-4</v>
      </c>
      <c r="U60" s="218">
        <f>'Matriz de Equivalencias'!AF81</f>
        <v>2.2296544035674471E-4</v>
      </c>
      <c r="V60" s="218">
        <f>'Matriz de Equivalencias'!AH81</f>
        <v>0</v>
      </c>
      <c r="W60" s="220">
        <f>'Matriz de Equivalencias'!AJ81</f>
        <v>0</v>
      </c>
      <c r="X60" s="217">
        <f>'OP Y SERVICIO'!C16</f>
        <v>20</v>
      </c>
      <c r="Y60" s="221">
        <f>'Matriz de Equivalencias'!AL81</f>
        <v>2.8985507246376816E-3</v>
      </c>
      <c r="Z60" s="759"/>
      <c r="AA60" s="748"/>
      <c r="AB60" s="222" t="e">
        <f t="shared" si="8"/>
        <v>#REF!</v>
      </c>
      <c r="AC60" s="223" t="e">
        <f t="shared" si="9"/>
        <v>#REF!</v>
      </c>
      <c r="AD60" s="745"/>
      <c r="AE60" s="745"/>
    </row>
    <row r="61" spans="2:31" x14ac:dyDescent="0.2">
      <c r="B61" s="153">
        <v>57</v>
      </c>
      <c r="C61" s="215" t="s">
        <v>134</v>
      </c>
      <c r="D61" s="216" t="s">
        <v>234</v>
      </c>
      <c r="E61" s="217" t="e">
        <f t="shared" si="7"/>
        <v>#REF!</v>
      </c>
      <c r="F61" s="218" t="e">
        <f t="shared" si="11"/>
        <v>#REF!</v>
      </c>
      <c r="G61" s="756"/>
      <c r="H61" s="219">
        <f>'Matriz de Equivalencias'!F82</f>
        <v>2.2296544035674471E-4</v>
      </c>
      <c r="I61" s="218">
        <f>'Matriz de Equivalencias'!H82</f>
        <v>2.2296544035674471E-4</v>
      </c>
      <c r="J61" s="218">
        <f>'Matriz de Equivalencias'!J82</f>
        <v>2.2296544035674471E-4</v>
      </c>
      <c r="K61" s="218">
        <f>'Matriz de Equivalencias'!L82</f>
        <v>2.2296544035674471E-4</v>
      </c>
      <c r="L61" s="218">
        <f>'Matriz de Equivalencias'!N82</f>
        <v>2.2296544035674471E-4</v>
      </c>
      <c r="M61" s="218">
        <f>'Matriz de Equivalencias'!P82</f>
        <v>2.2296544035674471E-4</v>
      </c>
      <c r="N61" s="218">
        <f>'Matriz de Equivalencias'!R82</f>
        <v>2.2296544035674471E-4</v>
      </c>
      <c r="O61" s="218">
        <f>'Matriz de Equivalencias'!T82</f>
        <v>2.2296544035674471E-4</v>
      </c>
      <c r="P61" s="218">
        <f>'Matriz de Equivalencias'!V82</f>
        <v>2.2296544035674471E-4</v>
      </c>
      <c r="Q61" s="218">
        <f>'Matriz de Equivalencias'!X82</f>
        <v>0</v>
      </c>
      <c r="R61" s="218">
        <f>'Matriz de Equivalencias'!Z82</f>
        <v>2.2296544035674471E-4</v>
      </c>
      <c r="S61" s="218">
        <f>'Matriz de Equivalencias'!AB82</f>
        <v>2.2296544035674471E-4</v>
      </c>
      <c r="T61" s="218">
        <f>'Matriz de Equivalencias'!AD82</f>
        <v>2.2296544035674471E-4</v>
      </c>
      <c r="U61" s="218">
        <f>'Matriz de Equivalencias'!AF82</f>
        <v>2.2296544035674471E-4</v>
      </c>
      <c r="V61" s="218">
        <f>'Matriz de Equivalencias'!AH82</f>
        <v>0</v>
      </c>
      <c r="W61" s="220">
        <f>'Matriz de Equivalencias'!AJ82</f>
        <v>0</v>
      </c>
      <c r="X61" s="217">
        <f>'OP Y SERVICIO'!C17</f>
        <v>20</v>
      </c>
      <c r="Y61" s="221">
        <f>'Matriz de Equivalencias'!AL82</f>
        <v>2.8985507246376816E-3</v>
      </c>
      <c r="Z61" s="759"/>
      <c r="AA61" s="748"/>
      <c r="AB61" s="222" t="e">
        <f t="shared" si="8"/>
        <v>#REF!</v>
      </c>
      <c r="AC61" s="223" t="e">
        <f t="shared" si="9"/>
        <v>#REF!</v>
      </c>
      <c r="AD61" s="745"/>
      <c r="AE61" s="745"/>
    </row>
    <row r="62" spans="2:31" x14ac:dyDescent="0.2">
      <c r="B62" s="153">
        <v>58</v>
      </c>
      <c r="C62" s="215" t="s">
        <v>134</v>
      </c>
      <c r="D62" s="216" t="s">
        <v>235</v>
      </c>
      <c r="E62" s="217" t="e">
        <f t="shared" si="7"/>
        <v>#REF!</v>
      </c>
      <c r="F62" s="218" t="e">
        <f t="shared" si="11"/>
        <v>#REF!</v>
      </c>
      <c r="G62" s="756"/>
      <c r="H62" s="219">
        <f>'Matriz de Equivalencias'!F83</f>
        <v>2.2296544035674471E-4</v>
      </c>
      <c r="I62" s="218">
        <f>'Matriz de Equivalencias'!H83</f>
        <v>2.2296544035674471E-4</v>
      </c>
      <c r="J62" s="218">
        <f>'Matriz de Equivalencias'!J83</f>
        <v>2.2296544035674471E-4</v>
      </c>
      <c r="K62" s="218">
        <f>'Matriz de Equivalencias'!L83</f>
        <v>2.2296544035674471E-4</v>
      </c>
      <c r="L62" s="218">
        <f>'Matriz de Equivalencias'!N83</f>
        <v>2.2296544035674471E-4</v>
      </c>
      <c r="M62" s="218">
        <f>'Matriz de Equivalencias'!P83</f>
        <v>2.2296544035674471E-4</v>
      </c>
      <c r="N62" s="218">
        <f>'Matriz de Equivalencias'!R83</f>
        <v>2.2296544035674471E-4</v>
      </c>
      <c r="O62" s="218">
        <f>'Matriz de Equivalencias'!T83</f>
        <v>2.2296544035674471E-4</v>
      </c>
      <c r="P62" s="218">
        <f>'Matriz de Equivalencias'!V83</f>
        <v>2.2296544035674471E-4</v>
      </c>
      <c r="Q62" s="218">
        <f>'Matriz de Equivalencias'!X83</f>
        <v>0</v>
      </c>
      <c r="R62" s="218">
        <f>'Matriz de Equivalencias'!Z83</f>
        <v>2.2296544035674471E-4</v>
      </c>
      <c r="S62" s="218">
        <f>'Matriz de Equivalencias'!AB83</f>
        <v>2.2296544035674471E-4</v>
      </c>
      <c r="T62" s="218">
        <f>'Matriz de Equivalencias'!AD83</f>
        <v>2.2296544035674471E-4</v>
      </c>
      <c r="U62" s="218">
        <f>'Matriz de Equivalencias'!AF83</f>
        <v>2.2296544035674471E-4</v>
      </c>
      <c r="V62" s="218">
        <f>'Matriz de Equivalencias'!AH83</f>
        <v>0</v>
      </c>
      <c r="W62" s="220">
        <f>'Matriz de Equivalencias'!AJ83</f>
        <v>0</v>
      </c>
      <c r="X62" s="217">
        <f>'OP Y SERVICIO'!C18</f>
        <v>20</v>
      </c>
      <c r="Y62" s="221">
        <f>'Matriz de Equivalencias'!AL83</f>
        <v>2.8985507246376816E-3</v>
      </c>
      <c r="Z62" s="759"/>
      <c r="AA62" s="748"/>
      <c r="AB62" s="222" t="e">
        <f t="shared" si="8"/>
        <v>#REF!</v>
      </c>
      <c r="AC62" s="223" t="e">
        <f t="shared" si="9"/>
        <v>#REF!</v>
      </c>
      <c r="AD62" s="745"/>
      <c r="AE62" s="745"/>
    </row>
    <row r="63" spans="2:31" x14ac:dyDescent="0.2">
      <c r="B63" s="153">
        <v>59</v>
      </c>
      <c r="C63" s="215" t="s">
        <v>134</v>
      </c>
      <c r="D63" s="216" t="s">
        <v>236</v>
      </c>
      <c r="E63" s="217" t="e">
        <f t="shared" si="7"/>
        <v>#REF!</v>
      </c>
      <c r="F63" s="218" t="e">
        <f t="shared" si="11"/>
        <v>#REF!</v>
      </c>
      <c r="G63" s="756"/>
      <c r="H63" s="219">
        <f>'Matriz de Equivalencias'!F84</f>
        <v>2.2296544035674471E-4</v>
      </c>
      <c r="I63" s="218">
        <f>'Matriz de Equivalencias'!H84</f>
        <v>2.2296544035674471E-4</v>
      </c>
      <c r="J63" s="218">
        <f>'Matriz de Equivalencias'!J84</f>
        <v>2.2296544035674471E-4</v>
      </c>
      <c r="K63" s="218">
        <f>'Matriz de Equivalencias'!L84</f>
        <v>2.2296544035674471E-4</v>
      </c>
      <c r="L63" s="218">
        <f>'Matriz de Equivalencias'!N84</f>
        <v>2.2296544035674471E-4</v>
      </c>
      <c r="M63" s="218">
        <f>'Matriz de Equivalencias'!P84</f>
        <v>2.2296544035674471E-4</v>
      </c>
      <c r="N63" s="218">
        <f>'Matriz de Equivalencias'!R84</f>
        <v>2.2296544035674471E-4</v>
      </c>
      <c r="O63" s="218">
        <f>'Matriz de Equivalencias'!T84</f>
        <v>2.2296544035674471E-4</v>
      </c>
      <c r="P63" s="218">
        <f>'Matriz de Equivalencias'!V84</f>
        <v>2.2296544035674471E-4</v>
      </c>
      <c r="Q63" s="218">
        <f>'Matriz de Equivalencias'!X84</f>
        <v>0</v>
      </c>
      <c r="R63" s="218">
        <f>'Matriz de Equivalencias'!Z84</f>
        <v>2.2296544035674471E-4</v>
      </c>
      <c r="S63" s="218">
        <f>'Matriz de Equivalencias'!AB84</f>
        <v>2.2296544035674471E-4</v>
      </c>
      <c r="T63" s="218">
        <f>'Matriz de Equivalencias'!AD84</f>
        <v>2.2296544035674471E-4</v>
      </c>
      <c r="U63" s="218">
        <f>'Matriz de Equivalencias'!AF84</f>
        <v>2.2296544035674471E-4</v>
      </c>
      <c r="V63" s="218">
        <f>'Matriz de Equivalencias'!AH84</f>
        <v>0</v>
      </c>
      <c r="W63" s="220">
        <f>'Matriz de Equivalencias'!AJ84</f>
        <v>0</v>
      </c>
      <c r="X63" s="217">
        <f>'OP Y SERVICIO'!C19</f>
        <v>20</v>
      </c>
      <c r="Y63" s="221">
        <f>'Matriz de Equivalencias'!AL84</f>
        <v>2.8985507246376816E-3</v>
      </c>
      <c r="Z63" s="759"/>
      <c r="AA63" s="748"/>
      <c r="AB63" s="222" t="e">
        <f t="shared" si="8"/>
        <v>#REF!</v>
      </c>
      <c r="AC63" s="223" t="e">
        <f t="shared" si="9"/>
        <v>#REF!</v>
      </c>
      <c r="AD63" s="745"/>
      <c r="AE63" s="745"/>
    </row>
    <row r="64" spans="2:31" ht="15.75" thickBot="1" x14ac:dyDescent="0.25">
      <c r="B64" s="159">
        <v>60</v>
      </c>
      <c r="C64" s="224" t="s">
        <v>134</v>
      </c>
      <c r="D64" s="225" t="s">
        <v>237</v>
      </c>
      <c r="E64" s="226" t="e">
        <f t="shared" si="7"/>
        <v>#REF!</v>
      </c>
      <c r="F64" s="227" t="e">
        <f t="shared" si="11"/>
        <v>#REF!</v>
      </c>
      <c r="G64" s="757"/>
      <c r="H64" s="237">
        <f>'Matriz de Equivalencias'!F85</f>
        <v>2.2296544035674471E-4</v>
      </c>
      <c r="I64" s="227">
        <f>'Matriz de Equivalencias'!H85</f>
        <v>2.2296544035674471E-4</v>
      </c>
      <c r="J64" s="227">
        <f>'Matriz de Equivalencias'!J85</f>
        <v>2.2296544035674471E-4</v>
      </c>
      <c r="K64" s="227">
        <f>'Matriz de Equivalencias'!L85</f>
        <v>2.2296544035674471E-4</v>
      </c>
      <c r="L64" s="227">
        <f>'Matriz de Equivalencias'!N85</f>
        <v>2.2296544035674471E-4</v>
      </c>
      <c r="M64" s="227">
        <f>'Matriz de Equivalencias'!P85</f>
        <v>2.2296544035674471E-4</v>
      </c>
      <c r="N64" s="227">
        <f>'Matriz de Equivalencias'!R85</f>
        <v>2.2296544035674471E-4</v>
      </c>
      <c r="O64" s="227">
        <f>'Matriz de Equivalencias'!T85</f>
        <v>2.2296544035674471E-4</v>
      </c>
      <c r="P64" s="227">
        <f>'Matriz de Equivalencias'!V85</f>
        <v>2.2296544035674471E-4</v>
      </c>
      <c r="Q64" s="227">
        <f>'Matriz de Equivalencias'!X85</f>
        <v>0</v>
      </c>
      <c r="R64" s="227">
        <f>'Matriz de Equivalencias'!Z85</f>
        <v>2.2296544035674471E-4</v>
      </c>
      <c r="S64" s="227">
        <f>'Matriz de Equivalencias'!AB85</f>
        <v>2.2296544035674471E-4</v>
      </c>
      <c r="T64" s="227">
        <f>'Matriz de Equivalencias'!AD85</f>
        <v>2.2296544035674471E-4</v>
      </c>
      <c r="U64" s="227">
        <f>'Matriz de Equivalencias'!AF85</f>
        <v>2.2296544035674471E-4</v>
      </c>
      <c r="V64" s="227">
        <f>'Matriz de Equivalencias'!AH85</f>
        <v>0</v>
      </c>
      <c r="W64" s="238">
        <f>'Matriz de Equivalencias'!AJ85</f>
        <v>0</v>
      </c>
      <c r="X64" s="226">
        <f>'OP Y SERVICIO'!C20</f>
        <v>20</v>
      </c>
      <c r="Y64" s="231">
        <f>'Matriz de Equivalencias'!AL85</f>
        <v>2.8985507246376816E-3</v>
      </c>
      <c r="Z64" s="761"/>
      <c r="AA64" s="749"/>
      <c r="AB64" s="232" t="e">
        <f t="shared" si="8"/>
        <v>#REF!</v>
      </c>
      <c r="AC64" s="233" t="e">
        <f t="shared" si="9"/>
        <v>#REF!</v>
      </c>
      <c r="AD64" s="746"/>
      <c r="AE64" s="746"/>
    </row>
    <row r="65" spans="2:31" ht="28.5" x14ac:dyDescent="0.2">
      <c r="B65" s="169">
        <v>61</v>
      </c>
      <c r="C65" s="242" t="s">
        <v>151</v>
      </c>
      <c r="D65" s="243" t="s">
        <v>238</v>
      </c>
      <c r="E65" s="207" t="e">
        <f t="shared" si="7"/>
        <v>#REF!</v>
      </c>
      <c r="F65" s="208" t="e">
        <f t="shared" ref="F65:F73" si="12">$G$65/9</f>
        <v>#REF!</v>
      </c>
      <c r="G65" s="755" t="e">
        <f>'Matriz de Equivalencias'!$R$20</f>
        <v>#REF!</v>
      </c>
      <c r="H65" s="234">
        <f>'Matriz de Equivalencias'!F86</f>
        <v>2.4154589371980676E-4</v>
      </c>
      <c r="I65" s="208">
        <f>'Matriz de Equivalencias'!H86</f>
        <v>2.4154589371980676E-4</v>
      </c>
      <c r="J65" s="208">
        <f>'Matriz de Equivalencias'!J86</f>
        <v>2.4154589371980676E-4</v>
      </c>
      <c r="K65" s="208">
        <f>'Matriz de Equivalencias'!L86</f>
        <v>0</v>
      </c>
      <c r="L65" s="208">
        <f>'Matriz de Equivalencias'!N86</f>
        <v>2.4154589371980676E-4</v>
      </c>
      <c r="M65" s="208">
        <f>'Matriz de Equivalencias'!P86</f>
        <v>2.4154589371980676E-4</v>
      </c>
      <c r="N65" s="208">
        <f>'Matriz de Equivalencias'!R86</f>
        <v>2.4154589371980676E-4</v>
      </c>
      <c r="O65" s="208">
        <f>'Matriz de Equivalencias'!T86</f>
        <v>2.4154589371980676E-4</v>
      </c>
      <c r="P65" s="208">
        <f>'Matriz de Equivalencias'!V86</f>
        <v>2.4154589371980676E-4</v>
      </c>
      <c r="Q65" s="208">
        <f>'Matriz de Equivalencias'!X86</f>
        <v>0</v>
      </c>
      <c r="R65" s="208">
        <f>'Matriz de Equivalencias'!Z86</f>
        <v>2.4154589371980676E-4</v>
      </c>
      <c r="S65" s="208">
        <f>'Matriz de Equivalencias'!AB86</f>
        <v>2.4154589371980676E-4</v>
      </c>
      <c r="T65" s="208">
        <f>'Matriz de Equivalencias'!AD86</f>
        <v>0</v>
      </c>
      <c r="U65" s="208">
        <f>'Matriz de Equivalencias'!AF86</f>
        <v>2.4154589371980676E-4</v>
      </c>
      <c r="V65" s="208">
        <f>'Matriz de Equivalencias'!AH86</f>
        <v>2.4154589371980676E-4</v>
      </c>
      <c r="W65" s="235">
        <f>'Matriz de Equivalencias'!AJ86</f>
        <v>0</v>
      </c>
      <c r="X65" s="244">
        <f>'INVEST. Y DESARR.'!C8</f>
        <v>20</v>
      </c>
      <c r="Y65" s="236">
        <f>'Matriz de Equivalencias'!AL86</f>
        <v>2.8985507246376808E-3</v>
      </c>
      <c r="Z65" s="762">
        <f>SUM(X65:X73)/X74</f>
        <v>0.13043478260869565</v>
      </c>
      <c r="AA65" s="750" t="e">
        <f>Z65-G65</f>
        <v>#REF!</v>
      </c>
      <c r="AB65" s="213" t="e">
        <f t="shared" si="8"/>
        <v>#REF!</v>
      </c>
      <c r="AC65" s="214" t="e">
        <f t="shared" si="9"/>
        <v>#REF!</v>
      </c>
      <c r="AD65" s="744" t="e">
        <f>SUM(AC65:AC73)</f>
        <v>#REF!</v>
      </c>
      <c r="AE65" s="744" t="e">
        <f>SUM(AD65:AD73)/9</f>
        <v>#REF!</v>
      </c>
    </row>
    <row r="66" spans="2:31" ht="28.5" x14ac:dyDescent="0.2">
      <c r="B66" s="153">
        <v>62</v>
      </c>
      <c r="C66" s="215" t="s">
        <v>151</v>
      </c>
      <c r="D66" s="216" t="s">
        <v>239</v>
      </c>
      <c r="E66" s="217" t="e">
        <f t="shared" si="7"/>
        <v>#REF!</v>
      </c>
      <c r="F66" s="218" t="e">
        <f t="shared" si="12"/>
        <v>#REF!</v>
      </c>
      <c r="G66" s="756"/>
      <c r="H66" s="219">
        <f>'Matriz de Equivalencias'!F87</f>
        <v>2.4154589371980676E-4</v>
      </c>
      <c r="I66" s="218">
        <f>'Matriz de Equivalencias'!H87</f>
        <v>2.4154589371980676E-4</v>
      </c>
      <c r="J66" s="218">
        <f>'Matriz de Equivalencias'!J87</f>
        <v>2.4154589371980676E-4</v>
      </c>
      <c r="K66" s="218">
        <f>'Matriz de Equivalencias'!L87</f>
        <v>0</v>
      </c>
      <c r="L66" s="218">
        <f>'Matriz de Equivalencias'!N87</f>
        <v>2.4154589371980676E-4</v>
      </c>
      <c r="M66" s="218">
        <f>'Matriz de Equivalencias'!P87</f>
        <v>2.4154589371980676E-4</v>
      </c>
      <c r="N66" s="218">
        <f>'Matriz de Equivalencias'!R87</f>
        <v>2.4154589371980676E-4</v>
      </c>
      <c r="O66" s="218">
        <f>'Matriz de Equivalencias'!T87</f>
        <v>2.4154589371980676E-4</v>
      </c>
      <c r="P66" s="218">
        <f>'Matriz de Equivalencias'!V87</f>
        <v>2.4154589371980676E-4</v>
      </c>
      <c r="Q66" s="218">
        <f>'Matriz de Equivalencias'!X87</f>
        <v>0</v>
      </c>
      <c r="R66" s="218">
        <f>'Matriz de Equivalencias'!Z87</f>
        <v>2.4154589371980676E-4</v>
      </c>
      <c r="S66" s="218">
        <f>'Matriz de Equivalencias'!AB87</f>
        <v>2.4154589371980676E-4</v>
      </c>
      <c r="T66" s="218">
        <f>'Matriz de Equivalencias'!AD87</f>
        <v>0</v>
      </c>
      <c r="U66" s="218">
        <f>'Matriz de Equivalencias'!AF87</f>
        <v>2.4154589371980676E-4</v>
      </c>
      <c r="V66" s="218">
        <f>'Matriz de Equivalencias'!AH87</f>
        <v>2.4154589371980676E-4</v>
      </c>
      <c r="W66" s="220">
        <f>'Matriz de Equivalencias'!AJ87</f>
        <v>0</v>
      </c>
      <c r="X66" s="217">
        <f>'INVEST. Y DESARR.'!C9</f>
        <v>20</v>
      </c>
      <c r="Y66" s="221">
        <f>'Matriz de Equivalencias'!AL87</f>
        <v>2.8985507246376808E-3</v>
      </c>
      <c r="Z66" s="759"/>
      <c r="AA66" s="748"/>
      <c r="AB66" s="222" t="e">
        <f t="shared" si="8"/>
        <v>#REF!</v>
      </c>
      <c r="AC66" s="223" t="e">
        <f t="shared" si="9"/>
        <v>#REF!</v>
      </c>
      <c r="AD66" s="745"/>
      <c r="AE66" s="745"/>
    </row>
    <row r="67" spans="2:31" ht="28.5" x14ac:dyDescent="0.2">
      <c r="B67" s="153">
        <v>63</v>
      </c>
      <c r="C67" s="215" t="s">
        <v>151</v>
      </c>
      <c r="D67" s="216" t="s">
        <v>240</v>
      </c>
      <c r="E67" s="217" t="e">
        <f t="shared" si="7"/>
        <v>#REF!</v>
      </c>
      <c r="F67" s="218" t="e">
        <f t="shared" si="12"/>
        <v>#REF!</v>
      </c>
      <c r="G67" s="756"/>
      <c r="H67" s="219">
        <f>'Matriz de Equivalencias'!F88</f>
        <v>2.4154589371980676E-4</v>
      </c>
      <c r="I67" s="218">
        <f>'Matriz de Equivalencias'!H88</f>
        <v>2.4154589371980676E-4</v>
      </c>
      <c r="J67" s="218">
        <f>'Matriz de Equivalencias'!J88</f>
        <v>2.4154589371980676E-4</v>
      </c>
      <c r="K67" s="218">
        <f>'Matriz de Equivalencias'!L88</f>
        <v>0</v>
      </c>
      <c r="L67" s="218">
        <f>'Matriz de Equivalencias'!N88</f>
        <v>2.4154589371980676E-4</v>
      </c>
      <c r="M67" s="218">
        <f>'Matriz de Equivalencias'!P88</f>
        <v>2.4154589371980676E-4</v>
      </c>
      <c r="N67" s="218">
        <f>'Matriz de Equivalencias'!R88</f>
        <v>2.4154589371980676E-4</v>
      </c>
      <c r="O67" s="218">
        <f>'Matriz de Equivalencias'!T88</f>
        <v>2.4154589371980676E-4</v>
      </c>
      <c r="P67" s="218">
        <f>'Matriz de Equivalencias'!V88</f>
        <v>2.4154589371980676E-4</v>
      </c>
      <c r="Q67" s="218">
        <f>'Matriz de Equivalencias'!X88</f>
        <v>0</v>
      </c>
      <c r="R67" s="218">
        <f>'Matriz de Equivalencias'!Z88</f>
        <v>2.4154589371980676E-4</v>
      </c>
      <c r="S67" s="218">
        <f>'Matriz de Equivalencias'!AB88</f>
        <v>2.4154589371980676E-4</v>
      </c>
      <c r="T67" s="218">
        <f>'Matriz de Equivalencias'!AD88</f>
        <v>0</v>
      </c>
      <c r="U67" s="218">
        <f>'Matriz de Equivalencias'!AF88</f>
        <v>2.4154589371980676E-4</v>
      </c>
      <c r="V67" s="218">
        <f>'Matriz de Equivalencias'!AH88</f>
        <v>2.4154589371980676E-4</v>
      </c>
      <c r="W67" s="220">
        <f>'Matriz de Equivalencias'!AJ88</f>
        <v>0</v>
      </c>
      <c r="X67" s="217">
        <f>'INVEST. Y DESARR.'!C10</f>
        <v>20</v>
      </c>
      <c r="Y67" s="221">
        <f>'Matriz de Equivalencias'!AL88</f>
        <v>2.8985507246376808E-3</v>
      </c>
      <c r="Z67" s="759"/>
      <c r="AA67" s="748"/>
      <c r="AB67" s="222" t="e">
        <f t="shared" si="8"/>
        <v>#REF!</v>
      </c>
      <c r="AC67" s="223" t="e">
        <f t="shared" si="9"/>
        <v>#REF!</v>
      </c>
      <c r="AD67" s="745"/>
      <c r="AE67" s="745"/>
    </row>
    <row r="68" spans="2:31" ht="28.5" x14ac:dyDescent="0.2">
      <c r="B68" s="153">
        <v>64</v>
      </c>
      <c r="C68" s="215" t="s">
        <v>151</v>
      </c>
      <c r="D68" s="216" t="s">
        <v>241</v>
      </c>
      <c r="E68" s="217" t="e">
        <f t="shared" si="7"/>
        <v>#REF!</v>
      </c>
      <c r="F68" s="218" t="e">
        <f t="shared" si="12"/>
        <v>#REF!</v>
      </c>
      <c r="G68" s="756"/>
      <c r="H68" s="219">
        <f>'Matriz de Equivalencias'!F89</f>
        <v>2.4154589371980676E-4</v>
      </c>
      <c r="I68" s="218">
        <f>'Matriz de Equivalencias'!H89</f>
        <v>2.4154589371980676E-4</v>
      </c>
      <c r="J68" s="218">
        <f>'Matriz de Equivalencias'!J89</f>
        <v>2.4154589371980676E-4</v>
      </c>
      <c r="K68" s="218">
        <f>'Matriz de Equivalencias'!L89</f>
        <v>0</v>
      </c>
      <c r="L68" s="218">
        <f>'Matriz de Equivalencias'!N89</f>
        <v>2.4154589371980676E-4</v>
      </c>
      <c r="M68" s="218">
        <f>'Matriz de Equivalencias'!P89</f>
        <v>2.4154589371980676E-4</v>
      </c>
      <c r="N68" s="218">
        <f>'Matriz de Equivalencias'!R89</f>
        <v>2.4154589371980676E-4</v>
      </c>
      <c r="O68" s="218">
        <f>'Matriz de Equivalencias'!T89</f>
        <v>2.4154589371980676E-4</v>
      </c>
      <c r="P68" s="218">
        <f>'Matriz de Equivalencias'!V89</f>
        <v>2.4154589371980676E-4</v>
      </c>
      <c r="Q68" s="218">
        <f>'Matriz de Equivalencias'!X89</f>
        <v>0</v>
      </c>
      <c r="R68" s="218">
        <f>'Matriz de Equivalencias'!Z89</f>
        <v>2.4154589371980676E-4</v>
      </c>
      <c r="S68" s="218">
        <f>'Matriz de Equivalencias'!AB89</f>
        <v>2.4154589371980676E-4</v>
      </c>
      <c r="T68" s="218">
        <f>'Matriz de Equivalencias'!AD89</f>
        <v>0</v>
      </c>
      <c r="U68" s="218">
        <f>'Matriz de Equivalencias'!AF89</f>
        <v>2.4154589371980676E-4</v>
      </c>
      <c r="V68" s="218">
        <f>'Matriz de Equivalencias'!AH89</f>
        <v>2.4154589371980676E-4</v>
      </c>
      <c r="W68" s="220">
        <f>'Matriz de Equivalencias'!AJ89</f>
        <v>0</v>
      </c>
      <c r="X68" s="217">
        <f>'INVEST. Y DESARR.'!C11</f>
        <v>20</v>
      </c>
      <c r="Y68" s="221">
        <f>'Matriz de Equivalencias'!AL89</f>
        <v>2.8985507246376808E-3</v>
      </c>
      <c r="Z68" s="759"/>
      <c r="AA68" s="748"/>
      <c r="AB68" s="222" t="e">
        <f t="shared" si="8"/>
        <v>#REF!</v>
      </c>
      <c r="AC68" s="223" t="e">
        <f t="shared" si="9"/>
        <v>#REF!</v>
      </c>
      <c r="AD68" s="745"/>
      <c r="AE68" s="745"/>
    </row>
    <row r="69" spans="2:31" ht="28.5" x14ac:dyDescent="0.2">
      <c r="B69" s="153">
        <v>65</v>
      </c>
      <c r="C69" s="215" t="s">
        <v>151</v>
      </c>
      <c r="D69" s="216" t="s">
        <v>242</v>
      </c>
      <c r="E69" s="217" t="e">
        <f>F69*$E$74</f>
        <v>#REF!</v>
      </c>
      <c r="F69" s="218" t="e">
        <f t="shared" si="12"/>
        <v>#REF!</v>
      </c>
      <c r="G69" s="756"/>
      <c r="H69" s="219">
        <f>'Matriz de Equivalencias'!F90</f>
        <v>2.4154589371980676E-4</v>
      </c>
      <c r="I69" s="218">
        <f>'Matriz de Equivalencias'!H90</f>
        <v>2.4154589371980676E-4</v>
      </c>
      <c r="J69" s="218">
        <f>'Matriz de Equivalencias'!J90</f>
        <v>2.4154589371980676E-4</v>
      </c>
      <c r="K69" s="218">
        <f>'Matriz de Equivalencias'!L90</f>
        <v>0</v>
      </c>
      <c r="L69" s="218">
        <f>'Matriz de Equivalencias'!N90</f>
        <v>2.4154589371980676E-4</v>
      </c>
      <c r="M69" s="218">
        <f>'Matriz de Equivalencias'!P90</f>
        <v>2.4154589371980676E-4</v>
      </c>
      <c r="N69" s="218">
        <f>'Matriz de Equivalencias'!R90</f>
        <v>2.4154589371980676E-4</v>
      </c>
      <c r="O69" s="218">
        <f>'Matriz de Equivalencias'!T90</f>
        <v>2.4154589371980676E-4</v>
      </c>
      <c r="P69" s="218">
        <f>'Matriz de Equivalencias'!V90</f>
        <v>2.4154589371980676E-4</v>
      </c>
      <c r="Q69" s="218">
        <f>'Matriz de Equivalencias'!X90</f>
        <v>0</v>
      </c>
      <c r="R69" s="218">
        <f>'Matriz de Equivalencias'!Z90</f>
        <v>2.4154589371980676E-4</v>
      </c>
      <c r="S69" s="218">
        <f>'Matriz de Equivalencias'!AB90</f>
        <v>2.4154589371980676E-4</v>
      </c>
      <c r="T69" s="218">
        <f>'Matriz de Equivalencias'!AD90</f>
        <v>0</v>
      </c>
      <c r="U69" s="218">
        <f>'Matriz de Equivalencias'!AF90</f>
        <v>2.4154589371980676E-4</v>
      </c>
      <c r="V69" s="218">
        <f>'Matriz de Equivalencias'!AH90</f>
        <v>2.4154589371980676E-4</v>
      </c>
      <c r="W69" s="220">
        <f>'Matriz de Equivalencias'!AJ90</f>
        <v>0</v>
      </c>
      <c r="X69" s="217">
        <f>'INVEST. Y DESARR.'!C12</f>
        <v>20</v>
      </c>
      <c r="Y69" s="221">
        <f>'Matriz de Equivalencias'!AL90</f>
        <v>2.8985507246376808E-3</v>
      </c>
      <c r="Z69" s="759"/>
      <c r="AA69" s="748"/>
      <c r="AB69" s="222" t="e">
        <f t="shared" si="8"/>
        <v>#REF!</v>
      </c>
      <c r="AC69" s="223" t="e">
        <f>E69+AB69</f>
        <v>#REF!</v>
      </c>
      <c r="AD69" s="745"/>
      <c r="AE69" s="745"/>
    </row>
    <row r="70" spans="2:31" ht="28.5" x14ac:dyDescent="0.2">
      <c r="B70" s="153">
        <v>66</v>
      </c>
      <c r="C70" s="215" t="s">
        <v>151</v>
      </c>
      <c r="D70" s="216" t="s">
        <v>243</v>
      </c>
      <c r="E70" s="217" t="e">
        <f>F70*$E$74</f>
        <v>#REF!</v>
      </c>
      <c r="F70" s="218" t="e">
        <f t="shared" si="12"/>
        <v>#REF!</v>
      </c>
      <c r="G70" s="756"/>
      <c r="H70" s="219">
        <f>'Matriz de Equivalencias'!F91</f>
        <v>2.4154589371980676E-4</v>
      </c>
      <c r="I70" s="218">
        <f>'Matriz de Equivalencias'!H91</f>
        <v>2.4154589371980676E-4</v>
      </c>
      <c r="J70" s="218">
        <f>'Matriz de Equivalencias'!J91</f>
        <v>2.4154589371980676E-4</v>
      </c>
      <c r="K70" s="218">
        <f>'Matriz de Equivalencias'!L91</f>
        <v>0</v>
      </c>
      <c r="L70" s="218">
        <f>'Matriz de Equivalencias'!N91</f>
        <v>2.4154589371980676E-4</v>
      </c>
      <c r="M70" s="218">
        <f>'Matriz de Equivalencias'!P91</f>
        <v>2.4154589371980676E-4</v>
      </c>
      <c r="N70" s="218">
        <f>'Matriz de Equivalencias'!R91</f>
        <v>2.4154589371980676E-4</v>
      </c>
      <c r="O70" s="218">
        <f>'Matriz de Equivalencias'!T91</f>
        <v>2.4154589371980676E-4</v>
      </c>
      <c r="P70" s="218">
        <f>'Matriz de Equivalencias'!V91</f>
        <v>2.4154589371980676E-4</v>
      </c>
      <c r="Q70" s="218">
        <f>'Matriz de Equivalencias'!X91</f>
        <v>0</v>
      </c>
      <c r="R70" s="218">
        <f>'Matriz de Equivalencias'!Z91</f>
        <v>2.4154589371980676E-4</v>
      </c>
      <c r="S70" s="218">
        <f>'Matriz de Equivalencias'!AB91</f>
        <v>2.4154589371980676E-4</v>
      </c>
      <c r="T70" s="218">
        <f>'Matriz de Equivalencias'!AD91</f>
        <v>0</v>
      </c>
      <c r="U70" s="218">
        <f>'Matriz de Equivalencias'!AF91</f>
        <v>2.4154589371980676E-4</v>
      </c>
      <c r="V70" s="218">
        <f>'Matriz de Equivalencias'!AH91</f>
        <v>2.4154589371980676E-4</v>
      </c>
      <c r="W70" s="220">
        <f>'Matriz de Equivalencias'!AJ91</f>
        <v>0</v>
      </c>
      <c r="X70" s="217">
        <f>'INVEST. Y DESARR.'!C13</f>
        <v>20</v>
      </c>
      <c r="Y70" s="221">
        <f>'Matriz de Equivalencias'!AL91</f>
        <v>2.8985507246376808E-3</v>
      </c>
      <c r="Z70" s="759"/>
      <c r="AA70" s="748"/>
      <c r="AB70" s="222" t="e">
        <f t="shared" si="8"/>
        <v>#REF!</v>
      </c>
      <c r="AC70" s="223" t="e">
        <f>E70+AB70</f>
        <v>#REF!</v>
      </c>
      <c r="AD70" s="745"/>
      <c r="AE70" s="745"/>
    </row>
    <row r="71" spans="2:31" ht="28.5" x14ac:dyDescent="0.2">
      <c r="B71" s="153">
        <v>67</v>
      </c>
      <c r="C71" s="215" t="s">
        <v>151</v>
      </c>
      <c r="D71" s="216" t="s">
        <v>244</v>
      </c>
      <c r="E71" s="217" t="e">
        <f>F71*$E$74</f>
        <v>#REF!</v>
      </c>
      <c r="F71" s="218" t="e">
        <f t="shared" si="12"/>
        <v>#REF!</v>
      </c>
      <c r="G71" s="756"/>
      <c r="H71" s="219">
        <f>'Matriz de Equivalencias'!F92</f>
        <v>2.4154589371980676E-4</v>
      </c>
      <c r="I71" s="218">
        <f>'Matriz de Equivalencias'!H92</f>
        <v>2.4154589371980676E-4</v>
      </c>
      <c r="J71" s="218">
        <f>'Matriz de Equivalencias'!J92</f>
        <v>2.4154589371980676E-4</v>
      </c>
      <c r="K71" s="218">
        <f>'Matriz de Equivalencias'!L92</f>
        <v>0</v>
      </c>
      <c r="L71" s="218">
        <f>'Matriz de Equivalencias'!N92</f>
        <v>2.4154589371980676E-4</v>
      </c>
      <c r="M71" s="218">
        <f>'Matriz de Equivalencias'!P92</f>
        <v>2.4154589371980676E-4</v>
      </c>
      <c r="N71" s="218">
        <f>'Matriz de Equivalencias'!R92</f>
        <v>2.4154589371980676E-4</v>
      </c>
      <c r="O71" s="218">
        <f>'Matriz de Equivalencias'!T92</f>
        <v>2.4154589371980676E-4</v>
      </c>
      <c r="P71" s="218">
        <f>'Matriz de Equivalencias'!V92</f>
        <v>2.4154589371980676E-4</v>
      </c>
      <c r="Q71" s="218">
        <f>'Matriz de Equivalencias'!X92</f>
        <v>0</v>
      </c>
      <c r="R71" s="218">
        <f>'Matriz de Equivalencias'!Z92</f>
        <v>2.4154589371980676E-4</v>
      </c>
      <c r="S71" s="218">
        <f>'Matriz de Equivalencias'!AB92</f>
        <v>2.4154589371980676E-4</v>
      </c>
      <c r="T71" s="218">
        <f>'Matriz de Equivalencias'!AD92</f>
        <v>0</v>
      </c>
      <c r="U71" s="218">
        <f>'Matriz de Equivalencias'!AF92</f>
        <v>2.4154589371980676E-4</v>
      </c>
      <c r="V71" s="218">
        <f>'Matriz de Equivalencias'!AH92</f>
        <v>2.4154589371980676E-4</v>
      </c>
      <c r="W71" s="220">
        <f>'Matriz de Equivalencias'!AJ92</f>
        <v>0</v>
      </c>
      <c r="X71" s="217">
        <f>'INVEST. Y DESARR.'!C14</f>
        <v>20</v>
      </c>
      <c r="Y71" s="221">
        <f>'Matriz de Equivalencias'!AL92</f>
        <v>2.8985507246376808E-3</v>
      </c>
      <c r="Z71" s="759"/>
      <c r="AA71" s="748"/>
      <c r="AB71" s="222" t="e">
        <f t="shared" si="8"/>
        <v>#REF!</v>
      </c>
      <c r="AC71" s="223" t="e">
        <f>E71+AB71</f>
        <v>#REF!</v>
      </c>
      <c r="AD71" s="745"/>
      <c r="AE71" s="745"/>
    </row>
    <row r="72" spans="2:31" ht="28.5" x14ac:dyDescent="0.2">
      <c r="B72" s="153">
        <v>68</v>
      </c>
      <c r="C72" s="215" t="s">
        <v>151</v>
      </c>
      <c r="D72" s="216" t="s">
        <v>245</v>
      </c>
      <c r="E72" s="217" t="e">
        <f>F72*$E$74</f>
        <v>#REF!</v>
      </c>
      <c r="F72" s="218" t="e">
        <f t="shared" si="12"/>
        <v>#REF!</v>
      </c>
      <c r="G72" s="756"/>
      <c r="H72" s="219">
        <f>'Matriz de Equivalencias'!F93</f>
        <v>2.4154589371980676E-4</v>
      </c>
      <c r="I72" s="218">
        <f>'Matriz de Equivalencias'!H93</f>
        <v>2.4154589371980676E-4</v>
      </c>
      <c r="J72" s="218">
        <f>'Matriz de Equivalencias'!J93</f>
        <v>2.4154589371980676E-4</v>
      </c>
      <c r="K72" s="218">
        <f>'Matriz de Equivalencias'!L93</f>
        <v>0</v>
      </c>
      <c r="L72" s="218">
        <f>'Matriz de Equivalencias'!N93</f>
        <v>2.4154589371980676E-4</v>
      </c>
      <c r="M72" s="218">
        <f>'Matriz de Equivalencias'!P93</f>
        <v>2.4154589371980676E-4</v>
      </c>
      <c r="N72" s="218">
        <f>'Matriz de Equivalencias'!R93</f>
        <v>2.4154589371980676E-4</v>
      </c>
      <c r="O72" s="218">
        <f>'Matriz de Equivalencias'!T93</f>
        <v>2.4154589371980676E-4</v>
      </c>
      <c r="P72" s="218">
        <f>'Matriz de Equivalencias'!V93</f>
        <v>2.4154589371980676E-4</v>
      </c>
      <c r="Q72" s="218">
        <f>'Matriz de Equivalencias'!X93</f>
        <v>0</v>
      </c>
      <c r="R72" s="218">
        <f>'Matriz de Equivalencias'!Z93</f>
        <v>2.4154589371980676E-4</v>
      </c>
      <c r="S72" s="218">
        <f>'Matriz de Equivalencias'!AB93</f>
        <v>2.4154589371980676E-4</v>
      </c>
      <c r="T72" s="218">
        <f>'Matriz de Equivalencias'!AD93</f>
        <v>0</v>
      </c>
      <c r="U72" s="218">
        <f>'Matriz de Equivalencias'!AF93</f>
        <v>2.4154589371980676E-4</v>
      </c>
      <c r="V72" s="218">
        <f>'Matriz de Equivalencias'!AH93</f>
        <v>2.4154589371980676E-4</v>
      </c>
      <c r="W72" s="220">
        <f>'Matriz de Equivalencias'!AJ93</f>
        <v>0</v>
      </c>
      <c r="X72" s="217">
        <f>'INVEST. Y DESARR.'!C15</f>
        <v>20</v>
      </c>
      <c r="Y72" s="221">
        <f>'Matriz de Equivalencias'!AL93</f>
        <v>2.8985507246376808E-3</v>
      </c>
      <c r="Z72" s="759"/>
      <c r="AA72" s="748"/>
      <c r="AB72" s="222" t="e">
        <f t="shared" si="8"/>
        <v>#REF!</v>
      </c>
      <c r="AC72" s="223" t="e">
        <f>E72+AB72</f>
        <v>#REF!</v>
      </c>
      <c r="AD72" s="745"/>
      <c r="AE72" s="745"/>
    </row>
    <row r="73" spans="2:31" ht="29.25" thickBot="1" x14ac:dyDescent="0.25">
      <c r="B73" s="175">
        <v>69</v>
      </c>
      <c r="C73" s="239" t="s">
        <v>151</v>
      </c>
      <c r="D73" s="240" t="s">
        <v>246</v>
      </c>
      <c r="E73" s="226" t="e">
        <f>F73*$E$74</f>
        <v>#REF!</v>
      </c>
      <c r="F73" s="227" t="e">
        <f t="shared" si="12"/>
        <v>#REF!</v>
      </c>
      <c r="G73" s="757"/>
      <c r="H73" s="237">
        <f>'Matriz de Equivalencias'!F94</f>
        <v>2.4154589371980676E-4</v>
      </c>
      <c r="I73" s="227">
        <f>'Matriz de Equivalencias'!H94</f>
        <v>2.4154589371980676E-4</v>
      </c>
      <c r="J73" s="227">
        <f>'Matriz de Equivalencias'!J94</f>
        <v>2.4154589371980676E-4</v>
      </c>
      <c r="K73" s="227">
        <f>'Matriz de Equivalencias'!L94</f>
        <v>0</v>
      </c>
      <c r="L73" s="227">
        <f>'Matriz de Equivalencias'!N94</f>
        <v>2.4154589371980676E-4</v>
      </c>
      <c r="M73" s="227">
        <f>'Matriz de Equivalencias'!P94</f>
        <v>2.4154589371980676E-4</v>
      </c>
      <c r="N73" s="227">
        <f>'Matriz de Equivalencias'!R94</f>
        <v>2.4154589371980676E-4</v>
      </c>
      <c r="O73" s="227">
        <f>'Matriz de Equivalencias'!T94</f>
        <v>2.4154589371980676E-4</v>
      </c>
      <c r="P73" s="227">
        <f>'Matriz de Equivalencias'!V94</f>
        <v>2.4154589371980676E-4</v>
      </c>
      <c r="Q73" s="227">
        <f>'Matriz de Equivalencias'!X94</f>
        <v>0</v>
      </c>
      <c r="R73" s="227">
        <f>'Matriz de Equivalencias'!Z94</f>
        <v>2.4154589371980676E-4</v>
      </c>
      <c r="S73" s="227">
        <f>'Matriz de Equivalencias'!AB94</f>
        <v>2.4154589371980676E-4</v>
      </c>
      <c r="T73" s="227">
        <f>'Matriz de Equivalencias'!AD94</f>
        <v>0</v>
      </c>
      <c r="U73" s="227">
        <f>'Matriz de Equivalencias'!AF94</f>
        <v>2.4154589371980676E-4</v>
      </c>
      <c r="V73" s="227">
        <f>'Matriz de Equivalencias'!AH94</f>
        <v>2.4154589371980676E-4</v>
      </c>
      <c r="W73" s="238">
        <f>'Matriz de Equivalencias'!AJ94</f>
        <v>0</v>
      </c>
      <c r="X73" s="241">
        <f>'INVEST. Y DESARR.'!C16</f>
        <v>20</v>
      </c>
      <c r="Y73" s="231">
        <f>'Matriz de Equivalencias'!AL94</f>
        <v>2.8985507246376808E-3</v>
      </c>
      <c r="Z73" s="760"/>
      <c r="AA73" s="751"/>
      <c r="AB73" s="232" t="e">
        <f t="shared" si="8"/>
        <v>#REF!</v>
      </c>
      <c r="AC73" s="233" t="e">
        <f>E73+AB73</f>
        <v>#REF!</v>
      </c>
      <c r="AD73" s="746"/>
      <c r="AE73" s="746"/>
    </row>
    <row r="74" spans="2:31" ht="15.75" thickBot="1" x14ac:dyDescent="0.25">
      <c r="B74" s="137"/>
      <c r="C74" s="245"/>
      <c r="D74" s="246"/>
      <c r="E74" s="247">
        <v>6900</v>
      </c>
      <c r="F74" s="248" t="e">
        <f>SUM(F5:F73)</f>
        <v>#REF!</v>
      </c>
      <c r="G74" s="249" t="e">
        <f>SUM(G5:G73)</f>
        <v>#REF!</v>
      </c>
      <c r="H74" s="250">
        <f>'Matriz de Equivalencias'!F95</f>
        <v>1.4283413848631243E-2</v>
      </c>
      <c r="I74" s="251">
        <f>'Matriz de Equivalencias'!H95</f>
        <v>1.6767885898320675E-2</v>
      </c>
      <c r="J74" s="251">
        <f>'Matriz de Equivalencias'!J95</f>
        <v>9.7101449275362323E-3</v>
      </c>
      <c r="K74" s="251">
        <f>'Matriz de Equivalencias'!L95</f>
        <v>9.7906602254428324E-3</v>
      </c>
      <c r="L74" s="251">
        <f>'Matriz de Equivalencias'!N95</f>
        <v>1.1384863123993564E-2</v>
      </c>
      <c r="M74" s="251">
        <f>'Matriz de Equivalencias'!P95</f>
        <v>1.7412008281573483E-2</v>
      </c>
      <c r="N74" s="251">
        <f>'Matriz de Equivalencias'!R95</f>
        <v>1.4513457556935821E-2</v>
      </c>
      <c r="O74" s="251">
        <f>'Matriz de Equivalencias'!T95</f>
        <v>1.1384863123993564E-2</v>
      </c>
      <c r="P74" s="251">
        <f>'Matriz de Equivalencias'!V95</f>
        <v>9.1304347826086946E-3</v>
      </c>
      <c r="Q74" s="251">
        <f>'Matriz de Equivalencias'!X95</f>
        <v>1.2275132275132272E-2</v>
      </c>
      <c r="R74" s="251">
        <f>'Matriz de Equivalencias'!Z95</f>
        <v>1.19645732689211E-2</v>
      </c>
      <c r="S74" s="251">
        <f>'Matriz de Equivalencias'!AB95</f>
        <v>1.19645732689211E-2</v>
      </c>
      <c r="T74" s="251">
        <f>'Matriz de Equivalencias'!AD95</f>
        <v>6.9565217391304298E-3</v>
      </c>
      <c r="U74" s="251">
        <f>'Matriz de Equivalencias'!AF95</f>
        <v>1.9666436622958357E-2</v>
      </c>
      <c r="V74" s="251">
        <f>'Matriz de Equivalencias'!AH95</f>
        <v>1.4513457556935817E-2</v>
      </c>
      <c r="W74" s="252">
        <f>'Matriz de Equivalencias'!AJ95</f>
        <v>8.2815734989648056E-3</v>
      </c>
      <c r="X74" s="137">
        <f>SUM(X5:X73)</f>
        <v>1380</v>
      </c>
      <c r="Y74" s="253">
        <f>'Matriz de Equivalencias'!AL95</f>
        <v>0.20000000000000009</v>
      </c>
      <c r="Z74" s="252">
        <f>SUM(Z5:Z73)</f>
        <v>1</v>
      </c>
      <c r="AA74" s="254" t="e">
        <f>SUM(AA5:AA73)</f>
        <v>#REF!</v>
      </c>
      <c r="AB74" s="255" t="e">
        <f>SUM(AB5:AB73)</f>
        <v>#REF!</v>
      </c>
      <c r="AC74" s="256" t="e">
        <f>SUM(AC5:AC73)</f>
        <v>#REF!</v>
      </c>
      <c r="AD74" s="256" t="e">
        <f>SUM(AD5:AD73)</f>
        <v>#REF!</v>
      </c>
      <c r="AE74" s="256" t="e">
        <f>SUM(AE5:AE73)/7</f>
        <v>#REF!</v>
      </c>
    </row>
  </sheetData>
  <sheetProtection password="D489" sheet="1" objects="1" scenarios="1" selectLockedCells="1" selectUnlockedCells="1"/>
  <mergeCells count="44">
    <mergeCell ref="AB2:AB4"/>
    <mergeCell ref="AC2:AE3"/>
    <mergeCell ref="H3:W3"/>
    <mergeCell ref="B2:D3"/>
    <mergeCell ref="E2:G2"/>
    <mergeCell ref="X2:Z2"/>
    <mergeCell ref="E3:G3"/>
    <mergeCell ref="X3:Z3"/>
    <mergeCell ref="Z24:Z31"/>
    <mergeCell ref="Z32:Z38"/>
    <mergeCell ref="Z5:Z14"/>
    <mergeCell ref="Z15:Z23"/>
    <mergeCell ref="Z65:Z73"/>
    <mergeCell ref="Z39:Z51"/>
    <mergeCell ref="Z52:Z64"/>
    <mergeCell ref="G65:G73"/>
    <mergeCell ref="G32:G38"/>
    <mergeCell ref="G39:G51"/>
    <mergeCell ref="G52:G64"/>
    <mergeCell ref="G5:G14"/>
    <mergeCell ref="G15:G23"/>
    <mergeCell ref="G24:G31"/>
    <mergeCell ref="AA52:AA64"/>
    <mergeCell ref="AA65:AA73"/>
    <mergeCell ref="AA2:AA4"/>
    <mergeCell ref="AA5:AA14"/>
    <mergeCell ref="AA15:AA23"/>
    <mergeCell ref="AA24:AA31"/>
    <mergeCell ref="AA32:AA38"/>
    <mergeCell ref="AA39:AA51"/>
    <mergeCell ref="AD52:AD64"/>
    <mergeCell ref="AD65:AD73"/>
    <mergeCell ref="AE5:AE14"/>
    <mergeCell ref="AE15:AE23"/>
    <mergeCell ref="AE24:AE31"/>
    <mergeCell ref="AE32:AE38"/>
    <mergeCell ref="AE39:AE51"/>
    <mergeCell ref="AE52:AE64"/>
    <mergeCell ref="AE65:AE73"/>
    <mergeCell ref="AD5:AD14"/>
    <mergeCell ref="AD15:AD23"/>
    <mergeCell ref="AD24:AD31"/>
    <mergeCell ref="AD32:AD38"/>
    <mergeCell ref="AD39:AD5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7"/>
  <dimension ref="B1:AO97"/>
  <sheetViews>
    <sheetView showGridLines="0" topLeftCell="M1" zoomScale="60" zoomScaleNormal="60" workbookViewId="0">
      <selection sqref="A1:XFD1048576"/>
    </sheetView>
  </sheetViews>
  <sheetFormatPr baseColWidth="10" defaultColWidth="11.5703125" defaultRowHeight="12.75" x14ac:dyDescent="0.2"/>
  <cols>
    <col min="1" max="1" width="2.5703125" style="82" customWidth="1"/>
    <col min="2" max="2" width="3.85546875" style="82" customWidth="1"/>
    <col min="3" max="3" width="31.5703125" style="82" customWidth="1"/>
    <col min="4" max="4" width="44.42578125" style="82" customWidth="1"/>
    <col min="5" max="5" width="11.7109375" style="65" customWidth="1"/>
    <col min="6" max="6" width="11.7109375" style="83" bestFit="1" customWidth="1"/>
    <col min="7" max="7" width="11.5703125" style="83"/>
    <col min="8" max="8" width="9" style="83" bestFit="1" customWidth="1"/>
    <col min="9" max="23" width="11.5703125" style="83"/>
    <col min="24" max="24" width="11.5703125" style="82"/>
    <col min="25" max="25" width="14.7109375" style="82" customWidth="1"/>
    <col min="26" max="26" width="11.5703125" style="82"/>
    <col min="27" max="27" width="16" style="82" customWidth="1"/>
    <col min="28" max="37" width="11.5703125" style="82"/>
    <col min="38" max="38" width="12" style="82" bestFit="1" customWidth="1"/>
    <col min="39" max="16384" width="11.5703125" style="82"/>
  </cols>
  <sheetData>
    <row r="1" spans="2:27" ht="13.5" thickBot="1" x14ac:dyDescent="0.25">
      <c r="F1" s="809">
        <v>1</v>
      </c>
      <c r="G1" s="809"/>
      <c r="H1" s="809">
        <v>2</v>
      </c>
      <c r="I1" s="809"/>
      <c r="J1" s="809">
        <v>3</v>
      </c>
      <c r="K1" s="809"/>
      <c r="L1" s="809">
        <v>4</v>
      </c>
      <c r="M1" s="809"/>
      <c r="N1" s="809">
        <v>5</v>
      </c>
      <c r="O1" s="809"/>
      <c r="P1" s="809">
        <v>6</v>
      </c>
      <c r="Q1" s="809"/>
      <c r="R1" s="809">
        <v>7</v>
      </c>
      <c r="S1" s="809"/>
    </row>
    <row r="2" spans="2:27" ht="78" customHeight="1" thickBot="1" x14ac:dyDescent="0.25">
      <c r="B2" s="798" t="s">
        <v>360</v>
      </c>
      <c r="C2" s="824"/>
      <c r="D2" s="799"/>
      <c r="E2" s="816" t="s">
        <v>279</v>
      </c>
      <c r="F2" s="810" t="s">
        <v>142</v>
      </c>
      <c r="G2" s="811"/>
      <c r="H2" s="812" t="s">
        <v>143</v>
      </c>
      <c r="I2" s="813"/>
      <c r="J2" s="810" t="s">
        <v>144</v>
      </c>
      <c r="K2" s="811"/>
      <c r="L2" s="812" t="s">
        <v>145</v>
      </c>
      <c r="M2" s="813"/>
      <c r="N2" s="810" t="s">
        <v>146</v>
      </c>
      <c r="O2" s="811"/>
      <c r="P2" s="812" t="s">
        <v>147</v>
      </c>
      <c r="Q2" s="813"/>
      <c r="R2" s="810" t="s">
        <v>148</v>
      </c>
      <c r="S2" s="811"/>
      <c r="T2" s="814" t="s">
        <v>362</v>
      </c>
      <c r="U2" s="815"/>
      <c r="V2" s="786" t="s">
        <v>371</v>
      </c>
      <c r="W2" s="787"/>
      <c r="X2" s="787"/>
      <c r="Y2" s="787"/>
      <c r="Z2" s="788"/>
      <c r="AA2" s="789"/>
    </row>
    <row r="3" spans="2:27" s="83" customFormat="1" ht="37.9" customHeight="1" thickBot="1" x14ac:dyDescent="0.25">
      <c r="B3" s="800"/>
      <c r="C3" s="825"/>
      <c r="D3" s="801"/>
      <c r="E3" s="817"/>
      <c r="F3" s="84" t="s">
        <v>357</v>
      </c>
      <c r="G3" s="85" t="s">
        <v>358</v>
      </c>
      <c r="H3" s="86" t="s">
        <v>357</v>
      </c>
      <c r="I3" s="87" t="s">
        <v>358</v>
      </c>
      <c r="J3" s="84" t="s">
        <v>357</v>
      </c>
      <c r="K3" s="85" t="s">
        <v>358</v>
      </c>
      <c r="L3" s="86" t="s">
        <v>357</v>
      </c>
      <c r="M3" s="87" t="s">
        <v>358</v>
      </c>
      <c r="N3" s="84" t="s">
        <v>357</v>
      </c>
      <c r="O3" s="85" t="s">
        <v>358</v>
      </c>
      <c r="P3" s="86" t="s">
        <v>357</v>
      </c>
      <c r="Q3" s="87" t="s">
        <v>358</v>
      </c>
      <c r="R3" s="84" t="s">
        <v>357</v>
      </c>
      <c r="S3" s="85" t="s">
        <v>358</v>
      </c>
      <c r="T3" s="84" t="s">
        <v>357</v>
      </c>
      <c r="U3" s="87" t="s">
        <v>358</v>
      </c>
      <c r="V3" s="84" t="s">
        <v>370</v>
      </c>
      <c r="W3" s="88" t="s">
        <v>372</v>
      </c>
      <c r="X3" s="88" t="s">
        <v>373</v>
      </c>
      <c r="Y3" s="87" t="s">
        <v>374</v>
      </c>
      <c r="Z3" s="89" t="s">
        <v>375</v>
      </c>
      <c r="AA3" s="90" t="s">
        <v>376</v>
      </c>
    </row>
    <row r="4" spans="2:27" x14ac:dyDescent="0.2">
      <c r="B4" s="91">
        <v>1</v>
      </c>
      <c r="C4" s="818" t="s">
        <v>163</v>
      </c>
      <c r="D4" s="819"/>
      <c r="E4" s="92" t="e">
        <f>#REF!</f>
        <v>#REF!</v>
      </c>
      <c r="F4" s="93" t="e">
        <f>(((E4*G4)/U4)/100)/$B$19</f>
        <v>#REF!</v>
      </c>
      <c r="G4" s="94">
        <v>1</v>
      </c>
      <c r="H4" s="95" t="e">
        <f>(((E4*I4)/U4)/100)/$B$19</f>
        <v>#REF!</v>
      </c>
      <c r="I4" s="96">
        <v>1</v>
      </c>
      <c r="J4" s="93" t="e">
        <f>(((E4*K4)/U4)/100)/$B$19</f>
        <v>#REF!</v>
      </c>
      <c r="K4" s="94">
        <v>1</v>
      </c>
      <c r="L4" s="95" t="e">
        <f>(((E4*M4)/U4)/100)/$B$19</f>
        <v>#REF!</v>
      </c>
      <c r="M4" s="96">
        <v>1</v>
      </c>
      <c r="N4" s="93" t="e">
        <f>(((E4*O4)/U4)/100)/$B$19</f>
        <v>#REF!</v>
      </c>
      <c r="O4" s="94"/>
      <c r="P4" s="95" t="e">
        <f>(((E4*Q4)/U4)/100)/$B$19</f>
        <v>#REF!</v>
      </c>
      <c r="Q4" s="96">
        <v>1</v>
      </c>
      <c r="R4" s="93" t="e">
        <f>(((E4*S4)/U4)/100)/$B$19</f>
        <v>#REF!</v>
      </c>
      <c r="S4" s="94">
        <v>1</v>
      </c>
      <c r="T4" s="93" t="e">
        <f>F4+H4+J4+L4+N4+P4+R4</f>
        <v>#REF!</v>
      </c>
      <c r="U4" s="97">
        <f>G4+I4+K4+M4+O4+Q4+S4</f>
        <v>6</v>
      </c>
      <c r="V4" s="98">
        <f>$F$96</f>
        <v>22.853462157809989</v>
      </c>
      <c r="W4" s="99">
        <v>100</v>
      </c>
      <c r="X4" s="100">
        <f>V4-W4</f>
        <v>-77.146537842190014</v>
      </c>
      <c r="Y4" s="101">
        <f>X4/V4</f>
        <v>-3.3757046223224343</v>
      </c>
      <c r="Z4" s="102">
        <v>0.87514092446448699</v>
      </c>
      <c r="AA4" s="103">
        <f>V4*Z4</f>
        <v>20.000000000000004</v>
      </c>
    </row>
    <row r="5" spans="2:27" x14ac:dyDescent="0.2">
      <c r="B5" s="104">
        <v>2</v>
      </c>
      <c r="C5" s="820" t="s">
        <v>165</v>
      </c>
      <c r="D5" s="821"/>
      <c r="E5" s="105" t="e">
        <f>#REF!</f>
        <v>#REF!</v>
      </c>
      <c r="F5" s="93" t="e">
        <f t="shared" ref="F5:F19" si="0">(((E5*G5)/U5)/100)/$B$19</f>
        <v>#REF!</v>
      </c>
      <c r="G5" s="106"/>
      <c r="H5" s="95" t="e">
        <f t="shared" ref="H5:H19" si="1">(((E5*I5)/U5)/100)/$B$19</f>
        <v>#REF!</v>
      </c>
      <c r="I5" s="107">
        <v>1</v>
      </c>
      <c r="J5" s="93" t="e">
        <f t="shared" ref="J5:J19" si="2">(((E5*K5)/U5)/100)/$B$19</f>
        <v>#REF!</v>
      </c>
      <c r="K5" s="106">
        <v>1</v>
      </c>
      <c r="L5" s="95" t="e">
        <f t="shared" ref="L5:L19" si="3">(((E5*M5)/U5)/100)/$B$19</f>
        <v>#REF!</v>
      </c>
      <c r="M5" s="107">
        <v>1</v>
      </c>
      <c r="N5" s="93" t="e">
        <f t="shared" ref="N5:N19" si="4">(((E5*O5)/U5)/100)/$B$19</f>
        <v>#REF!</v>
      </c>
      <c r="O5" s="106">
        <v>1</v>
      </c>
      <c r="P5" s="95" t="e">
        <f t="shared" ref="P5:P19" si="5">(((E5*Q5)/U5)/100)/$B$19</f>
        <v>#REF!</v>
      </c>
      <c r="Q5" s="107">
        <v>1</v>
      </c>
      <c r="R5" s="93" t="e">
        <f t="shared" ref="R5:R19" si="6">(((E5*S5)/U5)/100)/$B$19</f>
        <v>#REF!</v>
      </c>
      <c r="S5" s="106">
        <v>1</v>
      </c>
      <c r="T5" s="108" t="e">
        <f t="shared" ref="T5:T19" si="7">F5+H5+J5+L5+N5+P5+R5</f>
        <v>#REF!</v>
      </c>
      <c r="U5" s="109">
        <f t="shared" ref="U5:U19" si="8">G5+I5+K5+M5+O5+Q5+S5</f>
        <v>6</v>
      </c>
      <c r="V5" s="110">
        <f>$H$96</f>
        <v>26.828617437313078</v>
      </c>
      <c r="W5" s="111">
        <v>100</v>
      </c>
      <c r="X5" s="112">
        <f t="shared" ref="X5:X20" si="9">V5-W5</f>
        <v>-73.171382562686915</v>
      </c>
      <c r="Y5" s="101">
        <f t="shared" ref="Y5:Y19" si="10">X5/V5</f>
        <v>-2.7273631499519837</v>
      </c>
      <c r="Z5" s="113">
        <v>0.74547262999039576</v>
      </c>
      <c r="AA5" s="114">
        <f t="shared" ref="AA5:AA19" si="11">V5*Z5</f>
        <v>19.999999999999972</v>
      </c>
    </row>
    <row r="6" spans="2:27" x14ac:dyDescent="0.2">
      <c r="B6" s="104">
        <v>3</v>
      </c>
      <c r="C6" s="820" t="s">
        <v>166</v>
      </c>
      <c r="D6" s="821"/>
      <c r="E6" s="105" t="e">
        <f>#REF!</f>
        <v>#REF!</v>
      </c>
      <c r="F6" s="93" t="e">
        <f t="shared" si="0"/>
        <v>#REF!</v>
      </c>
      <c r="G6" s="106">
        <v>1</v>
      </c>
      <c r="H6" s="95" t="e">
        <f t="shared" si="1"/>
        <v>#REF!</v>
      </c>
      <c r="I6" s="107">
        <v>1</v>
      </c>
      <c r="J6" s="93" t="e">
        <f t="shared" si="2"/>
        <v>#REF!</v>
      </c>
      <c r="K6" s="106"/>
      <c r="L6" s="95" t="e">
        <f t="shared" si="3"/>
        <v>#REF!</v>
      </c>
      <c r="M6" s="107">
        <v>1</v>
      </c>
      <c r="N6" s="93" t="e">
        <f t="shared" si="4"/>
        <v>#REF!</v>
      </c>
      <c r="O6" s="106"/>
      <c r="P6" s="95" t="e">
        <f t="shared" si="5"/>
        <v>#REF!</v>
      </c>
      <c r="Q6" s="107">
        <v>1</v>
      </c>
      <c r="R6" s="93" t="e">
        <f t="shared" si="6"/>
        <v>#REF!</v>
      </c>
      <c r="S6" s="106">
        <v>1</v>
      </c>
      <c r="T6" s="108" t="e">
        <f t="shared" si="7"/>
        <v>#REF!</v>
      </c>
      <c r="U6" s="109">
        <f t="shared" si="8"/>
        <v>5</v>
      </c>
      <c r="V6" s="110">
        <f>$J$96</f>
        <v>15.536231884057973</v>
      </c>
      <c r="W6" s="111">
        <v>100</v>
      </c>
      <c r="X6" s="112">
        <f t="shared" si="9"/>
        <v>-84.463768115942031</v>
      </c>
      <c r="Y6" s="101">
        <f t="shared" si="10"/>
        <v>-5.4365671641791042</v>
      </c>
      <c r="Z6" s="113">
        <v>1.2873134328358218</v>
      </c>
      <c r="AA6" s="114">
        <f t="shared" si="11"/>
        <v>20.000000000000014</v>
      </c>
    </row>
    <row r="7" spans="2:27" x14ac:dyDescent="0.2">
      <c r="B7" s="104">
        <v>4</v>
      </c>
      <c r="C7" s="820" t="s">
        <v>167</v>
      </c>
      <c r="D7" s="821"/>
      <c r="E7" s="105" t="e">
        <f>#REF!</f>
        <v>#REF!</v>
      </c>
      <c r="F7" s="93" t="e">
        <f t="shared" si="0"/>
        <v>#REF!</v>
      </c>
      <c r="G7" s="106">
        <v>1</v>
      </c>
      <c r="H7" s="95" t="e">
        <f t="shared" si="1"/>
        <v>#REF!</v>
      </c>
      <c r="I7" s="107">
        <v>1</v>
      </c>
      <c r="J7" s="93" t="e">
        <f t="shared" si="2"/>
        <v>#REF!</v>
      </c>
      <c r="K7" s="106"/>
      <c r="L7" s="95" t="e">
        <f t="shared" si="3"/>
        <v>#REF!</v>
      </c>
      <c r="M7" s="107">
        <v>1</v>
      </c>
      <c r="N7" s="93" t="e">
        <f t="shared" si="4"/>
        <v>#REF!</v>
      </c>
      <c r="O7" s="106"/>
      <c r="P7" s="95" t="e">
        <f t="shared" si="5"/>
        <v>#REF!</v>
      </c>
      <c r="Q7" s="107">
        <v>1</v>
      </c>
      <c r="R7" s="93" t="e">
        <f t="shared" si="6"/>
        <v>#REF!</v>
      </c>
      <c r="S7" s="106"/>
      <c r="T7" s="108" t="e">
        <f t="shared" si="7"/>
        <v>#REF!</v>
      </c>
      <c r="U7" s="109">
        <f t="shared" si="8"/>
        <v>4</v>
      </c>
      <c r="V7" s="110">
        <f>$L$96</f>
        <v>15.665056360708531</v>
      </c>
      <c r="W7" s="111">
        <v>100</v>
      </c>
      <c r="X7" s="112">
        <f t="shared" si="9"/>
        <v>-84.334943639291467</v>
      </c>
      <c r="Y7" s="101">
        <f t="shared" si="10"/>
        <v>-5.383634868421054</v>
      </c>
      <c r="Z7" s="113">
        <v>1.2767269736842117</v>
      </c>
      <c r="AA7" s="114">
        <f t="shared" si="11"/>
        <v>20.000000000000014</v>
      </c>
    </row>
    <row r="8" spans="2:27" x14ac:dyDescent="0.2">
      <c r="B8" s="104">
        <v>5</v>
      </c>
      <c r="C8" s="820" t="s">
        <v>168</v>
      </c>
      <c r="D8" s="821"/>
      <c r="E8" s="105" t="e">
        <f>#REF!</f>
        <v>#REF!</v>
      </c>
      <c r="F8" s="93" t="e">
        <f t="shared" si="0"/>
        <v>#REF!</v>
      </c>
      <c r="G8" s="106"/>
      <c r="H8" s="95" t="e">
        <f t="shared" si="1"/>
        <v>#REF!</v>
      </c>
      <c r="I8" s="107">
        <v>1</v>
      </c>
      <c r="J8" s="93" t="e">
        <f t="shared" si="2"/>
        <v>#REF!</v>
      </c>
      <c r="K8" s="106">
        <v>1</v>
      </c>
      <c r="L8" s="95" t="e">
        <f t="shared" si="3"/>
        <v>#REF!</v>
      </c>
      <c r="M8" s="107">
        <v>1</v>
      </c>
      <c r="N8" s="93" t="e">
        <f t="shared" si="4"/>
        <v>#REF!</v>
      </c>
      <c r="O8" s="106"/>
      <c r="P8" s="95" t="e">
        <f t="shared" si="5"/>
        <v>#REF!</v>
      </c>
      <c r="Q8" s="107">
        <v>1</v>
      </c>
      <c r="R8" s="93" t="e">
        <f t="shared" si="6"/>
        <v>#REF!</v>
      </c>
      <c r="S8" s="106">
        <v>1</v>
      </c>
      <c r="T8" s="108" t="e">
        <f t="shared" si="7"/>
        <v>#REF!</v>
      </c>
      <c r="U8" s="109">
        <f t="shared" si="8"/>
        <v>5</v>
      </c>
      <c r="V8" s="110">
        <f>$N$96</f>
        <v>18.215780998389704</v>
      </c>
      <c r="W8" s="111">
        <v>100</v>
      </c>
      <c r="X8" s="112">
        <f t="shared" si="9"/>
        <v>-81.784219001610296</v>
      </c>
      <c r="Y8" s="101">
        <f t="shared" si="10"/>
        <v>-4.489745403111737</v>
      </c>
      <c r="Z8" s="113">
        <v>1.0979490806223489</v>
      </c>
      <c r="AA8" s="114">
        <f t="shared" si="11"/>
        <v>20.000000000000028</v>
      </c>
    </row>
    <row r="9" spans="2:27" x14ac:dyDescent="0.2">
      <c r="B9" s="104">
        <v>6</v>
      </c>
      <c r="C9" s="820" t="s">
        <v>169</v>
      </c>
      <c r="D9" s="821"/>
      <c r="E9" s="105" t="e">
        <f>#REF!</f>
        <v>#REF!</v>
      </c>
      <c r="F9" s="93" t="e">
        <f t="shared" si="0"/>
        <v>#REF!</v>
      </c>
      <c r="G9" s="106">
        <v>1</v>
      </c>
      <c r="H9" s="95" t="e">
        <f t="shared" si="1"/>
        <v>#REF!</v>
      </c>
      <c r="I9" s="107">
        <v>1</v>
      </c>
      <c r="J9" s="93" t="e">
        <f t="shared" si="2"/>
        <v>#REF!</v>
      </c>
      <c r="K9" s="106">
        <v>1</v>
      </c>
      <c r="L9" s="95" t="e">
        <f t="shared" si="3"/>
        <v>#REF!</v>
      </c>
      <c r="M9" s="107"/>
      <c r="N9" s="93" t="e">
        <f t="shared" si="4"/>
        <v>#REF!</v>
      </c>
      <c r="O9" s="106">
        <v>1</v>
      </c>
      <c r="P9" s="95" t="e">
        <f t="shared" si="5"/>
        <v>#REF!</v>
      </c>
      <c r="Q9" s="107">
        <v>1</v>
      </c>
      <c r="R9" s="93" t="e">
        <f t="shared" si="6"/>
        <v>#REF!</v>
      </c>
      <c r="S9" s="106">
        <v>1</v>
      </c>
      <c r="T9" s="108" t="e">
        <f t="shared" si="7"/>
        <v>#REF!</v>
      </c>
      <c r="U9" s="109">
        <f t="shared" si="8"/>
        <v>6</v>
      </c>
      <c r="V9" s="110">
        <f>$P$96</f>
        <v>27.859213250517573</v>
      </c>
      <c r="W9" s="111">
        <v>100</v>
      </c>
      <c r="X9" s="112">
        <f t="shared" si="9"/>
        <v>-72.14078674948243</v>
      </c>
      <c r="Y9" s="101">
        <f t="shared" si="10"/>
        <v>-2.5894768133174826</v>
      </c>
      <c r="Z9" s="113">
        <v>0.71789536266349518</v>
      </c>
      <c r="AA9" s="114">
        <f t="shared" si="11"/>
        <v>19.999999999999964</v>
      </c>
    </row>
    <row r="10" spans="2:27" x14ac:dyDescent="0.2">
      <c r="B10" s="104">
        <v>7</v>
      </c>
      <c r="C10" s="820" t="s">
        <v>170</v>
      </c>
      <c r="D10" s="821"/>
      <c r="E10" s="105" t="e">
        <f>#REF!</f>
        <v>#REF!</v>
      </c>
      <c r="F10" s="93" t="e">
        <f t="shared" si="0"/>
        <v>#REF!</v>
      </c>
      <c r="G10" s="106"/>
      <c r="H10" s="95" t="e">
        <f t="shared" si="1"/>
        <v>#REF!</v>
      </c>
      <c r="I10" s="107">
        <v>1</v>
      </c>
      <c r="J10" s="93" t="e">
        <f t="shared" si="2"/>
        <v>#REF!</v>
      </c>
      <c r="K10" s="106">
        <v>1</v>
      </c>
      <c r="L10" s="95" t="e">
        <f t="shared" si="3"/>
        <v>#REF!</v>
      </c>
      <c r="M10" s="107"/>
      <c r="N10" s="93" t="e">
        <f t="shared" si="4"/>
        <v>#REF!</v>
      </c>
      <c r="O10" s="106">
        <v>1</v>
      </c>
      <c r="P10" s="95" t="e">
        <f t="shared" si="5"/>
        <v>#REF!</v>
      </c>
      <c r="Q10" s="107">
        <v>1</v>
      </c>
      <c r="R10" s="93" t="e">
        <f t="shared" si="6"/>
        <v>#REF!</v>
      </c>
      <c r="S10" s="106">
        <v>1</v>
      </c>
      <c r="T10" s="108" t="e">
        <f t="shared" si="7"/>
        <v>#REF!</v>
      </c>
      <c r="U10" s="109">
        <f t="shared" si="8"/>
        <v>5</v>
      </c>
      <c r="V10" s="110">
        <f>$R$96</f>
        <v>23.221532091097313</v>
      </c>
      <c r="W10" s="111">
        <v>100</v>
      </c>
      <c r="X10" s="112">
        <f t="shared" si="9"/>
        <v>-76.778467908902684</v>
      </c>
      <c r="Y10" s="101">
        <f t="shared" si="10"/>
        <v>-3.3063480741797422</v>
      </c>
      <c r="Z10" s="113">
        <v>0.86126961483594855</v>
      </c>
      <c r="AA10" s="114">
        <f t="shared" si="11"/>
        <v>20</v>
      </c>
    </row>
    <row r="11" spans="2:27" x14ac:dyDescent="0.2">
      <c r="B11" s="104">
        <v>8</v>
      </c>
      <c r="C11" s="820" t="s">
        <v>171</v>
      </c>
      <c r="D11" s="821"/>
      <c r="E11" s="105" t="e">
        <f>#REF!</f>
        <v>#REF!</v>
      </c>
      <c r="F11" s="93" t="e">
        <f t="shared" si="0"/>
        <v>#REF!</v>
      </c>
      <c r="G11" s="106"/>
      <c r="H11" s="95" t="e">
        <f t="shared" si="1"/>
        <v>#REF!</v>
      </c>
      <c r="I11" s="107">
        <v>1</v>
      </c>
      <c r="J11" s="93" t="e">
        <f t="shared" si="2"/>
        <v>#REF!</v>
      </c>
      <c r="K11" s="106">
        <v>1</v>
      </c>
      <c r="L11" s="95" t="e">
        <f t="shared" si="3"/>
        <v>#REF!</v>
      </c>
      <c r="M11" s="107">
        <v>1</v>
      </c>
      <c r="N11" s="93" t="e">
        <f t="shared" si="4"/>
        <v>#REF!</v>
      </c>
      <c r="O11" s="106"/>
      <c r="P11" s="95" t="e">
        <f t="shared" si="5"/>
        <v>#REF!</v>
      </c>
      <c r="Q11" s="107">
        <v>1</v>
      </c>
      <c r="R11" s="93" t="e">
        <f t="shared" si="6"/>
        <v>#REF!</v>
      </c>
      <c r="S11" s="106">
        <v>1</v>
      </c>
      <c r="T11" s="108" t="e">
        <f t="shared" si="7"/>
        <v>#REF!</v>
      </c>
      <c r="U11" s="109">
        <f t="shared" si="8"/>
        <v>5</v>
      </c>
      <c r="V11" s="110">
        <f>$T$96</f>
        <v>18.215780998389704</v>
      </c>
      <c r="W11" s="111">
        <v>100</v>
      </c>
      <c r="X11" s="112">
        <f t="shared" si="9"/>
        <v>-81.784219001610296</v>
      </c>
      <c r="Y11" s="101">
        <f t="shared" si="10"/>
        <v>-4.489745403111737</v>
      </c>
      <c r="Z11" s="113">
        <v>1.0979490806223489</v>
      </c>
      <c r="AA11" s="114">
        <f t="shared" si="11"/>
        <v>20.000000000000028</v>
      </c>
    </row>
    <row r="12" spans="2:27" x14ac:dyDescent="0.2">
      <c r="B12" s="104">
        <v>9</v>
      </c>
      <c r="C12" s="820" t="s">
        <v>172</v>
      </c>
      <c r="D12" s="821"/>
      <c r="E12" s="105" t="e">
        <f>#REF!</f>
        <v>#REF!</v>
      </c>
      <c r="F12" s="93" t="e">
        <f t="shared" si="0"/>
        <v>#REF!</v>
      </c>
      <c r="G12" s="106"/>
      <c r="H12" s="95" t="e">
        <f t="shared" si="1"/>
        <v>#REF!</v>
      </c>
      <c r="I12" s="107">
        <v>1</v>
      </c>
      <c r="J12" s="93" t="e">
        <f t="shared" si="2"/>
        <v>#REF!</v>
      </c>
      <c r="K12" s="106">
        <v>1</v>
      </c>
      <c r="L12" s="95" t="e">
        <f t="shared" si="3"/>
        <v>#REF!</v>
      </c>
      <c r="M12" s="107"/>
      <c r="N12" s="93" t="e">
        <f t="shared" si="4"/>
        <v>#REF!</v>
      </c>
      <c r="O12" s="106"/>
      <c r="P12" s="95" t="e">
        <f t="shared" si="5"/>
        <v>#REF!</v>
      </c>
      <c r="Q12" s="107">
        <v>1</v>
      </c>
      <c r="R12" s="93" t="e">
        <f t="shared" si="6"/>
        <v>#REF!</v>
      </c>
      <c r="S12" s="106">
        <v>1</v>
      </c>
      <c r="T12" s="108" t="e">
        <f t="shared" si="7"/>
        <v>#REF!</v>
      </c>
      <c r="U12" s="109">
        <f t="shared" si="8"/>
        <v>4</v>
      </c>
      <c r="V12" s="110">
        <f>$V$96</f>
        <v>14.608695652173912</v>
      </c>
      <c r="W12" s="111">
        <v>100</v>
      </c>
      <c r="X12" s="112">
        <f t="shared" si="9"/>
        <v>-85.391304347826093</v>
      </c>
      <c r="Y12" s="101">
        <f t="shared" si="10"/>
        <v>-5.8452380952380958</v>
      </c>
      <c r="Z12" s="113">
        <v>1.3690476190476193</v>
      </c>
      <c r="AA12" s="114">
        <f t="shared" si="11"/>
        <v>20.000000000000004</v>
      </c>
    </row>
    <row r="13" spans="2:27" x14ac:dyDescent="0.2">
      <c r="B13" s="104">
        <v>10</v>
      </c>
      <c r="C13" s="820" t="s">
        <v>173</v>
      </c>
      <c r="D13" s="821"/>
      <c r="E13" s="105" t="e">
        <f>#REF!</f>
        <v>#REF!</v>
      </c>
      <c r="F13" s="93" t="e">
        <f t="shared" si="0"/>
        <v>#REF!</v>
      </c>
      <c r="G13" s="106">
        <v>1</v>
      </c>
      <c r="H13" s="95" t="e">
        <f t="shared" si="1"/>
        <v>#REF!</v>
      </c>
      <c r="I13" s="107">
        <v>1</v>
      </c>
      <c r="J13" s="93" t="e">
        <f t="shared" si="2"/>
        <v>#REF!</v>
      </c>
      <c r="K13" s="106"/>
      <c r="L13" s="95" t="e">
        <f t="shared" si="3"/>
        <v>#REF!</v>
      </c>
      <c r="M13" s="107">
        <v>1</v>
      </c>
      <c r="N13" s="93" t="e">
        <f t="shared" si="4"/>
        <v>#REF!</v>
      </c>
      <c r="O13" s="106">
        <v>1</v>
      </c>
      <c r="P13" s="95" t="e">
        <f t="shared" si="5"/>
        <v>#REF!</v>
      </c>
      <c r="Q13" s="107"/>
      <c r="R13" s="93" t="e">
        <f t="shared" si="6"/>
        <v>#REF!</v>
      </c>
      <c r="S13" s="106"/>
      <c r="T13" s="108" t="e">
        <f t="shared" si="7"/>
        <v>#REF!</v>
      </c>
      <c r="U13" s="109">
        <f t="shared" si="8"/>
        <v>4</v>
      </c>
      <c r="V13" s="110">
        <f>$X$96</f>
        <v>19.640211640211636</v>
      </c>
      <c r="W13" s="111">
        <v>100</v>
      </c>
      <c r="X13" s="112">
        <f t="shared" si="9"/>
        <v>-80.359788359788368</v>
      </c>
      <c r="Y13" s="101">
        <f t="shared" si="10"/>
        <v>-4.0915948275862082</v>
      </c>
      <c r="Z13" s="113">
        <v>1.0183189655172415</v>
      </c>
      <c r="AA13" s="114">
        <f t="shared" si="11"/>
        <v>20</v>
      </c>
    </row>
    <row r="14" spans="2:27" x14ac:dyDescent="0.2">
      <c r="B14" s="104">
        <v>11</v>
      </c>
      <c r="C14" s="820" t="s">
        <v>174</v>
      </c>
      <c r="D14" s="821"/>
      <c r="E14" s="105" t="e">
        <f>#REF!</f>
        <v>#REF!</v>
      </c>
      <c r="F14" s="93" t="e">
        <f t="shared" si="0"/>
        <v>#REF!</v>
      </c>
      <c r="G14" s="106">
        <v>1</v>
      </c>
      <c r="H14" s="95" t="e">
        <f t="shared" si="1"/>
        <v>#REF!</v>
      </c>
      <c r="I14" s="107">
        <v>1</v>
      </c>
      <c r="J14" s="93" t="e">
        <f t="shared" si="2"/>
        <v>#REF!</v>
      </c>
      <c r="K14" s="106"/>
      <c r="L14" s="95" t="e">
        <f t="shared" si="3"/>
        <v>#REF!</v>
      </c>
      <c r="M14" s="107">
        <v>1</v>
      </c>
      <c r="N14" s="93" t="e">
        <f t="shared" si="4"/>
        <v>#REF!</v>
      </c>
      <c r="O14" s="106"/>
      <c r="P14" s="95" t="e">
        <f t="shared" si="5"/>
        <v>#REF!</v>
      </c>
      <c r="Q14" s="107">
        <v>1</v>
      </c>
      <c r="R14" s="93" t="e">
        <f t="shared" si="6"/>
        <v>#REF!</v>
      </c>
      <c r="S14" s="106">
        <v>1</v>
      </c>
      <c r="T14" s="108" t="e">
        <f t="shared" si="7"/>
        <v>#REF!</v>
      </c>
      <c r="U14" s="109">
        <f t="shared" si="8"/>
        <v>5</v>
      </c>
      <c r="V14" s="110">
        <f>$Z$96</f>
        <v>19.143317230273759</v>
      </c>
      <c r="W14" s="111">
        <v>100</v>
      </c>
      <c r="X14" s="112">
        <f t="shared" si="9"/>
        <v>-80.856682769726234</v>
      </c>
      <c r="Y14" s="101">
        <f t="shared" si="10"/>
        <v>-4.2237550471063239</v>
      </c>
      <c r="Z14" s="113">
        <v>1.0447510094212662</v>
      </c>
      <c r="AA14" s="114">
        <f t="shared" si="11"/>
        <v>20.000000000000028</v>
      </c>
    </row>
    <row r="15" spans="2:27" x14ac:dyDescent="0.2">
      <c r="B15" s="104">
        <v>12</v>
      </c>
      <c r="C15" s="820" t="s">
        <v>164</v>
      </c>
      <c r="D15" s="821"/>
      <c r="E15" s="105" t="e">
        <f>#REF!</f>
        <v>#REF!</v>
      </c>
      <c r="F15" s="93" t="e">
        <f t="shared" si="0"/>
        <v>#REF!</v>
      </c>
      <c r="G15" s="106">
        <v>1</v>
      </c>
      <c r="H15" s="95" t="e">
        <f t="shared" si="1"/>
        <v>#REF!</v>
      </c>
      <c r="I15" s="107">
        <v>1</v>
      </c>
      <c r="J15" s="93" t="e">
        <f t="shared" si="2"/>
        <v>#REF!</v>
      </c>
      <c r="K15" s="106"/>
      <c r="L15" s="95" t="e">
        <f t="shared" si="3"/>
        <v>#REF!</v>
      </c>
      <c r="M15" s="107">
        <v>1</v>
      </c>
      <c r="N15" s="93" t="e">
        <f t="shared" si="4"/>
        <v>#REF!</v>
      </c>
      <c r="O15" s="106"/>
      <c r="P15" s="95" t="e">
        <f t="shared" si="5"/>
        <v>#REF!</v>
      </c>
      <c r="Q15" s="107">
        <v>1</v>
      </c>
      <c r="R15" s="93" t="e">
        <f t="shared" si="6"/>
        <v>#REF!</v>
      </c>
      <c r="S15" s="106">
        <v>1</v>
      </c>
      <c r="T15" s="108" t="e">
        <f t="shared" si="7"/>
        <v>#REF!</v>
      </c>
      <c r="U15" s="109">
        <f t="shared" si="8"/>
        <v>5</v>
      </c>
      <c r="V15" s="110">
        <f>$AB$96</f>
        <v>19.143317230273759</v>
      </c>
      <c r="W15" s="111">
        <v>100</v>
      </c>
      <c r="X15" s="112">
        <f t="shared" si="9"/>
        <v>-80.856682769726234</v>
      </c>
      <c r="Y15" s="101">
        <f t="shared" si="10"/>
        <v>-4.2237550471063239</v>
      </c>
      <c r="Z15" s="113">
        <v>1.0447510094212662</v>
      </c>
      <c r="AA15" s="114">
        <f t="shared" si="11"/>
        <v>20.000000000000028</v>
      </c>
    </row>
    <row r="16" spans="2:27" x14ac:dyDescent="0.2">
      <c r="B16" s="104">
        <v>13</v>
      </c>
      <c r="C16" s="820" t="s">
        <v>175</v>
      </c>
      <c r="D16" s="821"/>
      <c r="E16" s="105" t="e">
        <f>#REF!</f>
        <v>#REF!</v>
      </c>
      <c r="F16" s="93" t="e">
        <f t="shared" si="0"/>
        <v>#REF!</v>
      </c>
      <c r="G16" s="106"/>
      <c r="H16" s="95" t="e">
        <f t="shared" si="1"/>
        <v>#REF!</v>
      </c>
      <c r="I16" s="107">
        <v>1</v>
      </c>
      <c r="J16" s="93" t="e">
        <f t="shared" si="2"/>
        <v>#REF!</v>
      </c>
      <c r="K16" s="106">
        <v>1</v>
      </c>
      <c r="L16" s="95" t="e">
        <f t="shared" si="3"/>
        <v>#REF!</v>
      </c>
      <c r="M16" s="107"/>
      <c r="N16" s="93" t="e">
        <f t="shared" si="4"/>
        <v>#REF!</v>
      </c>
      <c r="O16" s="106"/>
      <c r="P16" s="95" t="e">
        <f t="shared" si="5"/>
        <v>#REF!</v>
      </c>
      <c r="Q16" s="107">
        <v>1</v>
      </c>
      <c r="R16" s="93" t="e">
        <f t="shared" si="6"/>
        <v>#REF!</v>
      </c>
      <c r="S16" s="106"/>
      <c r="T16" s="108" t="e">
        <f t="shared" si="7"/>
        <v>#REF!</v>
      </c>
      <c r="U16" s="109">
        <f t="shared" si="8"/>
        <v>3</v>
      </c>
      <c r="V16" s="110">
        <f>$AD$96</f>
        <v>11.130434782608688</v>
      </c>
      <c r="W16" s="111">
        <v>100</v>
      </c>
      <c r="X16" s="112">
        <f t="shared" si="9"/>
        <v>-88.869565217391312</v>
      </c>
      <c r="Y16" s="101">
        <f t="shared" si="10"/>
        <v>-7.9843750000000062</v>
      </c>
      <c r="Z16" s="113">
        <v>1.796875</v>
      </c>
      <c r="AA16" s="114">
        <f t="shared" si="11"/>
        <v>19.999999999999986</v>
      </c>
    </row>
    <row r="17" spans="2:41" x14ac:dyDescent="0.2">
      <c r="B17" s="104">
        <v>14</v>
      </c>
      <c r="C17" s="820" t="s">
        <v>176</v>
      </c>
      <c r="D17" s="821"/>
      <c r="E17" s="105" t="e">
        <f>#REF!</f>
        <v>#REF!</v>
      </c>
      <c r="F17" s="93" t="e">
        <f t="shared" si="0"/>
        <v>#REF!</v>
      </c>
      <c r="G17" s="106">
        <v>1</v>
      </c>
      <c r="H17" s="95" t="e">
        <f t="shared" si="1"/>
        <v>#REF!</v>
      </c>
      <c r="I17" s="107">
        <v>1</v>
      </c>
      <c r="J17" s="93" t="e">
        <f t="shared" si="2"/>
        <v>#REF!</v>
      </c>
      <c r="K17" s="106">
        <v>1</v>
      </c>
      <c r="L17" s="95" t="e">
        <f t="shared" si="3"/>
        <v>#REF!</v>
      </c>
      <c r="M17" s="107">
        <v>1</v>
      </c>
      <c r="N17" s="93" t="e">
        <f t="shared" si="4"/>
        <v>#REF!</v>
      </c>
      <c r="O17" s="106">
        <v>1</v>
      </c>
      <c r="P17" s="95" t="e">
        <f t="shared" si="5"/>
        <v>#REF!</v>
      </c>
      <c r="Q17" s="107">
        <v>1</v>
      </c>
      <c r="R17" s="93" t="e">
        <f t="shared" si="6"/>
        <v>#REF!</v>
      </c>
      <c r="S17" s="106">
        <v>1</v>
      </c>
      <c r="T17" s="108" t="e">
        <f t="shared" si="7"/>
        <v>#REF!</v>
      </c>
      <c r="U17" s="109">
        <f t="shared" si="8"/>
        <v>7</v>
      </c>
      <c r="V17" s="110">
        <f>$AF$96</f>
        <v>31.46629859673337</v>
      </c>
      <c r="W17" s="111">
        <v>100</v>
      </c>
      <c r="X17" s="112">
        <f t="shared" si="9"/>
        <v>-68.533701403266633</v>
      </c>
      <c r="Y17" s="101">
        <f t="shared" si="10"/>
        <v>-2.178003275236871</v>
      </c>
      <c r="Z17" s="113">
        <v>0.6356006550473734</v>
      </c>
      <c r="AA17" s="114">
        <f t="shared" si="11"/>
        <v>19.999999999999975</v>
      </c>
    </row>
    <row r="18" spans="2:41" x14ac:dyDescent="0.2">
      <c r="B18" s="104">
        <v>15</v>
      </c>
      <c r="C18" s="820" t="s">
        <v>256</v>
      </c>
      <c r="D18" s="821"/>
      <c r="E18" s="105" t="e">
        <f>#REF!</f>
        <v>#REF!</v>
      </c>
      <c r="F18" s="93" t="e">
        <f t="shared" si="0"/>
        <v>#REF!</v>
      </c>
      <c r="G18" s="106">
        <v>1</v>
      </c>
      <c r="H18" s="95" t="e">
        <f t="shared" si="1"/>
        <v>#REF!</v>
      </c>
      <c r="I18" s="107">
        <v>1</v>
      </c>
      <c r="J18" s="93" t="e">
        <f t="shared" si="2"/>
        <v>#REF!</v>
      </c>
      <c r="K18" s="106">
        <v>1</v>
      </c>
      <c r="L18" s="95" t="e">
        <f t="shared" si="3"/>
        <v>#REF!</v>
      </c>
      <c r="M18" s="107"/>
      <c r="N18" s="93" t="e">
        <f t="shared" si="4"/>
        <v>#REF!</v>
      </c>
      <c r="O18" s="106">
        <v>1</v>
      </c>
      <c r="P18" s="95" t="e">
        <f t="shared" si="5"/>
        <v>#REF!</v>
      </c>
      <c r="Q18" s="107"/>
      <c r="R18" s="93" t="e">
        <f t="shared" si="6"/>
        <v>#REF!</v>
      </c>
      <c r="S18" s="106">
        <v>1</v>
      </c>
      <c r="T18" s="108" t="e">
        <f t="shared" si="7"/>
        <v>#REF!</v>
      </c>
      <c r="U18" s="109">
        <f t="shared" si="8"/>
        <v>5</v>
      </c>
      <c r="V18" s="110">
        <f>$AH$96</f>
        <v>23.221532091097309</v>
      </c>
      <c r="W18" s="111">
        <v>100</v>
      </c>
      <c r="X18" s="112">
        <f t="shared" si="9"/>
        <v>-76.778467908902684</v>
      </c>
      <c r="Y18" s="101">
        <f t="shared" si="10"/>
        <v>-3.3063480741797426</v>
      </c>
      <c r="Z18" s="113">
        <v>0.86126961483594822</v>
      </c>
      <c r="AA18" s="114">
        <f t="shared" si="11"/>
        <v>19.999999999999989</v>
      </c>
    </row>
    <row r="19" spans="2:41" ht="13.5" thickBot="1" x14ac:dyDescent="0.25">
      <c r="B19" s="115">
        <v>16</v>
      </c>
      <c r="C19" s="822" t="s">
        <v>177</v>
      </c>
      <c r="D19" s="823"/>
      <c r="E19" s="116" t="e">
        <f>#REF!</f>
        <v>#REF!</v>
      </c>
      <c r="F19" s="93" t="e">
        <f t="shared" si="0"/>
        <v>#REF!</v>
      </c>
      <c r="G19" s="117">
        <v>1</v>
      </c>
      <c r="H19" s="95" t="e">
        <f t="shared" si="1"/>
        <v>#REF!</v>
      </c>
      <c r="I19" s="118"/>
      <c r="J19" s="93" t="e">
        <f t="shared" si="2"/>
        <v>#REF!</v>
      </c>
      <c r="K19" s="117"/>
      <c r="L19" s="95" t="e">
        <f t="shared" si="3"/>
        <v>#REF!</v>
      </c>
      <c r="M19" s="118"/>
      <c r="N19" s="93" t="e">
        <f t="shared" si="4"/>
        <v>#REF!</v>
      </c>
      <c r="O19" s="117">
        <v>1</v>
      </c>
      <c r="P19" s="95" t="e">
        <f t="shared" si="5"/>
        <v>#REF!</v>
      </c>
      <c r="Q19" s="118"/>
      <c r="R19" s="93" t="e">
        <f t="shared" si="6"/>
        <v>#REF!</v>
      </c>
      <c r="S19" s="117"/>
      <c r="T19" s="119" t="e">
        <f t="shared" si="7"/>
        <v>#REF!</v>
      </c>
      <c r="U19" s="120">
        <f t="shared" si="8"/>
        <v>2</v>
      </c>
      <c r="V19" s="121">
        <f>$AJ$96</f>
        <v>13.25051759834369</v>
      </c>
      <c r="W19" s="122">
        <v>100</v>
      </c>
      <c r="X19" s="123">
        <f t="shared" si="9"/>
        <v>-86.749482401656309</v>
      </c>
      <c r="Y19" s="101">
        <f t="shared" si="10"/>
        <v>-6.5468749999999973</v>
      </c>
      <c r="Z19" s="124">
        <v>1.5093750000000004</v>
      </c>
      <c r="AA19" s="125">
        <f t="shared" si="11"/>
        <v>20.000000000000011</v>
      </c>
    </row>
    <row r="20" spans="2:41" ht="13.5" thickBot="1" x14ac:dyDescent="0.25">
      <c r="B20" s="795" t="s">
        <v>359</v>
      </c>
      <c r="C20" s="796"/>
      <c r="D20" s="797"/>
      <c r="E20" s="126" t="e">
        <f>SUM(E4:E19)/$B$19</f>
        <v>#REF!</v>
      </c>
      <c r="F20" s="127" t="e">
        <f t="shared" ref="F20:U20" si="12">SUM(F4:F19)</f>
        <v>#REF!</v>
      </c>
      <c r="G20" s="128">
        <f t="shared" si="12"/>
        <v>10</v>
      </c>
      <c r="H20" s="129" t="e">
        <f t="shared" si="12"/>
        <v>#REF!</v>
      </c>
      <c r="I20" s="128">
        <f t="shared" si="12"/>
        <v>15</v>
      </c>
      <c r="J20" s="127" t="e">
        <f t="shared" si="12"/>
        <v>#REF!</v>
      </c>
      <c r="K20" s="128">
        <f t="shared" si="12"/>
        <v>10</v>
      </c>
      <c r="L20" s="129" t="e">
        <f t="shared" si="12"/>
        <v>#REF!</v>
      </c>
      <c r="M20" s="128">
        <f t="shared" si="12"/>
        <v>10</v>
      </c>
      <c r="N20" s="127" t="e">
        <f t="shared" si="12"/>
        <v>#REF!</v>
      </c>
      <c r="O20" s="128">
        <f t="shared" si="12"/>
        <v>7</v>
      </c>
      <c r="P20" s="129" t="e">
        <f t="shared" si="12"/>
        <v>#REF!</v>
      </c>
      <c r="Q20" s="128">
        <f t="shared" si="12"/>
        <v>13</v>
      </c>
      <c r="R20" s="127" t="e">
        <f t="shared" si="12"/>
        <v>#REF!</v>
      </c>
      <c r="S20" s="128">
        <f t="shared" si="12"/>
        <v>12</v>
      </c>
      <c r="T20" s="127" t="e">
        <f t="shared" si="12"/>
        <v>#REF!</v>
      </c>
      <c r="U20" s="130">
        <f t="shared" si="12"/>
        <v>77</v>
      </c>
      <c r="V20" s="131">
        <f>SUM(V4:V19)</f>
        <v>319.99999999999994</v>
      </c>
      <c r="W20" s="132">
        <f>SUM(W4:W19)</f>
        <v>1600</v>
      </c>
      <c r="X20" s="133">
        <f t="shared" si="9"/>
        <v>-1280</v>
      </c>
      <c r="Y20" s="134">
        <f>SUM(Y4:Y19)</f>
        <v>-70.19852986504884</v>
      </c>
      <c r="Z20" s="135"/>
      <c r="AA20" s="136">
        <f>SUM(AA4:AA19)/16</f>
        <v>20.000000000000004</v>
      </c>
    </row>
    <row r="21" spans="2:41" ht="13.5" thickBot="1" x14ac:dyDescent="0.25">
      <c r="F21" s="805">
        <v>100</v>
      </c>
      <c r="G21" s="806"/>
    </row>
    <row r="22" spans="2:41" ht="13.5" thickBot="1" x14ac:dyDescent="0.25"/>
    <row r="23" spans="2:41" ht="15" x14ac:dyDescent="0.2">
      <c r="B23" s="826" t="s">
        <v>251</v>
      </c>
      <c r="C23" s="826"/>
      <c r="D23" s="827"/>
      <c r="E23" s="834" t="str">
        <f>'Datos de Origen'!$X$2</f>
        <v xml:space="preserve">   Evaluación del CONSULTOR</v>
      </c>
      <c r="F23" s="780">
        <v>1</v>
      </c>
      <c r="G23" s="781"/>
      <c r="H23" s="781">
        <v>2</v>
      </c>
      <c r="I23" s="781"/>
      <c r="J23" s="781">
        <v>3</v>
      </c>
      <c r="K23" s="781"/>
      <c r="L23" s="781">
        <v>4</v>
      </c>
      <c r="M23" s="781"/>
      <c r="N23" s="781">
        <v>5</v>
      </c>
      <c r="O23" s="781"/>
      <c r="P23" s="781">
        <v>6</v>
      </c>
      <c r="Q23" s="781"/>
      <c r="R23" s="781">
        <v>7</v>
      </c>
      <c r="S23" s="781"/>
      <c r="T23" s="781">
        <v>8</v>
      </c>
      <c r="U23" s="781"/>
      <c r="V23" s="781">
        <v>9</v>
      </c>
      <c r="W23" s="781"/>
      <c r="X23" s="781">
        <v>10</v>
      </c>
      <c r="Y23" s="781"/>
      <c r="Z23" s="781">
        <v>11</v>
      </c>
      <c r="AA23" s="781"/>
      <c r="AB23" s="781">
        <v>12</v>
      </c>
      <c r="AC23" s="781"/>
      <c r="AD23" s="781">
        <v>13</v>
      </c>
      <c r="AE23" s="781"/>
      <c r="AF23" s="781">
        <v>14</v>
      </c>
      <c r="AG23" s="781"/>
      <c r="AH23" s="781">
        <v>15</v>
      </c>
      <c r="AI23" s="781"/>
      <c r="AJ23" s="781">
        <v>16</v>
      </c>
      <c r="AK23" s="782"/>
      <c r="AL23" s="798" t="s">
        <v>255</v>
      </c>
      <c r="AM23" s="799"/>
    </row>
    <row r="24" spans="2:41" ht="54.6" customHeight="1" thickBot="1" x14ac:dyDescent="0.25">
      <c r="B24" s="826"/>
      <c r="C24" s="826"/>
      <c r="D24" s="827"/>
      <c r="E24" s="835"/>
      <c r="F24" s="807" t="s">
        <v>163</v>
      </c>
      <c r="G24" s="808"/>
      <c r="H24" s="808" t="s">
        <v>165</v>
      </c>
      <c r="I24" s="808"/>
      <c r="J24" s="808" t="s">
        <v>166</v>
      </c>
      <c r="K24" s="808"/>
      <c r="L24" s="808" t="s">
        <v>167</v>
      </c>
      <c r="M24" s="808"/>
      <c r="N24" s="808" t="s">
        <v>168</v>
      </c>
      <c r="O24" s="808"/>
      <c r="P24" s="808" t="s">
        <v>169</v>
      </c>
      <c r="Q24" s="808"/>
      <c r="R24" s="808" t="s">
        <v>170</v>
      </c>
      <c r="S24" s="808"/>
      <c r="T24" s="808" t="s">
        <v>171</v>
      </c>
      <c r="U24" s="808"/>
      <c r="V24" s="808" t="s">
        <v>172</v>
      </c>
      <c r="W24" s="808"/>
      <c r="X24" s="808" t="s">
        <v>173</v>
      </c>
      <c r="Y24" s="808"/>
      <c r="Z24" s="808" t="s">
        <v>174</v>
      </c>
      <c r="AA24" s="808"/>
      <c r="AB24" s="808" t="s">
        <v>164</v>
      </c>
      <c r="AC24" s="808"/>
      <c r="AD24" s="808" t="s">
        <v>175</v>
      </c>
      <c r="AE24" s="808"/>
      <c r="AF24" s="808" t="s">
        <v>176</v>
      </c>
      <c r="AG24" s="808"/>
      <c r="AH24" s="808" t="s">
        <v>256</v>
      </c>
      <c r="AI24" s="808"/>
      <c r="AJ24" s="808" t="s">
        <v>177</v>
      </c>
      <c r="AK24" s="833"/>
      <c r="AL24" s="800"/>
      <c r="AM24" s="801"/>
    </row>
    <row r="25" spans="2:41" ht="13.9" customHeight="1" thickBot="1" x14ac:dyDescent="0.25">
      <c r="B25" s="828"/>
      <c r="C25" s="828"/>
      <c r="D25" s="829"/>
      <c r="E25" s="836"/>
      <c r="F25" s="140" t="s">
        <v>357</v>
      </c>
      <c r="G25" s="141" t="s">
        <v>358</v>
      </c>
      <c r="H25" s="142" t="s">
        <v>357</v>
      </c>
      <c r="I25" s="143" t="s">
        <v>358</v>
      </c>
      <c r="J25" s="140" t="s">
        <v>357</v>
      </c>
      <c r="K25" s="141" t="s">
        <v>358</v>
      </c>
      <c r="L25" s="142" t="s">
        <v>357</v>
      </c>
      <c r="M25" s="143" t="s">
        <v>358</v>
      </c>
      <c r="N25" s="140" t="s">
        <v>357</v>
      </c>
      <c r="O25" s="141" t="s">
        <v>358</v>
      </c>
      <c r="P25" s="142" t="s">
        <v>357</v>
      </c>
      <c r="Q25" s="143" t="s">
        <v>358</v>
      </c>
      <c r="R25" s="140" t="s">
        <v>357</v>
      </c>
      <c r="S25" s="141" t="s">
        <v>358</v>
      </c>
      <c r="T25" s="140" t="s">
        <v>357</v>
      </c>
      <c r="U25" s="141" t="s">
        <v>358</v>
      </c>
      <c r="V25" s="140" t="s">
        <v>357</v>
      </c>
      <c r="W25" s="141" t="s">
        <v>358</v>
      </c>
      <c r="X25" s="142" t="s">
        <v>357</v>
      </c>
      <c r="Y25" s="143" t="s">
        <v>358</v>
      </c>
      <c r="Z25" s="140" t="s">
        <v>357</v>
      </c>
      <c r="AA25" s="141" t="s">
        <v>358</v>
      </c>
      <c r="AB25" s="142" t="s">
        <v>357</v>
      </c>
      <c r="AC25" s="143" t="s">
        <v>358</v>
      </c>
      <c r="AD25" s="140" t="s">
        <v>357</v>
      </c>
      <c r="AE25" s="141" t="s">
        <v>358</v>
      </c>
      <c r="AF25" s="142" t="s">
        <v>357</v>
      </c>
      <c r="AG25" s="143" t="s">
        <v>358</v>
      </c>
      <c r="AH25" s="140" t="s">
        <v>357</v>
      </c>
      <c r="AI25" s="141" t="s">
        <v>358</v>
      </c>
      <c r="AJ25" s="140" t="s">
        <v>357</v>
      </c>
      <c r="AK25" s="141" t="s">
        <v>358</v>
      </c>
      <c r="AL25" s="140" t="s">
        <v>357</v>
      </c>
      <c r="AM25" s="141" t="s">
        <v>358</v>
      </c>
    </row>
    <row r="26" spans="2:41" ht="15" x14ac:dyDescent="0.2">
      <c r="B26" s="144">
        <v>1</v>
      </c>
      <c r="C26" s="145" t="s">
        <v>4</v>
      </c>
      <c r="D26" s="146" t="s">
        <v>179</v>
      </c>
      <c r="E26" s="147">
        <f>'Datos de Origen'!X5</f>
        <v>20</v>
      </c>
      <c r="F26" s="93">
        <f>(((E26*G26)/AM26)/100)/$B$94</f>
        <v>2.8985507246376811E-4</v>
      </c>
      <c r="G26" s="148">
        <f>$G$4</f>
        <v>1</v>
      </c>
      <c r="H26" s="93">
        <f>(((E26*I26)/AM26)/100)/$B$94</f>
        <v>0</v>
      </c>
      <c r="I26" s="148">
        <f>$G$5</f>
        <v>0</v>
      </c>
      <c r="J26" s="149">
        <f>(((E26*K26)/AM26)/100)/$B$94</f>
        <v>2.8985507246376811E-4</v>
      </c>
      <c r="K26" s="148">
        <f>$G$6</f>
        <v>1</v>
      </c>
      <c r="L26" s="149">
        <f>(((E26*M26)/AM26)/100)/$B$94</f>
        <v>2.8985507246376811E-4</v>
      </c>
      <c r="M26" s="148">
        <f>$G$7</f>
        <v>1</v>
      </c>
      <c r="N26" s="93">
        <f>(((E26*O26)/AM26)/100)/$B$94</f>
        <v>0</v>
      </c>
      <c r="O26" s="148">
        <f>$G$8</f>
        <v>0</v>
      </c>
      <c r="P26" s="149">
        <f>(((E26*Q26)/AM26)/100)/$B$94</f>
        <v>2.8985507246376811E-4</v>
      </c>
      <c r="Q26" s="148">
        <f>$G$9</f>
        <v>1</v>
      </c>
      <c r="R26" s="149">
        <f>(((E26*S26)/AM26)/100)/$B$94</f>
        <v>0</v>
      </c>
      <c r="S26" s="148">
        <f>$G$10</f>
        <v>0</v>
      </c>
      <c r="T26" s="93">
        <f>(((E26*U26)/AM26)/100)/$B$94</f>
        <v>0</v>
      </c>
      <c r="U26" s="148">
        <f>$G$11</f>
        <v>0</v>
      </c>
      <c r="V26" s="93">
        <f>(((E26*W26)/AM26)/100)/$B$94</f>
        <v>0</v>
      </c>
      <c r="W26" s="148">
        <f>$G$12</f>
        <v>0</v>
      </c>
      <c r="X26" s="93">
        <f>(((E26*Y26)/AM26)/100)/$B$94</f>
        <v>2.8985507246376811E-4</v>
      </c>
      <c r="Y26" s="148">
        <f>$G$13</f>
        <v>1</v>
      </c>
      <c r="Z26" s="93">
        <f>(((E26*AA26)/AM26)/100)/$B$94</f>
        <v>2.8985507246376811E-4</v>
      </c>
      <c r="AA26" s="148">
        <f>$G$14</f>
        <v>1</v>
      </c>
      <c r="AB26" s="149">
        <f>(((E26*AC26)/AM26)/100)/$B$94</f>
        <v>2.8985507246376811E-4</v>
      </c>
      <c r="AC26" s="148">
        <f>$G$15</f>
        <v>1</v>
      </c>
      <c r="AD26" s="149">
        <f>(((E26*AE26)/AM26)/100)/$B$94</f>
        <v>0</v>
      </c>
      <c r="AE26" s="148">
        <f>$G$16</f>
        <v>0</v>
      </c>
      <c r="AF26" s="149">
        <f>(((E26*AG26)/AM26)/100)/$B$94</f>
        <v>2.8985507246376811E-4</v>
      </c>
      <c r="AG26" s="148">
        <f>$G$17</f>
        <v>1</v>
      </c>
      <c r="AH26" s="149">
        <f>(((E26*AI26)/AM26)/100)/$B$94</f>
        <v>2.8985507246376811E-4</v>
      </c>
      <c r="AI26" s="148">
        <f>$G$18</f>
        <v>1</v>
      </c>
      <c r="AJ26" s="149">
        <f>(((E26*AK26)/AM26)/100)/$B$94</f>
        <v>2.8985507246376811E-4</v>
      </c>
      <c r="AK26" s="148">
        <f>$G$19</f>
        <v>1</v>
      </c>
      <c r="AL26" s="150">
        <f>F26+H26+J26+L26+N26+P26+R26+T26+V26+X26+Z26+AB26+AD26+AF26+AH26+AJ26</f>
        <v>2.8985507246376808E-3</v>
      </c>
      <c r="AM26" s="151">
        <f>G26+I26+K26+M26+O26+Q26+S26+U26+W26+Y26+AA26+AC26+AE26+AG26+AI26+AK26</f>
        <v>10</v>
      </c>
      <c r="AN26" s="152">
        <f>$E$95*AL26</f>
        <v>3.9999999999999996</v>
      </c>
      <c r="AO26" s="793">
        <f>SUM(AN26:AN35)/10</f>
        <v>3.9999999999999991</v>
      </c>
    </row>
    <row r="27" spans="2:41" ht="15" x14ac:dyDescent="0.2">
      <c r="B27" s="153">
        <v>2</v>
      </c>
      <c r="C27" s="154" t="s">
        <v>4</v>
      </c>
      <c r="D27" s="155" t="s">
        <v>180</v>
      </c>
      <c r="E27" s="156">
        <f>'Datos de Origen'!X6</f>
        <v>20</v>
      </c>
      <c r="F27" s="93">
        <f t="shared" ref="F27:F90" si="13">(((E27*G27)/AM27)/100)/$B$94</f>
        <v>2.8985507246376811E-4</v>
      </c>
      <c r="G27" s="157">
        <f t="shared" ref="G27:G35" si="14">$G$4</f>
        <v>1</v>
      </c>
      <c r="H27" s="93">
        <f t="shared" ref="H27:H90" si="15">(((E27*I27)/AM27)/100)/$B$94</f>
        <v>0</v>
      </c>
      <c r="I27" s="148">
        <f t="shared" ref="I27:I35" si="16">$G$5</f>
        <v>0</v>
      </c>
      <c r="J27" s="149">
        <f t="shared" ref="J27:J90" si="17">(((E27*K27)/AM27)/100)/$B$94</f>
        <v>2.8985507246376811E-4</v>
      </c>
      <c r="K27" s="148">
        <f t="shared" ref="K27:K35" si="18">$G$6</f>
        <v>1</v>
      </c>
      <c r="L27" s="149">
        <f t="shared" ref="L27:L90" si="19">(((E27*M27)/AM27)/100)/$B$94</f>
        <v>2.8985507246376811E-4</v>
      </c>
      <c r="M27" s="148">
        <f t="shared" ref="M27:M35" si="20">$G$7</f>
        <v>1</v>
      </c>
      <c r="N27" s="93">
        <f t="shared" ref="N27:N90" si="21">(((E27*O27)/AM27)/100)/$B$94</f>
        <v>0</v>
      </c>
      <c r="O27" s="148">
        <f t="shared" ref="O27:O35" si="22">$G$8</f>
        <v>0</v>
      </c>
      <c r="P27" s="149">
        <f t="shared" ref="P27:P90" si="23">(((E27*Q27)/AM27)/100)/$B$94</f>
        <v>2.8985507246376811E-4</v>
      </c>
      <c r="Q27" s="148">
        <f t="shared" ref="Q27:Q35" si="24">$G$9</f>
        <v>1</v>
      </c>
      <c r="R27" s="149">
        <f t="shared" ref="R27:R90" si="25">(((E27*S27)/AM27)/100)/$B$94</f>
        <v>0</v>
      </c>
      <c r="S27" s="148">
        <f t="shared" ref="S27:S35" si="26">$G$10</f>
        <v>0</v>
      </c>
      <c r="T27" s="93">
        <f t="shared" ref="T27:T90" si="27">(((E27*U27)/AM27)/100)/$B$94</f>
        <v>0</v>
      </c>
      <c r="U27" s="148">
        <f t="shared" ref="U27:U35" si="28">$G$11</f>
        <v>0</v>
      </c>
      <c r="V27" s="93">
        <f t="shared" ref="V27:V90" si="29">(((E27*W27)/AM27)/100)/$B$94</f>
        <v>0</v>
      </c>
      <c r="W27" s="148">
        <f t="shared" ref="W27:W35" si="30">$G$12</f>
        <v>0</v>
      </c>
      <c r="X27" s="93">
        <f t="shared" ref="X27:X90" si="31">(((E27*Y27)/AM27)/100)/$B$94</f>
        <v>2.8985507246376811E-4</v>
      </c>
      <c r="Y27" s="148">
        <f t="shared" ref="Y27:Y35" si="32">$G$13</f>
        <v>1</v>
      </c>
      <c r="Z27" s="93">
        <f t="shared" ref="Z27:Z90" si="33">(((E27*AA27)/AM27)/100)/$B$94</f>
        <v>2.8985507246376811E-4</v>
      </c>
      <c r="AA27" s="148">
        <f t="shared" ref="AA27:AA35" si="34">$G$14</f>
        <v>1</v>
      </c>
      <c r="AB27" s="149">
        <f t="shared" ref="AB27:AB90" si="35">(((E27*AC27)/AM27)/100)/$B$94</f>
        <v>2.8985507246376811E-4</v>
      </c>
      <c r="AC27" s="148">
        <f t="shared" ref="AC27:AC35" si="36">$G$15</f>
        <v>1</v>
      </c>
      <c r="AD27" s="149">
        <f t="shared" ref="AD27:AD90" si="37">(((E27*AE27)/AM27)/100)/$B$94</f>
        <v>0</v>
      </c>
      <c r="AE27" s="148">
        <f t="shared" ref="AE27:AE35" si="38">$G$16</f>
        <v>0</v>
      </c>
      <c r="AF27" s="149">
        <f t="shared" ref="AF27:AF90" si="39">(((E27*AG27)/AM27)/100)/$B$94</f>
        <v>2.8985507246376811E-4</v>
      </c>
      <c r="AG27" s="148">
        <f t="shared" ref="AG27:AG35" si="40">$G$17</f>
        <v>1</v>
      </c>
      <c r="AH27" s="149">
        <f t="shared" ref="AH27:AH90" si="41">(((E27*AI27)/AM27)/100)/$B$94</f>
        <v>2.8985507246376811E-4</v>
      </c>
      <c r="AI27" s="148">
        <f t="shared" ref="AI27:AI35" si="42">$G$18</f>
        <v>1</v>
      </c>
      <c r="AJ27" s="149">
        <f t="shared" ref="AJ27:AJ90" si="43">(((E27*AK27)/AM27)/100)/$B$94</f>
        <v>2.8985507246376811E-4</v>
      </c>
      <c r="AK27" s="148">
        <f t="shared" ref="AK27:AK35" si="44">$G$19</f>
        <v>1</v>
      </c>
      <c r="AL27" s="150">
        <f t="shared" ref="AL27:AL90" si="45">F27+H27+J27+L27+N27+P27+R27+T27+V27+X27+Z27+AB27+AD27+AF27+AH27+AJ27</f>
        <v>2.8985507246376808E-3</v>
      </c>
      <c r="AM27" s="151">
        <f t="shared" ref="AM27:AM90" si="46">G27+I27+K27+M27+O27+Q27+S27+U27+W27+Y27+AA27+AC27+AE27+AG27+AI27+AK27</f>
        <v>10</v>
      </c>
      <c r="AN27" s="158">
        <f t="shared" ref="AN27:AN90" si="47">$E$95*AL27</f>
        <v>3.9999999999999996</v>
      </c>
      <c r="AO27" s="791"/>
    </row>
    <row r="28" spans="2:41" ht="15" x14ac:dyDescent="0.2">
      <c r="B28" s="153">
        <v>3</v>
      </c>
      <c r="C28" s="154" t="s">
        <v>4</v>
      </c>
      <c r="D28" s="155" t="s">
        <v>181</v>
      </c>
      <c r="E28" s="156">
        <f>'Datos de Origen'!X7</f>
        <v>20</v>
      </c>
      <c r="F28" s="93">
        <f t="shared" si="13"/>
        <v>2.8985507246376811E-4</v>
      </c>
      <c r="G28" s="157">
        <f t="shared" si="14"/>
        <v>1</v>
      </c>
      <c r="H28" s="93">
        <f t="shared" si="15"/>
        <v>0</v>
      </c>
      <c r="I28" s="148">
        <f t="shared" si="16"/>
        <v>0</v>
      </c>
      <c r="J28" s="149">
        <f t="shared" si="17"/>
        <v>2.8985507246376811E-4</v>
      </c>
      <c r="K28" s="148">
        <f t="shared" si="18"/>
        <v>1</v>
      </c>
      <c r="L28" s="149">
        <f t="shared" si="19"/>
        <v>2.8985507246376811E-4</v>
      </c>
      <c r="M28" s="148">
        <f t="shared" si="20"/>
        <v>1</v>
      </c>
      <c r="N28" s="93">
        <f t="shared" si="21"/>
        <v>0</v>
      </c>
      <c r="O28" s="148">
        <f t="shared" si="22"/>
        <v>0</v>
      </c>
      <c r="P28" s="149">
        <f t="shared" si="23"/>
        <v>2.8985507246376811E-4</v>
      </c>
      <c r="Q28" s="148">
        <f t="shared" si="24"/>
        <v>1</v>
      </c>
      <c r="R28" s="149">
        <f t="shared" si="25"/>
        <v>0</v>
      </c>
      <c r="S28" s="148">
        <f t="shared" si="26"/>
        <v>0</v>
      </c>
      <c r="T28" s="93">
        <f t="shared" si="27"/>
        <v>0</v>
      </c>
      <c r="U28" s="148">
        <f t="shared" si="28"/>
        <v>0</v>
      </c>
      <c r="V28" s="93">
        <f t="shared" si="29"/>
        <v>0</v>
      </c>
      <c r="W28" s="148">
        <f t="shared" si="30"/>
        <v>0</v>
      </c>
      <c r="X28" s="93">
        <f t="shared" si="31"/>
        <v>2.8985507246376811E-4</v>
      </c>
      <c r="Y28" s="148">
        <f t="shared" si="32"/>
        <v>1</v>
      </c>
      <c r="Z28" s="93">
        <f t="shared" si="33"/>
        <v>2.8985507246376811E-4</v>
      </c>
      <c r="AA28" s="148">
        <f t="shared" si="34"/>
        <v>1</v>
      </c>
      <c r="AB28" s="149">
        <f t="shared" si="35"/>
        <v>2.8985507246376811E-4</v>
      </c>
      <c r="AC28" s="148">
        <f t="shared" si="36"/>
        <v>1</v>
      </c>
      <c r="AD28" s="149">
        <f t="shared" si="37"/>
        <v>0</v>
      </c>
      <c r="AE28" s="148">
        <f t="shared" si="38"/>
        <v>0</v>
      </c>
      <c r="AF28" s="149">
        <f t="shared" si="39"/>
        <v>2.8985507246376811E-4</v>
      </c>
      <c r="AG28" s="148">
        <f t="shared" si="40"/>
        <v>1</v>
      </c>
      <c r="AH28" s="149">
        <f t="shared" si="41"/>
        <v>2.8985507246376811E-4</v>
      </c>
      <c r="AI28" s="148">
        <f t="shared" si="42"/>
        <v>1</v>
      </c>
      <c r="AJ28" s="149">
        <f t="shared" si="43"/>
        <v>2.8985507246376811E-4</v>
      </c>
      <c r="AK28" s="148">
        <f t="shared" si="44"/>
        <v>1</v>
      </c>
      <c r="AL28" s="150">
        <f t="shared" si="45"/>
        <v>2.8985507246376808E-3</v>
      </c>
      <c r="AM28" s="151">
        <f t="shared" si="46"/>
        <v>10</v>
      </c>
      <c r="AN28" s="158">
        <f t="shared" si="47"/>
        <v>3.9999999999999996</v>
      </c>
      <c r="AO28" s="791"/>
    </row>
    <row r="29" spans="2:41" ht="15" x14ac:dyDescent="0.2">
      <c r="B29" s="153">
        <v>4</v>
      </c>
      <c r="C29" s="154" t="s">
        <v>4</v>
      </c>
      <c r="D29" s="155" t="s">
        <v>182</v>
      </c>
      <c r="E29" s="156">
        <f>'Datos de Origen'!X8</f>
        <v>20</v>
      </c>
      <c r="F29" s="93">
        <f t="shared" si="13"/>
        <v>2.8985507246376811E-4</v>
      </c>
      <c r="G29" s="157">
        <f t="shared" si="14"/>
        <v>1</v>
      </c>
      <c r="H29" s="93">
        <f t="shared" si="15"/>
        <v>0</v>
      </c>
      <c r="I29" s="148">
        <f t="shared" si="16"/>
        <v>0</v>
      </c>
      <c r="J29" s="149">
        <f t="shared" si="17"/>
        <v>2.8985507246376811E-4</v>
      </c>
      <c r="K29" s="148">
        <f t="shared" si="18"/>
        <v>1</v>
      </c>
      <c r="L29" s="149">
        <f t="shared" si="19"/>
        <v>2.8985507246376811E-4</v>
      </c>
      <c r="M29" s="148">
        <f t="shared" si="20"/>
        <v>1</v>
      </c>
      <c r="N29" s="93">
        <f t="shared" si="21"/>
        <v>0</v>
      </c>
      <c r="O29" s="148">
        <f t="shared" si="22"/>
        <v>0</v>
      </c>
      <c r="P29" s="149">
        <f t="shared" si="23"/>
        <v>2.8985507246376811E-4</v>
      </c>
      <c r="Q29" s="148">
        <f t="shared" si="24"/>
        <v>1</v>
      </c>
      <c r="R29" s="149">
        <f t="shared" si="25"/>
        <v>0</v>
      </c>
      <c r="S29" s="148">
        <f t="shared" si="26"/>
        <v>0</v>
      </c>
      <c r="T29" s="93">
        <f t="shared" si="27"/>
        <v>0</v>
      </c>
      <c r="U29" s="148">
        <f t="shared" si="28"/>
        <v>0</v>
      </c>
      <c r="V29" s="93">
        <f t="shared" si="29"/>
        <v>0</v>
      </c>
      <c r="W29" s="148">
        <f t="shared" si="30"/>
        <v>0</v>
      </c>
      <c r="X29" s="93">
        <f t="shared" si="31"/>
        <v>2.8985507246376811E-4</v>
      </c>
      <c r="Y29" s="148">
        <f t="shared" si="32"/>
        <v>1</v>
      </c>
      <c r="Z29" s="93">
        <f t="shared" si="33"/>
        <v>2.8985507246376811E-4</v>
      </c>
      <c r="AA29" s="148">
        <f t="shared" si="34"/>
        <v>1</v>
      </c>
      <c r="AB29" s="149">
        <f t="shared" si="35"/>
        <v>2.8985507246376811E-4</v>
      </c>
      <c r="AC29" s="148">
        <f t="shared" si="36"/>
        <v>1</v>
      </c>
      <c r="AD29" s="149">
        <f t="shared" si="37"/>
        <v>0</v>
      </c>
      <c r="AE29" s="148">
        <f t="shared" si="38"/>
        <v>0</v>
      </c>
      <c r="AF29" s="149">
        <f t="shared" si="39"/>
        <v>2.8985507246376811E-4</v>
      </c>
      <c r="AG29" s="148">
        <f t="shared" si="40"/>
        <v>1</v>
      </c>
      <c r="AH29" s="149">
        <f t="shared" si="41"/>
        <v>2.8985507246376811E-4</v>
      </c>
      <c r="AI29" s="148">
        <f t="shared" si="42"/>
        <v>1</v>
      </c>
      <c r="AJ29" s="149">
        <f t="shared" si="43"/>
        <v>2.8985507246376811E-4</v>
      </c>
      <c r="AK29" s="148">
        <f t="shared" si="44"/>
        <v>1</v>
      </c>
      <c r="AL29" s="150">
        <f t="shared" si="45"/>
        <v>2.8985507246376808E-3</v>
      </c>
      <c r="AM29" s="151">
        <f t="shared" si="46"/>
        <v>10</v>
      </c>
      <c r="AN29" s="158">
        <f t="shared" si="47"/>
        <v>3.9999999999999996</v>
      </c>
      <c r="AO29" s="791"/>
    </row>
    <row r="30" spans="2:41" ht="15" x14ac:dyDescent="0.2">
      <c r="B30" s="153">
        <v>5</v>
      </c>
      <c r="C30" s="154" t="s">
        <v>4</v>
      </c>
      <c r="D30" s="155" t="s">
        <v>183</v>
      </c>
      <c r="E30" s="156">
        <f>'Datos de Origen'!X9</f>
        <v>20</v>
      </c>
      <c r="F30" s="93">
        <f t="shared" si="13"/>
        <v>2.8985507246376811E-4</v>
      </c>
      <c r="G30" s="157">
        <f t="shared" si="14"/>
        <v>1</v>
      </c>
      <c r="H30" s="93">
        <f t="shared" si="15"/>
        <v>0</v>
      </c>
      <c r="I30" s="148">
        <f t="shared" si="16"/>
        <v>0</v>
      </c>
      <c r="J30" s="149">
        <f t="shared" si="17"/>
        <v>2.8985507246376811E-4</v>
      </c>
      <c r="K30" s="148">
        <f t="shared" si="18"/>
        <v>1</v>
      </c>
      <c r="L30" s="149">
        <f t="shared" si="19"/>
        <v>2.8985507246376811E-4</v>
      </c>
      <c r="M30" s="148">
        <f t="shared" si="20"/>
        <v>1</v>
      </c>
      <c r="N30" s="93">
        <f t="shared" si="21"/>
        <v>0</v>
      </c>
      <c r="O30" s="148">
        <f t="shared" si="22"/>
        <v>0</v>
      </c>
      <c r="P30" s="149">
        <f t="shared" si="23"/>
        <v>2.8985507246376811E-4</v>
      </c>
      <c r="Q30" s="148">
        <f t="shared" si="24"/>
        <v>1</v>
      </c>
      <c r="R30" s="149">
        <f t="shared" si="25"/>
        <v>0</v>
      </c>
      <c r="S30" s="148">
        <f t="shared" si="26"/>
        <v>0</v>
      </c>
      <c r="T30" s="93">
        <f t="shared" si="27"/>
        <v>0</v>
      </c>
      <c r="U30" s="148">
        <f t="shared" si="28"/>
        <v>0</v>
      </c>
      <c r="V30" s="93">
        <f t="shared" si="29"/>
        <v>0</v>
      </c>
      <c r="W30" s="148">
        <f t="shared" si="30"/>
        <v>0</v>
      </c>
      <c r="X30" s="93">
        <f t="shared" si="31"/>
        <v>2.8985507246376811E-4</v>
      </c>
      <c r="Y30" s="148">
        <f t="shared" si="32"/>
        <v>1</v>
      </c>
      <c r="Z30" s="93">
        <f t="shared" si="33"/>
        <v>2.8985507246376811E-4</v>
      </c>
      <c r="AA30" s="148">
        <f t="shared" si="34"/>
        <v>1</v>
      </c>
      <c r="AB30" s="149">
        <f t="shared" si="35"/>
        <v>2.8985507246376811E-4</v>
      </c>
      <c r="AC30" s="148">
        <f t="shared" si="36"/>
        <v>1</v>
      </c>
      <c r="AD30" s="149">
        <f t="shared" si="37"/>
        <v>0</v>
      </c>
      <c r="AE30" s="148">
        <f t="shared" si="38"/>
        <v>0</v>
      </c>
      <c r="AF30" s="149">
        <f t="shared" si="39"/>
        <v>2.8985507246376811E-4</v>
      </c>
      <c r="AG30" s="148">
        <f t="shared" si="40"/>
        <v>1</v>
      </c>
      <c r="AH30" s="149">
        <f t="shared" si="41"/>
        <v>2.8985507246376811E-4</v>
      </c>
      <c r="AI30" s="148">
        <f t="shared" si="42"/>
        <v>1</v>
      </c>
      <c r="AJ30" s="149">
        <f t="shared" si="43"/>
        <v>2.8985507246376811E-4</v>
      </c>
      <c r="AK30" s="148">
        <f t="shared" si="44"/>
        <v>1</v>
      </c>
      <c r="AL30" s="150">
        <f t="shared" si="45"/>
        <v>2.8985507246376808E-3</v>
      </c>
      <c r="AM30" s="151">
        <f t="shared" si="46"/>
        <v>10</v>
      </c>
      <c r="AN30" s="158">
        <f t="shared" si="47"/>
        <v>3.9999999999999996</v>
      </c>
      <c r="AO30" s="791"/>
    </row>
    <row r="31" spans="2:41" ht="15" x14ac:dyDescent="0.2">
      <c r="B31" s="153">
        <v>6</v>
      </c>
      <c r="C31" s="154" t="s">
        <v>4</v>
      </c>
      <c r="D31" s="155" t="s">
        <v>184</v>
      </c>
      <c r="E31" s="156">
        <f>'Datos de Origen'!X10</f>
        <v>20</v>
      </c>
      <c r="F31" s="93">
        <f t="shared" si="13"/>
        <v>2.8985507246376811E-4</v>
      </c>
      <c r="G31" s="157">
        <f t="shared" si="14"/>
        <v>1</v>
      </c>
      <c r="H31" s="93">
        <f t="shared" si="15"/>
        <v>0</v>
      </c>
      <c r="I31" s="148">
        <f t="shared" si="16"/>
        <v>0</v>
      </c>
      <c r="J31" s="149">
        <f t="shared" si="17"/>
        <v>2.8985507246376811E-4</v>
      </c>
      <c r="K31" s="148">
        <f t="shared" si="18"/>
        <v>1</v>
      </c>
      <c r="L31" s="149">
        <f t="shared" si="19"/>
        <v>2.8985507246376811E-4</v>
      </c>
      <c r="M31" s="148">
        <f t="shared" si="20"/>
        <v>1</v>
      </c>
      <c r="N31" s="93">
        <f t="shared" si="21"/>
        <v>0</v>
      </c>
      <c r="O31" s="148">
        <f t="shared" si="22"/>
        <v>0</v>
      </c>
      <c r="P31" s="149">
        <f t="shared" si="23"/>
        <v>2.8985507246376811E-4</v>
      </c>
      <c r="Q31" s="148">
        <f t="shared" si="24"/>
        <v>1</v>
      </c>
      <c r="R31" s="149">
        <f t="shared" si="25"/>
        <v>0</v>
      </c>
      <c r="S31" s="148">
        <f t="shared" si="26"/>
        <v>0</v>
      </c>
      <c r="T31" s="93">
        <f t="shared" si="27"/>
        <v>0</v>
      </c>
      <c r="U31" s="148">
        <f t="shared" si="28"/>
        <v>0</v>
      </c>
      <c r="V31" s="93">
        <f t="shared" si="29"/>
        <v>0</v>
      </c>
      <c r="W31" s="148">
        <f t="shared" si="30"/>
        <v>0</v>
      </c>
      <c r="X31" s="93">
        <f t="shared" si="31"/>
        <v>2.8985507246376811E-4</v>
      </c>
      <c r="Y31" s="148">
        <f t="shared" si="32"/>
        <v>1</v>
      </c>
      <c r="Z31" s="93">
        <f t="shared" si="33"/>
        <v>2.8985507246376811E-4</v>
      </c>
      <c r="AA31" s="148">
        <f t="shared" si="34"/>
        <v>1</v>
      </c>
      <c r="AB31" s="149">
        <f t="shared" si="35"/>
        <v>2.8985507246376811E-4</v>
      </c>
      <c r="AC31" s="148">
        <f t="shared" si="36"/>
        <v>1</v>
      </c>
      <c r="AD31" s="149">
        <f t="shared" si="37"/>
        <v>0</v>
      </c>
      <c r="AE31" s="148">
        <f t="shared" si="38"/>
        <v>0</v>
      </c>
      <c r="AF31" s="149">
        <f t="shared" si="39"/>
        <v>2.8985507246376811E-4</v>
      </c>
      <c r="AG31" s="148">
        <f t="shared" si="40"/>
        <v>1</v>
      </c>
      <c r="AH31" s="149">
        <f t="shared" si="41"/>
        <v>2.8985507246376811E-4</v>
      </c>
      <c r="AI31" s="148">
        <f t="shared" si="42"/>
        <v>1</v>
      </c>
      <c r="AJ31" s="149">
        <f t="shared" si="43"/>
        <v>2.8985507246376811E-4</v>
      </c>
      <c r="AK31" s="148">
        <f t="shared" si="44"/>
        <v>1</v>
      </c>
      <c r="AL31" s="150">
        <f t="shared" si="45"/>
        <v>2.8985507246376808E-3</v>
      </c>
      <c r="AM31" s="151">
        <f t="shared" si="46"/>
        <v>10</v>
      </c>
      <c r="AN31" s="158">
        <f t="shared" si="47"/>
        <v>3.9999999999999996</v>
      </c>
      <c r="AO31" s="791"/>
    </row>
    <row r="32" spans="2:41" ht="15" x14ac:dyDescent="0.2">
      <c r="B32" s="153">
        <v>7</v>
      </c>
      <c r="C32" s="154" t="s">
        <v>4</v>
      </c>
      <c r="D32" s="155" t="s">
        <v>185</v>
      </c>
      <c r="E32" s="156">
        <f>'Datos de Origen'!X11</f>
        <v>20</v>
      </c>
      <c r="F32" s="93">
        <f t="shared" si="13"/>
        <v>2.8985507246376811E-4</v>
      </c>
      <c r="G32" s="157">
        <f t="shared" si="14"/>
        <v>1</v>
      </c>
      <c r="H32" s="93">
        <f t="shared" si="15"/>
        <v>0</v>
      </c>
      <c r="I32" s="148">
        <f t="shared" si="16"/>
        <v>0</v>
      </c>
      <c r="J32" s="149">
        <f t="shared" si="17"/>
        <v>2.8985507246376811E-4</v>
      </c>
      <c r="K32" s="148">
        <f t="shared" si="18"/>
        <v>1</v>
      </c>
      <c r="L32" s="149">
        <f t="shared" si="19"/>
        <v>2.8985507246376811E-4</v>
      </c>
      <c r="M32" s="148">
        <f t="shared" si="20"/>
        <v>1</v>
      </c>
      <c r="N32" s="93">
        <f t="shared" si="21"/>
        <v>0</v>
      </c>
      <c r="O32" s="148">
        <f t="shared" si="22"/>
        <v>0</v>
      </c>
      <c r="P32" s="149">
        <f t="shared" si="23"/>
        <v>2.8985507246376811E-4</v>
      </c>
      <c r="Q32" s="148">
        <f t="shared" si="24"/>
        <v>1</v>
      </c>
      <c r="R32" s="149">
        <f t="shared" si="25"/>
        <v>0</v>
      </c>
      <c r="S32" s="148">
        <f t="shared" si="26"/>
        <v>0</v>
      </c>
      <c r="T32" s="93">
        <f t="shared" si="27"/>
        <v>0</v>
      </c>
      <c r="U32" s="148">
        <f t="shared" si="28"/>
        <v>0</v>
      </c>
      <c r="V32" s="93">
        <f t="shared" si="29"/>
        <v>0</v>
      </c>
      <c r="W32" s="148">
        <f t="shared" si="30"/>
        <v>0</v>
      </c>
      <c r="X32" s="93">
        <f t="shared" si="31"/>
        <v>2.8985507246376811E-4</v>
      </c>
      <c r="Y32" s="148">
        <f t="shared" si="32"/>
        <v>1</v>
      </c>
      <c r="Z32" s="93">
        <f t="shared" si="33"/>
        <v>2.8985507246376811E-4</v>
      </c>
      <c r="AA32" s="148">
        <f t="shared" si="34"/>
        <v>1</v>
      </c>
      <c r="AB32" s="149">
        <f t="shared" si="35"/>
        <v>2.8985507246376811E-4</v>
      </c>
      <c r="AC32" s="148">
        <f t="shared" si="36"/>
        <v>1</v>
      </c>
      <c r="AD32" s="149">
        <f t="shared" si="37"/>
        <v>0</v>
      </c>
      <c r="AE32" s="148">
        <f t="shared" si="38"/>
        <v>0</v>
      </c>
      <c r="AF32" s="149">
        <f t="shared" si="39"/>
        <v>2.8985507246376811E-4</v>
      </c>
      <c r="AG32" s="148">
        <f t="shared" si="40"/>
        <v>1</v>
      </c>
      <c r="AH32" s="149">
        <f t="shared" si="41"/>
        <v>2.8985507246376811E-4</v>
      </c>
      <c r="AI32" s="148">
        <f t="shared" si="42"/>
        <v>1</v>
      </c>
      <c r="AJ32" s="149">
        <f t="shared" si="43"/>
        <v>2.8985507246376811E-4</v>
      </c>
      <c r="AK32" s="148">
        <f t="shared" si="44"/>
        <v>1</v>
      </c>
      <c r="AL32" s="150">
        <f t="shared" si="45"/>
        <v>2.8985507246376808E-3</v>
      </c>
      <c r="AM32" s="151">
        <f t="shared" si="46"/>
        <v>10</v>
      </c>
      <c r="AN32" s="158">
        <f t="shared" si="47"/>
        <v>3.9999999999999996</v>
      </c>
      <c r="AO32" s="791"/>
    </row>
    <row r="33" spans="2:41" ht="15" x14ac:dyDescent="0.2">
      <c r="B33" s="153">
        <v>8</v>
      </c>
      <c r="C33" s="154" t="s">
        <v>4</v>
      </c>
      <c r="D33" s="155" t="s">
        <v>186</v>
      </c>
      <c r="E33" s="156">
        <f>'Datos de Origen'!X12</f>
        <v>20</v>
      </c>
      <c r="F33" s="93">
        <f t="shared" si="13"/>
        <v>2.8985507246376811E-4</v>
      </c>
      <c r="G33" s="157">
        <f t="shared" si="14"/>
        <v>1</v>
      </c>
      <c r="H33" s="93">
        <f t="shared" si="15"/>
        <v>0</v>
      </c>
      <c r="I33" s="148">
        <f t="shared" si="16"/>
        <v>0</v>
      </c>
      <c r="J33" s="149">
        <f t="shared" si="17"/>
        <v>2.8985507246376811E-4</v>
      </c>
      <c r="K33" s="148">
        <f t="shared" si="18"/>
        <v>1</v>
      </c>
      <c r="L33" s="149">
        <f t="shared" si="19"/>
        <v>2.8985507246376811E-4</v>
      </c>
      <c r="M33" s="148">
        <f t="shared" si="20"/>
        <v>1</v>
      </c>
      <c r="N33" s="93">
        <f t="shared" si="21"/>
        <v>0</v>
      </c>
      <c r="O33" s="148">
        <f t="shared" si="22"/>
        <v>0</v>
      </c>
      <c r="P33" s="149">
        <f t="shared" si="23"/>
        <v>2.8985507246376811E-4</v>
      </c>
      <c r="Q33" s="148">
        <f t="shared" si="24"/>
        <v>1</v>
      </c>
      <c r="R33" s="149">
        <f t="shared" si="25"/>
        <v>0</v>
      </c>
      <c r="S33" s="148">
        <f t="shared" si="26"/>
        <v>0</v>
      </c>
      <c r="T33" s="93">
        <f t="shared" si="27"/>
        <v>0</v>
      </c>
      <c r="U33" s="148">
        <f t="shared" si="28"/>
        <v>0</v>
      </c>
      <c r="V33" s="93">
        <f t="shared" si="29"/>
        <v>0</v>
      </c>
      <c r="W33" s="148">
        <f t="shared" si="30"/>
        <v>0</v>
      </c>
      <c r="X33" s="93">
        <f t="shared" si="31"/>
        <v>2.8985507246376811E-4</v>
      </c>
      <c r="Y33" s="148">
        <f t="shared" si="32"/>
        <v>1</v>
      </c>
      <c r="Z33" s="93">
        <f t="shared" si="33"/>
        <v>2.8985507246376811E-4</v>
      </c>
      <c r="AA33" s="148">
        <f t="shared" si="34"/>
        <v>1</v>
      </c>
      <c r="AB33" s="149">
        <f t="shared" si="35"/>
        <v>2.8985507246376811E-4</v>
      </c>
      <c r="AC33" s="148">
        <f t="shared" si="36"/>
        <v>1</v>
      </c>
      <c r="AD33" s="149">
        <f t="shared" si="37"/>
        <v>0</v>
      </c>
      <c r="AE33" s="148">
        <f t="shared" si="38"/>
        <v>0</v>
      </c>
      <c r="AF33" s="149">
        <f t="shared" si="39"/>
        <v>2.8985507246376811E-4</v>
      </c>
      <c r="AG33" s="148">
        <f t="shared" si="40"/>
        <v>1</v>
      </c>
      <c r="AH33" s="149">
        <f t="shared" si="41"/>
        <v>2.8985507246376811E-4</v>
      </c>
      <c r="AI33" s="148">
        <f t="shared" si="42"/>
        <v>1</v>
      </c>
      <c r="AJ33" s="149">
        <f t="shared" si="43"/>
        <v>2.8985507246376811E-4</v>
      </c>
      <c r="AK33" s="148">
        <f t="shared" si="44"/>
        <v>1</v>
      </c>
      <c r="AL33" s="150">
        <f t="shared" si="45"/>
        <v>2.8985507246376808E-3</v>
      </c>
      <c r="AM33" s="151">
        <f t="shared" si="46"/>
        <v>10</v>
      </c>
      <c r="AN33" s="158">
        <f t="shared" si="47"/>
        <v>3.9999999999999996</v>
      </c>
      <c r="AO33" s="791"/>
    </row>
    <row r="34" spans="2:41" ht="15" x14ac:dyDescent="0.2">
      <c r="B34" s="153">
        <v>9</v>
      </c>
      <c r="C34" s="154" t="s">
        <v>4</v>
      </c>
      <c r="D34" s="155" t="s">
        <v>187</v>
      </c>
      <c r="E34" s="156">
        <f>'Datos de Origen'!X13</f>
        <v>20</v>
      </c>
      <c r="F34" s="93">
        <f t="shared" si="13"/>
        <v>2.8985507246376811E-4</v>
      </c>
      <c r="G34" s="157">
        <f t="shared" si="14"/>
        <v>1</v>
      </c>
      <c r="H34" s="93">
        <f t="shared" si="15"/>
        <v>0</v>
      </c>
      <c r="I34" s="148">
        <f t="shared" si="16"/>
        <v>0</v>
      </c>
      <c r="J34" s="149">
        <f t="shared" si="17"/>
        <v>2.8985507246376811E-4</v>
      </c>
      <c r="K34" s="148">
        <f t="shared" si="18"/>
        <v>1</v>
      </c>
      <c r="L34" s="149">
        <f t="shared" si="19"/>
        <v>2.8985507246376811E-4</v>
      </c>
      <c r="M34" s="148">
        <f t="shared" si="20"/>
        <v>1</v>
      </c>
      <c r="N34" s="93">
        <f t="shared" si="21"/>
        <v>0</v>
      </c>
      <c r="O34" s="148">
        <f t="shared" si="22"/>
        <v>0</v>
      </c>
      <c r="P34" s="149">
        <f t="shared" si="23"/>
        <v>2.8985507246376811E-4</v>
      </c>
      <c r="Q34" s="148">
        <f t="shared" si="24"/>
        <v>1</v>
      </c>
      <c r="R34" s="149">
        <f t="shared" si="25"/>
        <v>0</v>
      </c>
      <c r="S34" s="148">
        <f t="shared" si="26"/>
        <v>0</v>
      </c>
      <c r="T34" s="93">
        <f t="shared" si="27"/>
        <v>0</v>
      </c>
      <c r="U34" s="148">
        <f t="shared" si="28"/>
        <v>0</v>
      </c>
      <c r="V34" s="93">
        <f t="shared" si="29"/>
        <v>0</v>
      </c>
      <c r="W34" s="148">
        <f t="shared" si="30"/>
        <v>0</v>
      </c>
      <c r="X34" s="93">
        <f t="shared" si="31"/>
        <v>2.8985507246376811E-4</v>
      </c>
      <c r="Y34" s="148">
        <f t="shared" si="32"/>
        <v>1</v>
      </c>
      <c r="Z34" s="93">
        <f t="shared" si="33"/>
        <v>2.8985507246376811E-4</v>
      </c>
      <c r="AA34" s="148">
        <f t="shared" si="34"/>
        <v>1</v>
      </c>
      <c r="AB34" s="149">
        <f t="shared" si="35"/>
        <v>2.8985507246376811E-4</v>
      </c>
      <c r="AC34" s="148">
        <f t="shared" si="36"/>
        <v>1</v>
      </c>
      <c r="AD34" s="149">
        <f t="shared" si="37"/>
        <v>0</v>
      </c>
      <c r="AE34" s="148">
        <f t="shared" si="38"/>
        <v>0</v>
      </c>
      <c r="AF34" s="149">
        <f t="shared" si="39"/>
        <v>2.8985507246376811E-4</v>
      </c>
      <c r="AG34" s="148">
        <f t="shared" si="40"/>
        <v>1</v>
      </c>
      <c r="AH34" s="149">
        <f t="shared" si="41"/>
        <v>2.8985507246376811E-4</v>
      </c>
      <c r="AI34" s="148">
        <f t="shared" si="42"/>
        <v>1</v>
      </c>
      <c r="AJ34" s="149">
        <f t="shared" si="43"/>
        <v>2.8985507246376811E-4</v>
      </c>
      <c r="AK34" s="148">
        <f t="shared" si="44"/>
        <v>1</v>
      </c>
      <c r="AL34" s="150">
        <f t="shared" si="45"/>
        <v>2.8985507246376808E-3</v>
      </c>
      <c r="AM34" s="151">
        <f t="shared" si="46"/>
        <v>10</v>
      </c>
      <c r="AN34" s="158">
        <f t="shared" si="47"/>
        <v>3.9999999999999996</v>
      </c>
      <c r="AO34" s="791"/>
    </row>
    <row r="35" spans="2:41" ht="15.75" thickBot="1" x14ac:dyDescent="0.25">
      <c r="B35" s="159">
        <v>10</v>
      </c>
      <c r="C35" s="160" t="s">
        <v>4</v>
      </c>
      <c r="D35" s="161" t="s">
        <v>188</v>
      </c>
      <c r="E35" s="162">
        <f>'Datos de Origen'!X14</f>
        <v>20</v>
      </c>
      <c r="F35" s="163">
        <f t="shared" si="13"/>
        <v>2.8985507246376811E-4</v>
      </c>
      <c r="G35" s="164">
        <f t="shared" si="14"/>
        <v>1</v>
      </c>
      <c r="H35" s="163">
        <f t="shared" si="15"/>
        <v>0</v>
      </c>
      <c r="I35" s="164">
        <f t="shared" si="16"/>
        <v>0</v>
      </c>
      <c r="J35" s="165">
        <f t="shared" si="17"/>
        <v>2.8985507246376811E-4</v>
      </c>
      <c r="K35" s="164">
        <f t="shared" si="18"/>
        <v>1</v>
      </c>
      <c r="L35" s="165">
        <f t="shared" si="19"/>
        <v>2.8985507246376811E-4</v>
      </c>
      <c r="M35" s="164">
        <f t="shared" si="20"/>
        <v>1</v>
      </c>
      <c r="N35" s="163">
        <f t="shared" si="21"/>
        <v>0</v>
      </c>
      <c r="O35" s="164">
        <f t="shared" si="22"/>
        <v>0</v>
      </c>
      <c r="P35" s="165">
        <f t="shared" si="23"/>
        <v>2.8985507246376811E-4</v>
      </c>
      <c r="Q35" s="164">
        <f t="shared" si="24"/>
        <v>1</v>
      </c>
      <c r="R35" s="165">
        <f t="shared" si="25"/>
        <v>0</v>
      </c>
      <c r="S35" s="164">
        <f t="shared" si="26"/>
        <v>0</v>
      </c>
      <c r="T35" s="163">
        <f t="shared" si="27"/>
        <v>0</v>
      </c>
      <c r="U35" s="164">
        <f t="shared" si="28"/>
        <v>0</v>
      </c>
      <c r="V35" s="163">
        <f t="shared" si="29"/>
        <v>0</v>
      </c>
      <c r="W35" s="164">
        <f t="shared" si="30"/>
        <v>0</v>
      </c>
      <c r="X35" s="163">
        <f t="shared" si="31"/>
        <v>2.8985507246376811E-4</v>
      </c>
      <c r="Y35" s="164">
        <f t="shared" si="32"/>
        <v>1</v>
      </c>
      <c r="Z35" s="163">
        <f t="shared" si="33"/>
        <v>2.8985507246376811E-4</v>
      </c>
      <c r="AA35" s="164">
        <f t="shared" si="34"/>
        <v>1</v>
      </c>
      <c r="AB35" s="165">
        <f t="shared" si="35"/>
        <v>2.8985507246376811E-4</v>
      </c>
      <c r="AC35" s="164">
        <f t="shared" si="36"/>
        <v>1</v>
      </c>
      <c r="AD35" s="165">
        <f t="shared" si="37"/>
        <v>0</v>
      </c>
      <c r="AE35" s="164">
        <f t="shared" si="38"/>
        <v>0</v>
      </c>
      <c r="AF35" s="165">
        <f t="shared" si="39"/>
        <v>2.8985507246376811E-4</v>
      </c>
      <c r="AG35" s="164">
        <f t="shared" si="40"/>
        <v>1</v>
      </c>
      <c r="AH35" s="165">
        <f t="shared" si="41"/>
        <v>2.8985507246376811E-4</v>
      </c>
      <c r="AI35" s="164">
        <f t="shared" si="42"/>
        <v>1</v>
      </c>
      <c r="AJ35" s="165">
        <f t="shared" si="43"/>
        <v>2.8985507246376811E-4</v>
      </c>
      <c r="AK35" s="164">
        <f t="shared" si="44"/>
        <v>1</v>
      </c>
      <c r="AL35" s="166">
        <f t="shared" si="45"/>
        <v>2.8985507246376808E-3</v>
      </c>
      <c r="AM35" s="167">
        <f t="shared" si="46"/>
        <v>10</v>
      </c>
      <c r="AN35" s="168">
        <f t="shared" si="47"/>
        <v>3.9999999999999996</v>
      </c>
      <c r="AO35" s="794"/>
    </row>
    <row r="36" spans="2:41" ht="15" x14ac:dyDescent="0.2">
      <c r="B36" s="169">
        <v>11</v>
      </c>
      <c r="C36" s="170" t="s">
        <v>15</v>
      </c>
      <c r="D36" s="171" t="s">
        <v>189</v>
      </c>
      <c r="E36" s="172">
        <f>'Datos de Origen'!X15</f>
        <v>20</v>
      </c>
      <c r="F36" s="93">
        <f t="shared" si="13"/>
        <v>1.9323671497584541E-4</v>
      </c>
      <c r="G36" s="148">
        <f>$I$4</f>
        <v>1</v>
      </c>
      <c r="H36" s="93">
        <f t="shared" si="15"/>
        <v>1.9323671497584541E-4</v>
      </c>
      <c r="I36" s="148">
        <f>$I$5</f>
        <v>1</v>
      </c>
      <c r="J36" s="93">
        <f t="shared" si="17"/>
        <v>1.9323671497584541E-4</v>
      </c>
      <c r="K36" s="148">
        <f>$I$6</f>
        <v>1</v>
      </c>
      <c r="L36" s="93">
        <f t="shared" si="19"/>
        <v>1.9323671497584541E-4</v>
      </c>
      <c r="M36" s="148">
        <f>$I$7</f>
        <v>1</v>
      </c>
      <c r="N36" s="93">
        <f t="shared" si="21"/>
        <v>1.9323671497584541E-4</v>
      </c>
      <c r="O36" s="148">
        <f>$I$8</f>
        <v>1</v>
      </c>
      <c r="P36" s="93">
        <f t="shared" si="23"/>
        <v>1.9323671497584541E-4</v>
      </c>
      <c r="Q36" s="148">
        <f>$I$9</f>
        <v>1</v>
      </c>
      <c r="R36" s="93">
        <f t="shared" si="25"/>
        <v>1.9323671497584541E-4</v>
      </c>
      <c r="S36" s="148">
        <f>$I$10</f>
        <v>1</v>
      </c>
      <c r="T36" s="93">
        <f t="shared" si="27"/>
        <v>1.9323671497584541E-4</v>
      </c>
      <c r="U36" s="148">
        <f>$I$11</f>
        <v>1</v>
      </c>
      <c r="V36" s="93">
        <f t="shared" si="29"/>
        <v>1.9323671497584541E-4</v>
      </c>
      <c r="W36" s="148">
        <f>$I$12</f>
        <v>1</v>
      </c>
      <c r="X36" s="93">
        <f t="shared" si="31"/>
        <v>1.9323671497584541E-4</v>
      </c>
      <c r="Y36" s="148">
        <f>$I$13</f>
        <v>1</v>
      </c>
      <c r="Z36" s="93">
        <f t="shared" si="33"/>
        <v>1.9323671497584541E-4</v>
      </c>
      <c r="AA36" s="148">
        <f>$I$14</f>
        <v>1</v>
      </c>
      <c r="AB36" s="93">
        <f t="shared" si="35"/>
        <v>1.9323671497584541E-4</v>
      </c>
      <c r="AC36" s="148">
        <f>$I$15</f>
        <v>1</v>
      </c>
      <c r="AD36" s="93">
        <f t="shared" si="37"/>
        <v>1.9323671497584541E-4</v>
      </c>
      <c r="AE36" s="148">
        <f>$I$16</f>
        <v>1</v>
      </c>
      <c r="AF36" s="93">
        <f t="shared" si="39"/>
        <v>1.9323671497584541E-4</v>
      </c>
      <c r="AG36" s="148">
        <f>$I$17</f>
        <v>1</v>
      </c>
      <c r="AH36" s="93">
        <f t="shared" si="41"/>
        <v>1.9323671497584541E-4</v>
      </c>
      <c r="AI36" s="148">
        <f>$I$18</f>
        <v>1</v>
      </c>
      <c r="AJ36" s="93">
        <f t="shared" si="43"/>
        <v>0</v>
      </c>
      <c r="AK36" s="148">
        <f>$I$19</f>
        <v>0</v>
      </c>
      <c r="AL36" s="150">
        <f t="shared" si="45"/>
        <v>2.8985507246376803E-3</v>
      </c>
      <c r="AM36" s="151">
        <f t="shared" si="46"/>
        <v>15</v>
      </c>
      <c r="AN36" s="173">
        <f t="shared" si="47"/>
        <v>3.9999999999999987</v>
      </c>
      <c r="AO36" s="802">
        <f>SUM(AN36:AN44)/9</f>
        <v>3.9999999999999991</v>
      </c>
    </row>
    <row r="37" spans="2:41" ht="15" x14ac:dyDescent="0.2">
      <c r="B37" s="153">
        <v>12</v>
      </c>
      <c r="C37" s="154" t="s">
        <v>15</v>
      </c>
      <c r="D37" s="155" t="s">
        <v>190</v>
      </c>
      <c r="E37" s="156">
        <f>'Datos de Origen'!X16</f>
        <v>20</v>
      </c>
      <c r="F37" s="93">
        <f t="shared" si="13"/>
        <v>1.9323671497584541E-4</v>
      </c>
      <c r="G37" s="157">
        <f t="shared" ref="G37:G44" si="48">$I$4</f>
        <v>1</v>
      </c>
      <c r="H37" s="93">
        <f t="shared" si="15"/>
        <v>1.9323671497584541E-4</v>
      </c>
      <c r="I37" s="148">
        <f t="shared" ref="I37:I44" si="49">$I$5</f>
        <v>1</v>
      </c>
      <c r="J37" s="93">
        <f t="shared" si="17"/>
        <v>1.9323671497584541E-4</v>
      </c>
      <c r="K37" s="148">
        <f t="shared" ref="K37:K44" si="50">$I$6</f>
        <v>1</v>
      </c>
      <c r="L37" s="93">
        <f t="shared" si="19"/>
        <v>1.9323671497584541E-4</v>
      </c>
      <c r="M37" s="148">
        <f t="shared" ref="M37:M44" si="51">$I$7</f>
        <v>1</v>
      </c>
      <c r="N37" s="93">
        <f t="shared" si="21"/>
        <v>1.9323671497584541E-4</v>
      </c>
      <c r="O37" s="148">
        <f t="shared" ref="O37:O44" si="52">$I$8</f>
        <v>1</v>
      </c>
      <c r="P37" s="93">
        <f t="shared" si="23"/>
        <v>1.9323671497584541E-4</v>
      </c>
      <c r="Q37" s="148">
        <f t="shared" ref="Q37:Q44" si="53">$I$9</f>
        <v>1</v>
      </c>
      <c r="R37" s="93">
        <f t="shared" si="25"/>
        <v>1.9323671497584541E-4</v>
      </c>
      <c r="S37" s="148">
        <f t="shared" ref="S37:S44" si="54">$I$10</f>
        <v>1</v>
      </c>
      <c r="T37" s="93">
        <f t="shared" si="27"/>
        <v>1.9323671497584541E-4</v>
      </c>
      <c r="U37" s="148">
        <f t="shared" ref="U37:U44" si="55">$I$11</f>
        <v>1</v>
      </c>
      <c r="V37" s="93">
        <f t="shared" si="29"/>
        <v>1.9323671497584541E-4</v>
      </c>
      <c r="W37" s="148">
        <f t="shared" ref="W37:W44" si="56">$I$12</f>
        <v>1</v>
      </c>
      <c r="X37" s="93">
        <f t="shared" si="31"/>
        <v>1.9323671497584541E-4</v>
      </c>
      <c r="Y37" s="148">
        <f t="shared" ref="Y37:Y44" si="57">$I$13</f>
        <v>1</v>
      </c>
      <c r="Z37" s="93">
        <f t="shared" si="33"/>
        <v>1.9323671497584541E-4</v>
      </c>
      <c r="AA37" s="148">
        <f t="shared" ref="AA37:AA44" si="58">$I$14</f>
        <v>1</v>
      </c>
      <c r="AB37" s="93">
        <f t="shared" si="35"/>
        <v>1.9323671497584541E-4</v>
      </c>
      <c r="AC37" s="148">
        <f t="shared" ref="AC37:AC44" si="59">$I$15</f>
        <v>1</v>
      </c>
      <c r="AD37" s="93">
        <f t="shared" si="37"/>
        <v>1.9323671497584541E-4</v>
      </c>
      <c r="AE37" s="148">
        <f t="shared" ref="AE37:AE44" si="60">$I$16</f>
        <v>1</v>
      </c>
      <c r="AF37" s="93">
        <f t="shared" si="39"/>
        <v>1.9323671497584541E-4</v>
      </c>
      <c r="AG37" s="148">
        <f t="shared" ref="AG37:AG44" si="61">$I$17</f>
        <v>1</v>
      </c>
      <c r="AH37" s="93">
        <f t="shared" si="41"/>
        <v>1.9323671497584541E-4</v>
      </c>
      <c r="AI37" s="148">
        <f t="shared" ref="AI37:AI44" si="62">$I$18</f>
        <v>1</v>
      </c>
      <c r="AJ37" s="93">
        <f t="shared" si="43"/>
        <v>0</v>
      </c>
      <c r="AK37" s="148">
        <f t="shared" ref="AK37:AK44" si="63">$I$19</f>
        <v>0</v>
      </c>
      <c r="AL37" s="150">
        <f t="shared" si="45"/>
        <v>2.8985507246376803E-3</v>
      </c>
      <c r="AM37" s="151">
        <f t="shared" si="46"/>
        <v>15</v>
      </c>
      <c r="AN37" s="158">
        <f t="shared" si="47"/>
        <v>3.9999999999999987</v>
      </c>
      <c r="AO37" s="803"/>
    </row>
    <row r="38" spans="2:41" ht="15" x14ac:dyDescent="0.2">
      <c r="B38" s="153">
        <v>13</v>
      </c>
      <c r="C38" s="154" t="s">
        <v>15</v>
      </c>
      <c r="D38" s="155" t="s">
        <v>191</v>
      </c>
      <c r="E38" s="156">
        <f>'Datos de Origen'!X17</f>
        <v>20</v>
      </c>
      <c r="F38" s="93">
        <f t="shared" si="13"/>
        <v>1.9323671497584541E-4</v>
      </c>
      <c r="G38" s="157">
        <f t="shared" si="48"/>
        <v>1</v>
      </c>
      <c r="H38" s="93">
        <f t="shared" si="15"/>
        <v>1.9323671497584541E-4</v>
      </c>
      <c r="I38" s="148">
        <f t="shared" si="49"/>
        <v>1</v>
      </c>
      <c r="J38" s="93">
        <f t="shared" si="17"/>
        <v>1.9323671497584541E-4</v>
      </c>
      <c r="K38" s="148">
        <f t="shared" si="50"/>
        <v>1</v>
      </c>
      <c r="L38" s="93">
        <f t="shared" si="19"/>
        <v>1.9323671497584541E-4</v>
      </c>
      <c r="M38" s="148">
        <f t="shared" si="51"/>
        <v>1</v>
      </c>
      <c r="N38" s="93">
        <f t="shared" si="21"/>
        <v>1.9323671497584541E-4</v>
      </c>
      <c r="O38" s="148">
        <f t="shared" si="52"/>
        <v>1</v>
      </c>
      <c r="P38" s="93">
        <f t="shared" si="23"/>
        <v>1.9323671497584541E-4</v>
      </c>
      <c r="Q38" s="148">
        <f t="shared" si="53"/>
        <v>1</v>
      </c>
      <c r="R38" s="93">
        <f t="shared" si="25"/>
        <v>1.9323671497584541E-4</v>
      </c>
      <c r="S38" s="148">
        <f t="shared" si="54"/>
        <v>1</v>
      </c>
      <c r="T38" s="93">
        <f t="shared" si="27"/>
        <v>1.9323671497584541E-4</v>
      </c>
      <c r="U38" s="148">
        <f t="shared" si="55"/>
        <v>1</v>
      </c>
      <c r="V38" s="93">
        <f t="shared" si="29"/>
        <v>1.9323671497584541E-4</v>
      </c>
      <c r="W38" s="148">
        <f t="shared" si="56"/>
        <v>1</v>
      </c>
      <c r="X38" s="93">
        <f t="shared" si="31"/>
        <v>1.9323671497584541E-4</v>
      </c>
      <c r="Y38" s="148">
        <f t="shared" si="57"/>
        <v>1</v>
      </c>
      <c r="Z38" s="93">
        <f t="shared" si="33"/>
        <v>1.9323671497584541E-4</v>
      </c>
      <c r="AA38" s="148">
        <f t="shared" si="58"/>
        <v>1</v>
      </c>
      <c r="AB38" s="93">
        <f t="shared" si="35"/>
        <v>1.9323671497584541E-4</v>
      </c>
      <c r="AC38" s="148">
        <f t="shared" si="59"/>
        <v>1</v>
      </c>
      <c r="AD38" s="93">
        <f t="shared" si="37"/>
        <v>1.9323671497584541E-4</v>
      </c>
      <c r="AE38" s="148">
        <f t="shared" si="60"/>
        <v>1</v>
      </c>
      <c r="AF38" s="93">
        <f t="shared" si="39"/>
        <v>1.9323671497584541E-4</v>
      </c>
      <c r="AG38" s="148">
        <f t="shared" si="61"/>
        <v>1</v>
      </c>
      <c r="AH38" s="93">
        <f t="shared" si="41"/>
        <v>1.9323671497584541E-4</v>
      </c>
      <c r="AI38" s="148">
        <f t="shared" si="62"/>
        <v>1</v>
      </c>
      <c r="AJ38" s="93">
        <f t="shared" si="43"/>
        <v>0</v>
      </c>
      <c r="AK38" s="148">
        <f t="shared" si="63"/>
        <v>0</v>
      </c>
      <c r="AL38" s="150">
        <f t="shared" si="45"/>
        <v>2.8985507246376803E-3</v>
      </c>
      <c r="AM38" s="151">
        <f t="shared" si="46"/>
        <v>15</v>
      </c>
      <c r="AN38" s="158">
        <f t="shared" si="47"/>
        <v>3.9999999999999987</v>
      </c>
      <c r="AO38" s="803"/>
    </row>
    <row r="39" spans="2:41" ht="15" x14ac:dyDescent="0.2">
      <c r="B39" s="153">
        <v>14</v>
      </c>
      <c r="C39" s="154" t="s">
        <v>15</v>
      </c>
      <c r="D39" s="155" t="s">
        <v>192</v>
      </c>
      <c r="E39" s="156">
        <f>'Datos de Origen'!X18</f>
        <v>20</v>
      </c>
      <c r="F39" s="93">
        <f t="shared" si="13"/>
        <v>1.9323671497584541E-4</v>
      </c>
      <c r="G39" s="157">
        <f t="shared" si="48"/>
        <v>1</v>
      </c>
      <c r="H39" s="93">
        <f t="shared" si="15"/>
        <v>1.9323671497584541E-4</v>
      </c>
      <c r="I39" s="148">
        <f t="shared" si="49"/>
        <v>1</v>
      </c>
      <c r="J39" s="93">
        <f t="shared" si="17"/>
        <v>1.9323671497584541E-4</v>
      </c>
      <c r="K39" s="148">
        <f t="shared" si="50"/>
        <v>1</v>
      </c>
      <c r="L39" s="93">
        <f t="shared" si="19"/>
        <v>1.9323671497584541E-4</v>
      </c>
      <c r="M39" s="148">
        <f t="shared" si="51"/>
        <v>1</v>
      </c>
      <c r="N39" s="93">
        <f t="shared" si="21"/>
        <v>1.9323671497584541E-4</v>
      </c>
      <c r="O39" s="148">
        <f t="shared" si="52"/>
        <v>1</v>
      </c>
      <c r="P39" s="93">
        <f t="shared" si="23"/>
        <v>1.9323671497584541E-4</v>
      </c>
      <c r="Q39" s="148">
        <f t="shared" si="53"/>
        <v>1</v>
      </c>
      <c r="R39" s="93">
        <f t="shared" si="25"/>
        <v>1.9323671497584541E-4</v>
      </c>
      <c r="S39" s="148">
        <f t="shared" si="54"/>
        <v>1</v>
      </c>
      <c r="T39" s="93">
        <f t="shared" si="27"/>
        <v>1.9323671497584541E-4</v>
      </c>
      <c r="U39" s="148">
        <f t="shared" si="55"/>
        <v>1</v>
      </c>
      <c r="V39" s="93">
        <f t="shared" si="29"/>
        <v>1.9323671497584541E-4</v>
      </c>
      <c r="W39" s="148">
        <f t="shared" si="56"/>
        <v>1</v>
      </c>
      <c r="X39" s="93">
        <f t="shared" si="31"/>
        <v>1.9323671497584541E-4</v>
      </c>
      <c r="Y39" s="148">
        <f t="shared" si="57"/>
        <v>1</v>
      </c>
      <c r="Z39" s="93">
        <f t="shared" si="33"/>
        <v>1.9323671497584541E-4</v>
      </c>
      <c r="AA39" s="148">
        <f t="shared" si="58"/>
        <v>1</v>
      </c>
      <c r="AB39" s="93">
        <f t="shared" si="35"/>
        <v>1.9323671497584541E-4</v>
      </c>
      <c r="AC39" s="148">
        <f t="shared" si="59"/>
        <v>1</v>
      </c>
      <c r="AD39" s="93">
        <f t="shared" si="37"/>
        <v>1.9323671497584541E-4</v>
      </c>
      <c r="AE39" s="148">
        <f t="shared" si="60"/>
        <v>1</v>
      </c>
      <c r="AF39" s="93">
        <f t="shared" si="39"/>
        <v>1.9323671497584541E-4</v>
      </c>
      <c r="AG39" s="148">
        <f t="shared" si="61"/>
        <v>1</v>
      </c>
      <c r="AH39" s="93">
        <f t="shared" si="41"/>
        <v>1.9323671497584541E-4</v>
      </c>
      <c r="AI39" s="148">
        <f t="shared" si="62"/>
        <v>1</v>
      </c>
      <c r="AJ39" s="93">
        <f t="shared" si="43"/>
        <v>0</v>
      </c>
      <c r="AK39" s="148">
        <f t="shared" si="63"/>
        <v>0</v>
      </c>
      <c r="AL39" s="150">
        <f t="shared" si="45"/>
        <v>2.8985507246376803E-3</v>
      </c>
      <c r="AM39" s="151">
        <f t="shared" si="46"/>
        <v>15</v>
      </c>
      <c r="AN39" s="158">
        <f t="shared" si="47"/>
        <v>3.9999999999999987</v>
      </c>
      <c r="AO39" s="803"/>
    </row>
    <row r="40" spans="2:41" ht="15" x14ac:dyDescent="0.2">
      <c r="B40" s="153">
        <v>15</v>
      </c>
      <c r="C40" s="154" t="s">
        <v>15</v>
      </c>
      <c r="D40" s="155" t="s">
        <v>193</v>
      </c>
      <c r="E40" s="156">
        <f>'Datos de Origen'!X19</f>
        <v>20</v>
      </c>
      <c r="F40" s="93">
        <f t="shared" si="13"/>
        <v>1.9323671497584541E-4</v>
      </c>
      <c r="G40" s="157">
        <f t="shared" si="48"/>
        <v>1</v>
      </c>
      <c r="H40" s="93">
        <f t="shared" si="15"/>
        <v>1.9323671497584541E-4</v>
      </c>
      <c r="I40" s="148">
        <f t="shared" si="49"/>
        <v>1</v>
      </c>
      <c r="J40" s="93">
        <f t="shared" si="17"/>
        <v>1.9323671497584541E-4</v>
      </c>
      <c r="K40" s="148">
        <f t="shared" si="50"/>
        <v>1</v>
      </c>
      <c r="L40" s="93">
        <f t="shared" si="19"/>
        <v>1.9323671497584541E-4</v>
      </c>
      <c r="M40" s="148">
        <f t="shared" si="51"/>
        <v>1</v>
      </c>
      <c r="N40" s="93">
        <f t="shared" si="21"/>
        <v>1.9323671497584541E-4</v>
      </c>
      <c r="O40" s="148">
        <f t="shared" si="52"/>
        <v>1</v>
      </c>
      <c r="P40" s="93">
        <f t="shared" si="23"/>
        <v>1.9323671497584541E-4</v>
      </c>
      <c r="Q40" s="148">
        <f t="shared" si="53"/>
        <v>1</v>
      </c>
      <c r="R40" s="93">
        <f t="shared" si="25"/>
        <v>1.9323671497584541E-4</v>
      </c>
      <c r="S40" s="148">
        <f t="shared" si="54"/>
        <v>1</v>
      </c>
      <c r="T40" s="93">
        <f t="shared" si="27"/>
        <v>1.9323671497584541E-4</v>
      </c>
      <c r="U40" s="148">
        <f t="shared" si="55"/>
        <v>1</v>
      </c>
      <c r="V40" s="93">
        <f t="shared" si="29"/>
        <v>1.9323671497584541E-4</v>
      </c>
      <c r="W40" s="148">
        <f t="shared" si="56"/>
        <v>1</v>
      </c>
      <c r="X40" s="93">
        <f t="shared" si="31"/>
        <v>1.9323671497584541E-4</v>
      </c>
      <c r="Y40" s="148">
        <f t="shared" si="57"/>
        <v>1</v>
      </c>
      <c r="Z40" s="93">
        <f t="shared" si="33"/>
        <v>1.9323671497584541E-4</v>
      </c>
      <c r="AA40" s="148">
        <f t="shared" si="58"/>
        <v>1</v>
      </c>
      <c r="AB40" s="93">
        <f t="shared" si="35"/>
        <v>1.9323671497584541E-4</v>
      </c>
      <c r="AC40" s="148">
        <f t="shared" si="59"/>
        <v>1</v>
      </c>
      <c r="AD40" s="93">
        <f t="shared" si="37"/>
        <v>1.9323671497584541E-4</v>
      </c>
      <c r="AE40" s="148">
        <f t="shared" si="60"/>
        <v>1</v>
      </c>
      <c r="AF40" s="93">
        <f t="shared" si="39"/>
        <v>1.9323671497584541E-4</v>
      </c>
      <c r="AG40" s="148">
        <f t="shared" si="61"/>
        <v>1</v>
      </c>
      <c r="AH40" s="93">
        <f t="shared" si="41"/>
        <v>1.9323671497584541E-4</v>
      </c>
      <c r="AI40" s="148">
        <f t="shared" si="62"/>
        <v>1</v>
      </c>
      <c r="AJ40" s="93">
        <f t="shared" si="43"/>
        <v>0</v>
      </c>
      <c r="AK40" s="148">
        <f t="shared" si="63"/>
        <v>0</v>
      </c>
      <c r="AL40" s="150">
        <f t="shared" si="45"/>
        <v>2.8985507246376803E-3</v>
      </c>
      <c r="AM40" s="151">
        <f t="shared" si="46"/>
        <v>15</v>
      </c>
      <c r="AN40" s="158">
        <f t="shared" si="47"/>
        <v>3.9999999999999987</v>
      </c>
      <c r="AO40" s="803"/>
    </row>
    <row r="41" spans="2:41" ht="15" x14ac:dyDescent="0.2">
      <c r="B41" s="153">
        <v>16</v>
      </c>
      <c r="C41" s="154" t="s">
        <v>15</v>
      </c>
      <c r="D41" s="155" t="s">
        <v>194</v>
      </c>
      <c r="E41" s="156">
        <f>'Datos de Origen'!X20</f>
        <v>20</v>
      </c>
      <c r="F41" s="93">
        <f t="shared" si="13"/>
        <v>1.9323671497584541E-4</v>
      </c>
      <c r="G41" s="157">
        <f t="shared" si="48"/>
        <v>1</v>
      </c>
      <c r="H41" s="93">
        <f t="shared" si="15"/>
        <v>1.9323671497584541E-4</v>
      </c>
      <c r="I41" s="148">
        <f t="shared" si="49"/>
        <v>1</v>
      </c>
      <c r="J41" s="93">
        <f t="shared" si="17"/>
        <v>1.9323671497584541E-4</v>
      </c>
      <c r="K41" s="148">
        <f t="shared" si="50"/>
        <v>1</v>
      </c>
      <c r="L41" s="93">
        <f t="shared" si="19"/>
        <v>1.9323671497584541E-4</v>
      </c>
      <c r="M41" s="148">
        <f t="shared" si="51"/>
        <v>1</v>
      </c>
      <c r="N41" s="93">
        <f t="shared" si="21"/>
        <v>1.9323671497584541E-4</v>
      </c>
      <c r="O41" s="148">
        <f t="shared" si="52"/>
        <v>1</v>
      </c>
      <c r="P41" s="93">
        <f t="shared" si="23"/>
        <v>1.9323671497584541E-4</v>
      </c>
      <c r="Q41" s="148">
        <f t="shared" si="53"/>
        <v>1</v>
      </c>
      <c r="R41" s="93">
        <f t="shared" si="25"/>
        <v>1.9323671497584541E-4</v>
      </c>
      <c r="S41" s="148">
        <f t="shared" si="54"/>
        <v>1</v>
      </c>
      <c r="T41" s="93">
        <f t="shared" si="27"/>
        <v>1.9323671497584541E-4</v>
      </c>
      <c r="U41" s="148">
        <f t="shared" si="55"/>
        <v>1</v>
      </c>
      <c r="V41" s="93">
        <f t="shared" si="29"/>
        <v>1.9323671497584541E-4</v>
      </c>
      <c r="W41" s="148">
        <f t="shared" si="56"/>
        <v>1</v>
      </c>
      <c r="X41" s="93">
        <f t="shared" si="31"/>
        <v>1.9323671497584541E-4</v>
      </c>
      <c r="Y41" s="148">
        <f t="shared" si="57"/>
        <v>1</v>
      </c>
      <c r="Z41" s="93">
        <f t="shared" si="33"/>
        <v>1.9323671497584541E-4</v>
      </c>
      <c r="AA41" s="148">
        <f t="shared" si="58"/>
        <v>1</v>
      </c>
      <c r="AB41" s="93">
        <f t="shared" si="35"/>
        <v>1.9323671497584541E-4</v>
      </c>
      <c r="AC41" s="148">
        <f t="shared" si="59"/>
        <v>1</v>
      </c>
      <c r="AD41" s="93">
        <f t="shared" si="37"/>
        <v>1.9323671497584541E-4</v>
      </c>
      <c r="AE41" s="148">
        <f t="shared" si="60"/>
        <v>1</v>
      </c>
      <c r="AF41" s="93">
        <f t="shared" si="39"/>
        <v>1.9323671497584541E-4</v>
      </c>
      <c r="AG41" s="148">
        <f t="shared" si="61"/>
        <v>1</v>
      </c>
      <c r="AH41" s="93">
        <f t="shared" si="41"/>
        <v>1.9323671497584541E-4</v>
      </c>
      <c r="AI41" s="148">
        <f t="shared" si="62"/>
        <v>1</v>
      </c>
      <c r="AJ41" s="93">
        <f t="shared" si="43"/>
        <v>0</v>
      </c>
      <c r="AK41" s="148">
        <f t="shared" si="63"/>
        <v>0</v>
      </c>
      <c r="AL41" s="150">
        <f t="shared" si="45"/>
        <v>2.8985507246376803E-3</v>
      </c>
      <c r="AM41" s="151">
        <f t="shared" si="46"/>
        <v>15</v>
      </c>
      <c r="AN41" s="158">
        <f t="shared" si="47"/>
        <v>3.9999999999999987</v>
      </c>
      <c r="AO41" s="803"/>
    </row>
    <row r="42" spans="2:41" ht="15" x14ac:dyDescent="0.2">
      <c r="B42" s="153">
        <v>17</v>
      </c>
      <c r="C42" s="154" t="s">
        <v>15</v>
      </c>
      <c r="D42" s="155" t="s">
        <v>195</v>
      </c>
      <c r="E42" s="156">
        <f>'Datos de Origen'!X21</f>
        <v>20</v>
      </c>
      <c r="F42" s="93">
        <f t="shared" si="13"/>
        <v>1.9323671497584541E-4</v>
      </c>
      <c r="G42" s="157">
        <f t="shared" si="48"/>
        <v>1</v>
      </c>
      <c r="H42" s="93">
        <f t="shared" si="15"/>
        <v>1.9323671497584541E-4</v>
      </c>
      <c r="I42" s="148">
        <f t="shared" si="49"/>
        <v>1</v>
      </c>
      <c r="J42" s="93">
        <f t="shared" si="17"/>
        <v>1.9323671497584541E-4</v>
      </c>
      <c r="K42" s="148">
        <f t="shared" si="50"/>
        <v>1</v>
      </c>
      <c r="L42" s="93">
        <f t="shared" si="19"/>
        <v>1.9323671497584541E-4</v>
      </c>
      <c r="M42" s="148">
        <f t="shared" si="51"/>
        <v>1</v>
      </c>
      <c r="N42" s="93">
        <f t="shared" si="21"/>
        <v>1.9323671497584541E-4</v>
      </c>
      <c r="O42" s="148">
        <f t="shared" si="52"/>
        <v>1</v>
      </c>
      <c r="P42" s="93">
        <f t="shared" si="23"/>
        <v>1.9323671497584541E-4</v>
      </c>
      <c r="Q42" s="148">
        <f t="shared" si="53"/>
        <v>1</v>
      </c>
      <c r="R42" s="93">
        <f t="shared" si="25"/>
        <v>1.9323671497584541E-4</v>
      </c>
      <c r="S42" s="148">
        <f t="shared" si="54"/>
        <v>1</v>
      </c>
      <c r="T42" s="93">
        <f t="shared" si="27"/>
        <v>1.9323671497584541E-4</v>
      </c>
      <c r="U42" s="148">
        <f t="shared" si="55"/>
        <v>1</v>
      </c>
      <c r="V42" s="93">
        <f t="shared" si="29"/>
        <v>1.9323671497584541E-4</v>
      </c>
      <c r="W42" s="148">
        <f t="shared" si="56"/>
        <v>1</v>
      </c>
      <c r="X42" s="93">
        <f t="shared" si="31"/>
        <v>1.9323671497584541E-4</v>
      </c>
      <c r="Y42" s="148">
        <f t="shared" si="57"/>
        <v>1</v>
      </c>
      <c r="Z42" s="93">
        <f t="shared" si="33"/>
        <v>1.9323671497584541E-4</v>
      </c>
      <c r="AA42" s="148">
        <f t="shared" si="58"/>
        <v>1</v>
      </c>
      <c r="AB42" s="93">
        <f t="shared" si="35"/>
        <v>1.9323671497584541E-4</v>
      </c>
      <c r="AC42" s="148">
        <f t="shared" si="59"/>
        <v>1</v>
      </c>
      <c r="AD42" s="93">
        <f t="shared" si="37"/>
        <v>1.9323671497584541E-4</v>
      </c>
      <c r="AE42" s="148">
        <f t="shared" si="60"/>
        <v>1</v>
      </c>
      <c r="AF42" s="93">
        <f t="shared" si="39"/>
        <v>1.9323671497584541E-4</v>
      </c>
      <c r="AG42" s="148">
        <f t="shared" si="61"/>
        <v>1</v>
      </c>
      <c r="AH42" s="93">
        <f t="shared" si="41"/>
        <v>1.9323671497584541E-4</v>
      </c>
      <c r="AI42" s="148">
        <f t="shared" si="62"/>
        <v>1</v>
      </c>
      <c r="AJ42" s="93">
        <f t="shared" si="43"/>
        <v>0</v>
      </c>
      <c r="AK42" s="148">
        <f t="shared" si="63"/>
        <v>0</v>
      </c>
      <c r="AL42" s="150">
        <f t="shared" si="45"/>
        <v>2.8985507246376803E-3</v>
      </c>
      <c r="AM42" s="151">
        <f t="shared" si="46"/>
        <v>15</v>
      </c>
      <c r="AN42" s="158">
        <f t="shared" si="47"/>
        <v>3.9999999999999987</v>
      </c>
      <c r="AO42" s="803"/>
    </row>
    <row r="43" spans="2:41" ht="15" x14ac:dyDescent="0.2">
      <c r="B43" s="153">
        <v>18</v>
      </c>
      <c r="C43" s="154" t="s">
        <v>15</v>
      </c>
      <c r="D43" s="155" t="s">
        <v>196</v>
      </c>
      <c r="E43" s="156">
        <f>'Datos de Origen'!X22</f>
        <v>20</v>
      </c>
      <c r="F43" s="93">
        <f t="shared" si="13"/>
        <v>1.9323671497584541E-4</v>
      </c>
      <c r="G43" s="157">
        <f t="shared" si="48"/>
        <v>1</v>
      </c>
      <c r="H43" s="93">
        <f t="shared" si="15"/>
        <v>1.9323671497584541E-4</v>
      </c>
      <c r="I43" s="148">
        <f t="shared" si="49"/>
        <v>1</v>
      </c>
      <c r="J43" s="93">
        <f t="shared" si="17"/>
        <v>1.9323671497584541E-4</v>
      </c>
      <c r="K43" s="148">
        <f t="shared" si="50"/>
        <v>1</v>
      </c>
      <c r="L43" s="93">
        <f t="shared" si="19"/>
        <v>1.9323671497584541E-4</v>
      </c>
      <c r="M43" s="148">
        <f t="shared" si="51"/>
        <v>1</v>
      </c>
      <c r="N43" s="93">
        <f t="shared" si="21"/>
        <v>1.9323671497584541E-4</v>
      </c>
      <c r="O43" s="148">
        <f t="shared" si="52"/>
        <v>1</v>
      </c>
      <c r="P43" s="93">
        <f t="shared" si="23"/>
        <v>1.9323671497584541E-4</v>
      </c>
      <c r="Q43" s="148">
        <f t="shared" si="53"/>
        <v>1</v>
      </c>
      <c r="R43" s="93">
        <f t="shared" si="25"/>
        <v>1.9323671497584541E-4</v>
      </c>
      <c r="S43" s="148">
        <f t="shared" si="54"/>
        <v>1</v>
      </c>
      <c r="T43" s="93">
        <f t="shared" si="27"/>
        <v>1.9323671497584541E-4</v>
      </c>
      <c r="U43" s="148">
        <f t="shared" si="55"/>
        <v>1</v>
      </c>
      <c r="V43" s="93">
        <f t="shared" si="29"/>
        <v>1.9323671497584541E-4</v>
      </c>
      <c r="W43" s="148">
        <f t="shared" si="56"/>
        <v>1</v>
      </c>
      <c r="X43" s="93">
        <f t="shared" si="31"/>
        <v>1.9323671497584541E-4</v>
      </c>
      <c r="Y43" s="148">
        <f t="shared" si="57"/>
        <v>1</v>
      </c>
      <c r="Z43" s="93">
        <f t="shared" si="33"/>
        <v>1.9323671497584541E-4</v>
      </c>
      <c r="AA43" s="148">
        <f t="shared" si="58"/>
        <v>1</v>
      </c>
      <c r="AB43" s="93">
        <f t="shared" si="35"/>
        <v>1.9323671497584541E-4</v>
      </c>
      <c r="AC43" s="148">
        <f t="shared" si="59"/>
        <v>1</v>
      </c>
      <c r="AD43" s="93">
        <f t="shared" si="37"/>
        <v>1.9323671497584541E-4</v>
      </c>
      <c r="AE43" s="148">
        <f t="shared" si="60"/>
        <v>1</v>
      </c>
      <c r="AF43" s="93">
        <f t="shared" si="39"/>
        <v>1.9323671497584541E-4</v>
      </c>
      <c r="AG43" s="148">
        <f t="shared" si="61"/>
        <v>1</v>
      </c>
      <c r="AH43" s="93">
        <f t="shared" si="41"/>
        <v>1.9323671497584541E-4</v>
      </c>
      <c r="AI43" s="148">
        <f t="shared" si="62"/>
        <v>1</v>
      </c>
      <c r="AJ43" s="93">
        <f t="shared" si="43"/>
        <v>0</v>
      </c>
      <c r="AK43" s="148">
        <f t="shared" si="63"/>
        <v>0</v>
      </c>
      <c r="AL43" s="150">
        <f t="shared" si="45"/>
        <v>2.8985507246376803E-3</v>
      </c>
      <c r="AM43" s="151">
        <f t="shared" si="46"/>
        <v>15</v>
      </c>
      <c r="AN43" s="158">
        <f t="shared" si="47"/>
        <v>3.9999999999999987</v>
      </c>
      <c r="AO43" s="803"/>
    </row>
    <row r="44" spans="2:41" ht="15.75" thickBot="1" x14ac:dyDescent="0.25">
      <c r="B44" s="159">
        <v>19</v>
      </c>
      <c r="C44" s="160" t="s">
        <v>15</v>
      </c>
      <c r="D44" s="161" t="s">
        <v>197</v>
      </c>
      <c r="E44" s="162">
        <f>'Datos de Origen'!X23</f>
        <v>20</v>
      </c>
      <c r="F44" s="163">
        <f t="shared" si="13"/>
        <v>1.9323671497584541E-4</v>
      </c>
      <c r="G44" s="164">
        <f t="shared" si="48"/>
        <v>1</v>
      </c>
      <c r="H44" s="163">
        <f t="shared" si="15"/>
        <v>1.9323671497584541E-4</v>
      </c>
      <c r="I44" s="164">
        <f t="shared" si="49"/>
        <v>1</v>
      </c>
      <c r="J44" s="163">
        <f t="shared" si="17"/>
        <v>1.9323671497584541E-4</v>
      </c>
      <c r="K44" s="164">
        <f t="shared" si="50"/>
        <v>1</v>
      </c>
      <c r="L44" s="163">
        <f t="shared" si="19"/>
        <v>1.9323671497584541E-4</v>
      </c>
      <c r="M44" s="164">
        <f t="shared" si="51"/>
        <v>1</v>
      </c>
      <c r="N44" s="163">
        <f t="shared" si="21"/>
        <v>1.9323671497584541E-4</v>
      </c>
      <c r="O44" s="164">
        <f t="shared" si="52"/>
        <v>1</v>
      </c>
      <c r="P44" s="163">
        <f t="shared" si="23"/>
        <v>1.9323671497584541E-4</v>
      </c>
      <c r="Q44" s="164">
        <f t="shared" si="53"/>
        <v>1</v>
      </c>
      <c r="R44" s="163">
        <f t="shared" si="25"/>
        <v>1.9323671497584541E-4</v>
      </c>
      <c r="S44" s="164">
        <f t="shared" si="54"/>
        <v>1</v>
      </c>
      <c r="T44" s="163">
        <f t="shared" si="27"/>
        <v>1.9323671497584541E-4</v>
      </c>
      <c r="U44" s="164">
        <f t="shared" si="55"/>
        <v>1</v>
      </c>
      <c r="V44" s="163">
        <f t="shared" si="29"/>
        <v>1.9323671497584541E-4</v>
      </c>
      <c r="W44" s="164">
        <f t="shared" si="56"/>
        <v>1</v>
      </c>
      <c r="X44" s="163">
        <f t="shared" si="31"/>
        <v>1.9323671497584541E-4</v>
      </c>
      <c r="Y44" s="164">
        <f t="shared" si="57"/>
        <v>1</v>
      </c>
      <c r="Z44" s="163">
        <f t="shared" si="33"/>
        <v>1.9323671497584541E-4</v>
      </c>
      <c r="AA44" s="164">
        <f t="shared" si="58"/>
        <v>1</v>
      </c>
      <c r="AB44" s="163">
        <f t="shared" si="35"/>
        <v>1.9323671497584541E-4</v>
      </c>
      <c r="AC44" s="164">
        <f t="shared" si="59"/>
        <v>1</v>
      </c>
      <c r="AD44" s="163">
        <f t="shared" si="37"/>
        <v>1.9323671497584541E-4</v>
      </c>
      <c r="AE44" s="164">
        <f t="shared" si="60"/>
        <v>1</v>
      </c>
      <c r="AF44" s="163">
        <f t="shared" si="39"/>
        <v>1.9323671497584541E-4</v>
      </c>
      <c r="AG44" s="164">
        <f t="shared" si="61"/>
        <v>1</v>
      </c>
      <c r="AH44" s="163">
        <f t="shared" si="41"/>
        <v>1.9323671497584541E-4</v>
      </c>
      <c r="AI44" s="164">
        <f t="shared" si="62"/>
        <v>1</v>
      </c>
      <c r="AJ44" s="163">
        <f t="shared" si="43"/>
        <v>0</v>
      </c>
      <c r="AK44" s="164">
        <f t="shared" si="63"/>
        <v>0</v>
      </c>
      <c r="AL44" s="166">
        <f t="shared" si="45"/>
        <v>2.8985507246376803E-3</v>
      </c>
      <c r="AM44" s="167">
        <f t="shared" si="46"/>
        <v>15</v>
      </c>
      <c r="AN44" s="174">
        <f t="shared" si="47"/>
        <v>3.9999999999999987</v>
      </c>
      <c r="AO44" s="804"/>
    </row>
    <row r="45" spans="2:41" ht="15" x14ac:dyDescent="0.2">
      <c r="B45" s="169">
        <v>20</v>
      </c>
      <c r="C45" s="170" t="s">
        <v>33</v>
      </c>
      <c r="D45" s="171" t="s">
        <v>198</v>
      </c>
      <c r="E45" s="172">
        <f>'Datos de Origen'!X24</f>
        <v>20</v>
      </c>
      <c r="F45" s="93">
        <f t="shared" si="13"/>
        <v>2.8985507246376811E-4</v>
      </c>
      <c r="G45" s="148">
        <f>$K$4</f>
        <v>1</v>
      </c>
      <c r="H45" s="93">
        <f t="shared" si="15"/>
        <v>2.8985507246376811E-4</v>
      </c>
      <c r="I45" s="148">
        <f>$K$5</f>
        <v>1</v>
      </c>
      <c r="J45" s="93">
        <f t="shared" si="17"/>
        <v>0</v>
      </c>
      <c r="K45" s="148">
        <f>$K$6</f>
        <v>0</v>
      </c>
      <c r="L45" s="93">
        <f t="shared" si="19"/>
        <v>0</v>
      </c>
      <c r="M45" s="148">
        <f>$K$7</f>
        <v>0</v>
      </c>
      <c r="N45" s="93">
        <f t="shared" si="21"/>
        <v>2.8985507246376811E-4</v>
      </c>
      <c r="O45" s="148">
        <f>$K$8</f>
        <v>1</v>
      </c>
      <c r="P45" s="93">
        <f t="shared" si="23"/>
        <v>2.8985507246376811E-4</v>
      </c>
      <c r="Q45" s="148">
        <f>$K$9</f>
        <v>1</v>
      </c>
      <c r="R45" s="93">
        <f t="shared" si="25"/>
        <v>2.8985507246376811E-4</v>
      </c>
      <c r="S45" s="148">
        <f>$K$10</f>
        <v>1</v>
      </c>
      <c r="T45" s="93">
        <f t="shared" si="27"/>
        <v>2.8985507246376811E-4</v>
      </c>
      <c r="U45" s="148">
        <f>$K$11</f>
        <v>1</v>
      </c>
      <c r="V45" s="93">
        <f t="shared" si="29"/>
        <v>2.8985507246376811E-4</v>
      </c>
      <c r="W45" s="148">
        <f>$K$12</f>
        <v>1</v>
      </c>
      <c r="X45" s="93">
        <f t="shared" si="31"/>
        <v>0</v>
      </c>
      <c r="Y45" s="148">
        <f>$K$13</f>
        <v>0</v>
      </c>
      <c r="Z45" s="93">
        <f t="shared" si="33"/>
        <v>0</v>
      </c>
      <c r="AA45" s="148">
        <f>$K$14</f>
        <v>0</v>
      </c>
      <c r="AB45" s="93">
        <f t="shared" si="35"/>
        <v>0</v>
      </c>
      <c r="AC45" s="148">
        <f>$K$15</f>
        <v>0</v>
      </c>
      <c r="AD45" s="93">
        <f t="shared" si="37"/>
        <v>2.8985507246376811E-4</v>
      </c>
      <c r="AE45" s="148">
        <f>$K$16</f>
        <v>1</v>
      </c>
      <c r="AF45" s="93">
        <f t="shared" si="39"/>
        <v>2.8985507246376811E-4</v>
      </c>
      <c r="AG45" s="148">
        <f>$K$17</f>
        <v>1</v>
      </c>
      <c r="AH45" s="93">
        <f t="shared" si="41"/>
        <v>2.8985507246376811E-4</v>
      </c>
      <c r="AI45" s="148">
        <f>$K$18</f>
        <v>1</v>
      </c>
      <c r="AJ45" s="93">
        <f t="shared" si="43"/>
        <v>0</v>
      </c>
      <c r="AK45" s="148">
        <f>$K$19</f>
        <v>0</v>
      </c>
      <c r="AL45" s="150">
        <f t="shared" si="45"/>
        <v>2.8985507246376808E-3</v>
      </c>
      <c r="AM45" s="151">
        <f t="shared" si="46"/>
        <v>10</v>
      </c>
      <c r="AN45" s="152">
        <f t="shared" si="47"/>
        <v>3.9999999999999996</v>
      </c>
      <c r="AO45" s="793">
        <f>SUM(AN45:AN52)/8</f>
        <v>3.9999999999999996</v>
      </c>
    </row>
    <row r="46" spans="2:41" ht="15" x14ac:dyDescent="0.2">
      <c r="B46" s="153">
        <v>21</v>
      </c>
      <c r="C46" s="154" t="s">
        <v>33</v>
      </c>
      <c r="D46" s="155" t="s">
        <v>199</v>
      </c>
      <c r="E46" s="156">
        <f>'Datos de Origen'!X25</f>
        <v>20</v>
      </c>
      <c r="F46" s="93">
        <f t="shared" si="13"/>
        <v>2.8985507246376811E-4</v>
      </c>
      <c r="G46" s="148">
        <f t="shared" ref="G46:G52" si="64">$K$4</f>
        <v>1</v>
      </c>
      <c r="H46" s="93">
        <f t="shared" si="15"/>
        <v>2.8985507246376811E-4</v>
      </c>
      <c r="I46" s="148">
        <f t="shared" ref="I46:I52" si="65">$K$5</f>
        <v>1</v>
      </c>
      <c r="J46" s="93">
        <f t="shared" si="17"/>
        <v>0</v>
      </c>
      <c r="K46" s="148">
        <f t="shared" ref="K46:K51" si="66">$K$6</f>
        <v>0</v>
      </c>
      <c r="L46" s="93">
        <f t="shared" si="19"/>
        <v>0</v>
      </c>
      <c r="M46" s="148">
        <f t="shared" ref="M46:M52" si="67">$K$7</f>
        <v>0</v>
      </c>
      <c r="N46" s="93">
        <f t="shared" si="21"/>
        <v>2.8985507246376811E-4</v>
      </c>
      <c r="O46" s="148">
        <f t="shared" ref="O46:O52" si="68">$K$8</f>
        <v>1</v>
      </c>
      <c r="P46" s="93">
        <f t="shared" si="23"/>
        <v>2.8985507246376811E-4</v>
      </c>
      <c r="Q46" s="148">
        <f t="shared" ref="Q46:Q52" si="69">$K$9</f>
        <v>1</v>
      </c>
      <c r="R46" s="93">
        <f t="shared" si="25"/>
        <v>2.8985507246376811E-4</v>
      </c>
      <c r="S46" s="148">
        <f t="shared" ref="S46:S52" si="70">$K$10</f>
        <v>1</v>
      </c>
      <c r="T46" s="93">
        <f t="shared" si="27"/>
        <v>2.8985507246376811E-4</v>
      </c>
      <c r="U46" s="148">
        <f t="shared" ref="U46:U52" si="71">$K$11</f>
        <v>1</v>
      </c>
      <c r="V46" s="93">
        <f t="shared" si="29"/>
        <v>2.8985507246376811E-4</v>
      </c>
      <c r="W46" s="148">
        <f t="shared" ref="W46:W52" si="72">$K$12</f>
        <v>1</v>
      </c>
      <c r="X46" s="93">
        <f t="shared" si="31"/>
        <v>0</v>
      </c>
      <c r="Y46" s="148">
        <f t="shared" ref="Y46:Y52" si="73">$K$13</f>
        <v>0</v>
      </c>
      <c r="Z46" s="93">
        <f t="shared" si="33"/>
        <v>0</v>
      </c>
      <c r="AA46" s="148">
        <f t="shared" ref="AA46:AA52" si="74">$K$14</f>
        <v>0</v>
      </c>
      <c r="AB46" s="93">
        <f t="shared" si="35"/>
        <v>0</v>
      </c>
      <c r="AC46" s="148">
        <f t="shared" ref="AC46:AC52" si="75">$K$15</f>
        <v>0</v>
      </c>
      <c r="AD46" s="93">
        <f t="shared" si="37"/>
        <v>2.8985507246376811E-4</v>
      </c>
      <c r="AE46" s="148">
        <f t="shared" ref="AE46:AE52" si="76">$K$16</f>
        <v>1</v>
      </c>
      <c r="AF46" s="93">
        <f t="shared" si="39"/>
        <v>2.8985507246376811E-4</v>
      </c>
      <c r="AG46" s="148">
        <f t="shared" ref="AG46:AG52" si="77">$K$17</f>
        <v>1</v>
      </c>
      <c r="AH46" s="93">
        <f t="shared" si="41"/>
        <v>2.8985507246376811E-4</v>
      </c>
      <c r="AI46" s="148">
        <f t="shared" ref="AI46:AI52" si="78">$K$18</f>
        <v>1</v>
      </c>
      <c r="AJ46" s="93">
        <f t="shared" si="43"/>
        <v>0</v>
      </c>
      <c r="AK46" s="148">
        <f t="shared" ref="AK46:AK52" si="79">$K$19</f>
        <v>0</v>
      </c>
      <c r="AL46" s="150">
        <f t="shared" si="45"/>
        <v>2.8985507246376808E-3</v>
      </c>
      <c r="AM46" s="151">
        <f t="shared" si="46"/>
        <v>10</v>
      </c>
      <c r="AN46" s="158">
        <f t="shared" si="47"/>
        <v>3.9999999999999996</v>
      </c>
      <c r="AO46" s="791"/>
    </row>
    <row r="47" spans="2:41" ht="15" x14ac:dyDescent="0.2">
      <c r="B47" s="153">
        <v>22</v>
      </c>
      <c r="C47" s="154" t="s">
        <v>33</v>
      </c>
      <c r="D47" s="155" t="s">
        <v>200</v>
      </c>
      <c r="E47" s="156">
        <f>'Datos de Origen'!X26</f>
        <v>20</v>
      </c>
      <c r="F47" s="93">
        <f t="shared" si="13"/>
        <v>2.8985507246376811E-4</v>
      </c>
      <c r="G47" s="148">
        <f t="shared" si="64"/>
        <v>1</v>
      </c>
      <c r="H47" s="93">
        <f t="shared" si="15"/>
        <v>2.8985507246376811E-4</v>
      </c>
      <c r="I47" s="148">
        <f t="shared" si="65"/>
        <v>1</v>
      </c>
      <c r="J47" s="93">
        <f t="shared" si="17"/>
        <v>0</v>
      </c>
      <c r="K47" s="148">
        <f t="shared" si="66"/>
        <v>0</v>
      </c>
      <c r="L47" s="93">
        <f t="shared" si="19"/>
        <v>0</v>
      </c>
      <c r="M47" s="148">
        <f t="shared" si="67"/>
        <v>0</v>
      </c>
      <c r="N47" s="93">
        <f t="shared" si="21"/>
        <v>2.8985507246376811E-4</v>
      </c>
      <c r="O47" s="148">
        <f t="shared" si="68"/>
        <v>1</v>
      </c>
      <c r="P47" s="93">
        <f t="shared" si="23"/>
        <v>2.8985507246376811E-4</v>
      </c>
      <c r="Q47" s="148">
        <f t="shared" si="69"/>
        <v>1</v>
      </c>
      <c r="R47" s="93">
        <f t="shared" si="25"/>
        <v>2.8985507246376811E-4</v>
      </c>
      <c r="S47" s="148">
        <f t="shared" si="70"/>
        <v>1</v>
      </c>
      <c r="T47" s="93">
        <f t="shared" si="27"/>
        <v>2.8985507246376811E-4</v>
      </c>
      <c r="U47" s="148">
        <f t="shared" si="71"/>
        <v>1</v>
      </c>
      <c r="V47" s="93">
        <f t="shared" si="29"/>
        <v>2.8985507246376811E-4</v>
      </c>
      <c r="W47" s="148">
        <f t="shared" si="72"/>
        <v>1</v>
      </c>
      <c r="X47" s="93">
        <f t="shared" si="31"/>
        <v>0</v>
      </c>
      <c r="Y47" s="148">
        <f t="shared" si="73"/>
        <v>0</v>
      </c>
      <c r="Z47" s="93">
        <f t="shared" si="33"/>
        <v>0</v>
      </c>
      <c r="AA47" s="148">
        <f t="shared" si="74"/>
        <v>0</v>
      </c>
      <c r="AB47" s="93">
        <f t="shared" si="35"/>
        <v>0</v>
      </c>
      <c r="AC47" s="148">
        <f t="shared" si="75"/>
        <v>0</v>
      </c>
      <c r="AD47" s="93">
        <f t="shared" si="37"/>
        <v>2.8985507246376811E-4</v>
      </c>
      <c r="AE47" s="148">
        <f t="shared" si="76"/>
        <v>1</v>
      </c>
      <c r="AF47" s="93">
        <f t="shared" si="39"/>
        <v>2.8985507246376811E-4</v>
      </c>
      <c r="AG47" s="148">
        <f t="shared" si="77"/>
        <v>1</v>
      </c>
      <c r="AH47" s="93">
        <f t="shared" si="41"/>
        <v>2.8985507246376811E-4</v>
      </c>
      <c r="AI47" s="148">
        <f t="shared" si="78"/>
        <v>1</v>
      </c>
      <c r="AJ47" s="93">
        <f t="shared" si="43"/>
        <v>0</v>
      </c>
      <c r="AK47" s="148">
        <f t="shared" si="79"/>
        <v>0</v>
      </c>
      <c r="AL47" s="150">
        <f t="shared" si="45"/>
        <v>2.8985507246376808E-3</v>
      </c>
      <c r="AM47" s="151">
        <f t="shared" si="46"/>
        <v>10</v>
      </c>
      <c r="AN47" s="158">
        <f t="shared" si="47"/>
        <v>3.9999999999999996</v>
      </c>
      <c r="AO47" s="791"/>
    </row>
    <row r="48" spans="2:41" ht="15" x14ac:dyDescent="0.2">
      <c r="B48" s="153">
        <v>23</v>
      </c>
      <c r="C48" s="154" t="s">
        <v>33</v>
      </c>
      <c r="D48" s="155" t="s">
        <v>201</v>
      </c>
      <c r="E48" s="156">
        <f>'Datos de Origen'!X27</f>
        <v>20</v>
      </c>
      <c r="F48" s="93">
        <f t="shared" si="13"/>
        <v>2.8985507246376811E-4</v>
      </c>
      <c r="G48" s="148">
        <f t="shared" si="64"/>
        <v>1</v>
      </c>
      <c r="H48" s="93">
        <f t="shared" si="15"/>
        <v>2.8985507246376811E-4</v>
      </c>
      <c r="I48" s="148">
        <f t="shared" si="65"/>
        <v>1</v>
      </c>
      <c r="J48" s="93">
        <f t="shared" si="17"/>
        <v>0</v>
      </c>
      <c r="K48" s="148">
        <f t="shared" si="66"/>
        <v>0</v>
      </c>
      <c r="L48" s="93">
        <f t="shared" si="19"/>
        <v>0</v>
      </c>
      <c r="M48" s="148">
        <f t="shared" si="67"/>
        <v>0</v>
      </c>
      <c r="N48" s="93">
        <f t="shared" si="21"/>
        <v>2.8985507246376811E-4</v>
      </c>
      <c r="O48" s="148">
        <f t="shared" si="68"/>
        <v>1</v>
      </c>
      <c r="P48" s="93">
        <f t="shared" si="23"/>
        <v>2.8985507246376811E-4</v>
      </c>
      <c r="Q48" s="148">
        <f t="shared" si="69"/>
        <v>1</v>
      </c>
      <c r="R48" s="93">
        <f t="shared" si="25"/>
        <v>2.8985507246376811E-4</v>
      </c>
      <c r="S48" s="148">
        <f t="shared" si="70"/>
        <v>1</v>
      </c>
      <c r="T48" s="93">
        <f t="shared" si="27"/>
        <v>2.8985507246376811E-4</v>
      </c>
      <c r="U48" s="148">
        <f t="shared" si="71"/>
        <v>1</v>
      </c>
      <c r="V48" s="93">
        <f t="shared" si="29"/>
        <v>2.8985507246376811E-4</v>
      </c>
      <c r="W48" s="148">
        <f t="shared" si="72"/>
        <v>1</v>
      </c>
      <c r="X48" s="93">
        <f t="shared" si="31"/>
        <v>0</v>
      </c>
      <c r="Y48" s="148">
        <f t="shared" si="73"/>
        <v>0</v>
      </c>
      <c r="Z48" s="93">
        <f t="shared" si="33"/>
        <v>0</v>
      </c>
      <c r="AA48" s="148">
        <f t="shared" si="74"/>
        <v>0</v>
      </c>
      <c r="AB48" s="93">
        <f t="shared" si="35"/>
        <v>0</v>
      </c>
      <c r="AC48" s="148">
        <f t="shared" si="75"/>
        <v>0</v>
      </c>
      <c r="AD48" s="93">
        <f t="shared" si="37"/>
        <v>2.8985507246376811E-4</v>
      </c>
      <c r="AE48" s="148">
        <f t="shared" si="76"/>
        <v>1</v>
      </c>
      <c r="AF48" s="93">
        <f t="shared" si="39"/>
        <v>2.8985507246376811E-4</v>
      </c>
      <c r="AG48" s="148">
        <f t="shared" si="77"/>
        <v>1</v>
      </c>
      <c r="AH48" s="93">
        <f t="shared" si="41"/>
        <v>2.8985507246376811E-4</v>
      </c>
      <c r="AI48" s="148">
        <f t="shared" si="78"/>
        <v>1</v>
      </c>
      <c r="AJ48" s="93">
        <f t="shared" si="43"/>
        <v>0</v>
      </c>
      <c r="AK48" s="148">
        <f t="shared" si="79"/>
        <v>0</v>
      </c>
      <c r="AL48" s="150">
        <f t="shared" si="45"/>
        <v>2.8985507246376808E-3</v>
      </c>
      <c r="AM48" s="151">
        <f t="shared" si="46"/>
        <v>10</v>
      </c>
      <c r="AN48" s="158">
        <f t="shared" si="47"/>
        <v>3.9999999999999996</v>
      </c>
      <c r="AO48" s="791"/>
    </row>
    <row r="49" spans="2:41" ht="15" x14ac:dyDescent="0.2">
      <c r="B49" s="153">
        <v>24</v>
      </c>
      <c r="C49" s="154" t="s">
        <v>33</v>
      </c>
      <c r="D49" s="155" t="s">
        <v>202</v>
      </c>
      <c r="E49" s="156">
        <f>'Datos de Origen'!X28</f>
        <v>20</v>
      </c>
      <c r="F49" s="93">
        <f t="shared" si="13"/>
        <v>2.8985507246376811E-4</v>
      </c>
      <c r="G49" s="148">
        <f t="shared" si="64"/>
        <v>1</v>
      </c>
      <c r="H49" s="93">
        <f t="shared" si="15"/>
        <v>2.8985507246376811E-4</v>
      </c>
      <c r="I49" s="148">
        <f t="shared" si="65"/>
        <v>1</v>
      </c>
      <c r="J49" s="93">
        <f t="shared" si="17"/>
        <v>0</v>
      </c>
      <c r="K49" s="148">
        <f t="shared" si="66"/>
        <v>0</v>
      </c>
      <c r="L49" s="93">
        <f t="shared" si="19"/>
        <v>0</v>
      </c>
      <c r="M49" s="148">
        <f t="shared" si="67"/>
        <v>0</v>
      </c>
      <c r="N49" s="93">
        <f t="shared" si="21"/>
        <v>2.8985507246376811E-4</v>
      </c>
      <c r="O49" s="148">
        <f t="shared" si="68"/>
        <v>1</v>
      </c>
      <c r="P49" s="93">
        <f t="shared" si="23"/>
        <v>2.8985507246376811E-4</v>
      </c>
      <c r="Q49" s="148">
        <f t="shared" si="69"/>
        <v>1</v>
      </c>
      <c r="R49" s="93">
        <f t="shared" si="25"/>
        <v>2.8985507246376811E-4</v>
      </c>
      <c r="S49" s="148">
        <f t="shared" si="70"/>
        <v>1</v>
      </c>
      <c r="T49" s="93">
        <f t="shared" si="27"/>
        <v>2.8985507246376811E-4</v>
      </c>
      <c r="U49" s="148">
        <f t="shared" si="71"/>
        <v>1</v>
      </c>
      <c r="V49" s="93">
        <f t="shared" si="29"/>
        <v>2.8985507246376811E-4</v>
      </c>
      <c r="W49" s="148">
        <f t="shared" si="72"/>
        <v>1</v>
      </c>
      <c r="X49" s="93">
        <f t="shared" si="31"/>
        <v>0</v>
      </c>
      <c r="Y49" s="148">
        <f t="shared" si="73"/>
        <v>0</v>
      </c>
      <c r="Z49" s="93">
        <f t="shared" si="33"/>
        <v>0</v>
      </c>
      <c r="AA49" s="148">
        <f t="shared" si="74"/>
        <v>0</v>
      </c>
      <c r="AB49" s="93">
        <f t="shared" si="35"/>
        <v>0</v>
      </c>
      <c r="AC49" s="148">
        <f t="shared" si="75"/>
        <v>0</v>
      </c>
      <c r="AD49" s="93">
        <f t="shared" si="37"/>
        <v>2.8985507246376811E-4</v>
      </c>
      <c r="AE49" s="148">
        <f t="shared" si="76"/>
        <v>1</v>
      </c>
      <c r="AF49" s="93">
        <f t="shared" si="39"/>
        <v>2.8985507246376811E-4</v>
      </c>
      <c r="AG49" s="148">
        <f t="shared" si="77"/>
        <v>1</v>
      </c>
      <c r="AH49" s="93">
        <f t="shared" si="41"/>
        <v>2.8985507246376811E-4</v>
      </c>
      <c r="AI49" s="148">
        <f t="shared" si="78"/>
        <v>1</v>
      </c>
      <c r="AJ49" s="93">
        <f t="shared" si="43"/>
        <v>0</v>
      </c>
      <c r="AK49" s="148">
        <f t="shared" si="79"/>
        <v>0</v>
      </c>
      <c r="AL49" s="150">
        <f t="shared" si="45"/>
        <v>2.8985507246376808E-3</v>
      </c>
      <c r="AM49" s="151">
        <f t="shared" si="46"/>
        <v>10</v>
      </c>
      <c r="AN49" s="158">
        <f t="shared" si="47"/>
        <v>3.9999999999999996</v>
      </c>
      <c r="AO49" s="791"/>
    </row>
    <row r="50" spans="2:41" ht="15" x14ac:dyDescent="0.2">
      <c r="B50" s="153">
        <v>25</v>
      </c>
      <c r="C50" s="154" t="s">
        <v>33</v>
      </c>
      <c r="D50" s="155" t="s">
        <v>203</v>
      </c>
      <c r="E50" s="156">
        <f>'Datos de Origen'!X29</f>
        <v>20</v>
      </c>
      <c r="F50" s="93">
        <f t="shared" si="13"/>
        <v>2.8985507246376811E-4</v>
      </c>
      <c r="G50" s="148">
        <f t="shared" si="64"/>
        <v>1</v>
      </c>
      <c r="H50" s="93">
        <f t="shared" si="15"/>
        <v>2.8985507246376811E-4</v>
      </c>
      <c r="I50" s="148">
        <f t="shared" si="65"/>
        <v>1</v>
      </c>
      <c r="J50" s="93">
        <f t="shared" si="17"/>
        <v>0</v>
      </c>
      <c r="K50" s="148">
        <f t="shared" si="66"/>
        <v>0</v>
      </c>
      <c r="L50" s="93">
        <f t="shared" si="19"/>
        <v>0</v>
      </c>
      <c r="M50" s="148">
        <f t="shared" si="67"/>
        <v>0</v>
      </c>
      <c r="N50" s="93">
        <f t="shared" si="21"/>
        <v>2.8985507246376811E-4</v>
      </c>
      <c r="O50" s="148">
        <f t="shared" si="68"/>
        <v>1</v>
      </c>
      <c r="P50" s="93">
        <f t="shared" si="23"/>
        <v>2.8985507246376811E-4</v>
      </c>
      <c r="Q50" s="148">
        <f t="shared" si="69"/>
        <v>1</v>
      </c>
      <c r="R50" s="93">
        <f t="shared" si="25"/>
        <v>2.8985507246376811E-4</v>
      </c>
      <c r="S50" s="148">
        <f t="shared" si="70"/>
        <v>1</v>
      </c>
      <c r="T50" s="93">
        <f t="shared" si="27"/>
        <v>2.8985507246376811E-4</v>
      </c>
      <c r="U50" s="148">
        <f t="shared" si="71"/>
        <v>1</v>
      </c>
      <c r="V50" s="93">
        <f t="shared" si="29"/>
        <v>2.8985507246376811E-4</v>
      </c>
      <c r="W50" s="148">
        <f t="shared" si="72"/>
        <v>1</v>
      </c>
      <c r="X50" s="93">
        <f t="shared" si="31"/>
        <v>0</v>
      </c>
      <c r="Y50" s="148">
        <f t="shared" si="73"/>
        <v>0</v>
      </c>
      <c r="Z50" s="93">
        <f t="shared" si="33"/>
        <v>0</v>
      </c>
      <c r="AA50" s="148">
        <f t="shared" si="74"/>
        <v>0</v>
      </c>
      <c r="AB50" s="93">
        <f t="shared" si="35"/>
        <v>0</v>
      </c>
      <c r="AC50" s="148">
        <f t="shared" si="75"/>
        <v>0</v>
      </c>
      <c r="AD50" s="93">
        <f t="shared" si="37"/>
        <v>2.8985507246376811E-4</v>
      </c>
      <c r="AE50" s="148">
        <f t="shared" si="76"/>
        <v>1</v>
      </c>
      <c r="AF50" s="93">
        <f t="shared" si="39"/>
        <v>2.8985507246376811E-4</v>
      </c>
      <c r="AG50" s="148">
        <f t="shared" si="77"/>
        <v>1</v>
      </c>
      <c r="AH50" s="93">
        <f t="shared" si="41"/>
        <v>2.8985507246376811E-4</v>
      </c>
      <c r="AI50" s="148">
        <f t="shared" si="78"/>
        <v>1</v>
      </c>
      <c r="AJ50" s="93">
        <f t="shared" si="43"/>
        <v>0</v>
      </c>
      <c r="AK50" s="148">
        <f t="shared" si="79"/>
        <v>0</v>
      </c>
      <c r="AL50" s="150">
        <f t="shared" si="45"/>
        <v>2.8985507246376808E-3</v>
      </c>
      <c r="AM50" s="151">
        <f t="shared" si="46"/>
        <v>10</v>
      </c>
      <c r="AN50" s="158">
        <f t="shared" si="47"/>
        <v>3.9999999999999996</v>
      </c>
      <c r="AO50" s="791"/>
    </row>
    <row r="51" spans="2:41" ht="15" x14ac:dyDescent="0.2">
      <c r="B51" s="153">
        <v>26</v>
      </c>
      <c r="C51" s="154" t="s">
        <v>33</v>
      </c>
      <c r="D51" s="155" t="s">
        <v>204</v>
      </c>
      <c r="E51" s="156">
        <f>'Datos de Origen'!X30</f>
        <v>20</v>
      </c>
      <c r="F51" s="93">
        <f t="shared" si="13"/>
        <v>2.8985507246376811E-4</v>
      </c>
      <c r="G51" s="148">
        <f t="shared" si="64"/>
        <v>1</v>
      </c>
      <c r="H51" s="93">
        <f t="shared" si="15"/>
        <v>2.8985507246376811E-4</v>
      </c>
      <c r="I51" s="148">
        <f t="shared" si="65"/>
        <v>1</v>
      </c>
      <c r="J51" s="93">
        <f t="shared" si="17"/>
        <v>0</v>
      </c>
      <c r="K51" s="148">
        <f t="shared" si="66"/>
        <v>0</v>
      </c>
      <c r="L51" s="93">
        <f t="shared" si="19"/>
        <v>0</v>
      </c>
      <c r="M51" s="148">
        <f t="shared" si="67"/>
        <v>0</v>
      </c>
      <c r="N51" s="93">
        <f t="shared" si="21"/>
        <v>2.8985507246376811E-4</v>
      </c>
      <c r="O51" s="148">
        <f t="shared" si="68"/>
        <v>1</v>
      </c>
      <c r="P51" s="93">
        <f t="shared" si="23"/>
        <v>2.8985507246376811E-4</v>
      </c>
      <c r="Q51" s="148">
        <f t="shared" si="69"/>
        <v>1</v>
      </c>
      <c r="R51" s="93">
        <f t="shared" si="25"/>
        <v>2.8985507246376811E-4</v>
      </c>
      <c r="S51" s="148">
        <f t="shared" si="70"/>
        <v>1</v>
      </c>
      <c r="T51" s="93">
        <f t="shared" si="27"/>
        <v>2.8985507246376811E-4</v>
      </c>
      <c r="U51" s="148">
        <f t="shared" si="71"/>
        <v>1</v>
      </c>
      <c r="V51" s="93">
        <f t="shared" si="29"/>
        <v>2.8985507246376811E-4</v>
      </c>
      <c r="W51" s="148">
        <f t="shared" si="72"/>
        <v>1</v>
      </c>
      <c r="X51" s="93">
        <f t="shared" si="31"/>
        <v>0</v>
      </c>
      <c r="Y51" s="148">
        <f t="shared" si="73"/>
        <v>0</v>
      </c>
      <c r="Z51" s="93">
        <f t="shared" si="33"/>
        <v>0</v>
      </c>
      <c r="AA51" s="148">
        <f t="shared" si="74"/>
        <v>0</v>
      </c>
      <c r="AB51" s="93">
        <f t="shared" si="35"/>
        <v>0</v>
      </c>
      <c r="AC51" s="148">
        <f t="shared" si="75"/>
        <v>0</v>
      </c>
      <c r="AD51" s="93">
        <f t="shared" si="37"/>
        <v>2.8985507246376811E-4</v>
      </c>
      <c r="AE51" s="148">
        <f t="shared" si="76"/>
        <v>1</v>
      </c>
      <c r="AF51" s="93">
        <f t="shared" si="39"/>
        <v>2.8985507246376811E-4</v>
      </c>
      <c r="AG51" s="148">
        <f t="shared" si="77"/>
        <v>1</v>
      </c>
      <c r="AH51" s="93">
        <f t="shared" si="41"/>
        <v>2.8985507246376811E-4</v>
      </c>
      <c r="AI51" s="148">
        <f t="shared" si="78"/>
        <v>1</v>
      </c>
      <c r="AJ51" s="93">
        <f t="shared" si="43"/>
        <v>0</v>
      </c>
      <c r="AK51" s="148">
        <f t="shared" si="79"/>
        <v>0</v>
      </c>
      <c r="AL51" s="150">
        <f t="shared" si="45"/>
        <v>2.8985507246376808E-3</v>
      </c>
      <c r="AM51" s="151">
        <f t="shared" si="46"/>
        <v>10</v>
      </c>
      <c r="AN51" s="158">
        <f t="shared" si="47"/>
        <v>3.9999999999999996</v>
      </c>
      <c r="AO51" s="791"/>
    </row>
    <row r="52" spans="2:41" ht="15.75" thickBot="1" x14ac:dyDescent="0.25">
      <c r="B52" s="159">
        <v>27</v>
      </c>
      <c r="C52" s="160" t="s">
        <v>33</v>
      </c>
      <c r="D52" s="161" t="s">
        <v>205</v>
      </c>
      <c r="E52" s="162">
        <f>'Datos de Origen'!X31</f>
        <v>20</v>
      </c>
      <c r="F52" s="163">
        <f t="shared" si="13"/>
        <v>2.8985507246376811E-4</v>
      </c>
      <c r="G52" s="164">
        <f t="shared" si="64"/>
        <v>1</v>
      </c>
      <c r="H52" s="163">
        <f t="shared" si="15"/>
        <v>2.8985507246376811E-4</v>
      </c>
      <c r="I52" s="164">
        <f t="shared" si="65"/>
        <v>1</v>
      </c>
      <c r="J52" s="163">
        <f t="shared" si="17"/>
        <v>0</v>
      </c>
      <c r="K52" s="164">
        <f>$K$6</f>
        <v>0</v>
      </c>
      <c r="L52" s="163">
        <f t="shared" si="19"/>
        <v>0</v>
      </c>
      <c r="M52" s="164">
        <f t="shared" si="67"/>
        <v>0</v>
      </c>
      <c r="N52" s="163">
        <f t="shared" si="21"/>
        <v>2.8985507246376811E-4</v>
      </c>
      <c r="O52" s="164">
        <f t="shared" si="68"/>
        <v>1</v>
      </c>
      <c r="P52" s="163">
        <f t="shared" si="23"/>
        <v>2.8985507246376811E-4</v>
      </c>
      <c r="Q52" s="164">
        <f t="shared" si="69"/>
        <v>1</v>
      </c>
      <c r="R52" s="163">
        <f t="shared" si="25"/>
        <v>2.8985507246376811E-4</v>
      </c>
      <c r="S52" s="164">
        <f t="shared" si="70"/>
        <v>1</v>
      </c>
      <c r="T52" s="163">
        <f t="shared" si="27"/>
        <v>2.8985507246376811E-4</v>
      </c>
      <c r="U52" s="164">
        <f t="shared" si="71"/>
        <v>1</v>
      </c>
      <c r="V52" s="163">
        <f t="shared" si="29"/>
        <v>2.8985507246376811E-4</v>
      </c>
      <c r="W52" s="164">
        <f t="shared" si="72"/>
        <v>1</v>
      </c>
      <c r="X52" s="163">
        <f t="shared" si="31"/>
        <v>0</v>
      </c>
      <c r="Y52" s="164">
        <f t="shared" si="73"/>
        <v>0</v>
      </c>
      <c r="Z52" s="163">
        <f t="shared" si="33"/>
        <v>0</v>
      </c>
      <c r="AA52" s="164">
        <f t="shared" si="74"/>
        <v>0</v>
      </c>
      <c r="AB52" s="163">
        <f t="shared" si="35"/>
        <v>0</v>
      </c>
      <c r="AC52" s="164">
        <f t="shared" si="75"/>
        <v>0</v>
      </c>
      <c r="AD52" s="163">
        <f t="shared" si="37"/>
        <v>2.8985507246376811E-4</v>
      </c>
      <c r="AE52" s="164">
        <f t="shared" si="76"/>
        <v>1</v>
      </c>
      <c r="AF52" s="163">
        <f t="shared" si="39"/>
        <v>2.8985507246376811E-4</v>
      </c>
      <c r="AG52" s="164">
        <f t="shared" si="77"/>
        <v>1</v>
      </c>
      <c r="AH52" s="163">
        <f t="shared" si="41"/>
        <v>2.8985507246376811E-4</v>
      </c>
      <c r="AI52" s="164">
        <f t="shared" si="78"/>
        <v>1</v>
      </c>
      <c r="AJ52" s="163">
        <f t="shared" si="43"/>
        <v>0</v>
      </c>
      <c r="AK52" s="164">
        <f t="shared" si="79"/>
        <v>0</v>
      </c>
      <c r="AL52" s="166">
        <f t="shared" si="45"/>
        <v>2.8985507246376808E-3</v>
      </c>
      <c r="AM52" s="167">
        <f t="shared" si="46"/>
        <v>10</v>
      </c>
      <c r="AN52" s="168">
        <f t="shared" si="47"/>
        <v>3.9999999999999996</v>
      </c>
      <c r="AO52" s="794"/>
    </row>
    <row r="53" spans="2:41" ht="15" x14ac:dyDescent="0.2">
      <c r="B53" s="169">
        <v>28</v>
      </c>
      <c r="C53" s="170" t="s">
        <v>154</v>
      </c>
      <c r="D53" s="171" t="s">
        <v>206</v>
      </c>
      <c r="E53" s="172">
        <f>'Datos de Origen'!X32</f>
        <v>20</v>
      </c>
      <c r="F53" s="93">
        <f t="shared" si="13"/>
        <v>3.2206119162640903E-4</v>
      </c>
      <c r="G53" s="148">
        <f>$M$4</f>
        <v>1</v>
      </c>
      <c r="H53" s="93">
        <f t="shared" si="15"/>
        <v>3.2206119162640903E-4</v>
      </c>
      <c r="I53" s="148">
        <f>$M$5</f>
        <v>1</v>
      </c>
      <c r="J53" s="93">
        <f t="shared" si="17"/>
        <v>0</v>
      </c>
      <c r="K53" s="148">
        <f>$M$46</f>
        <v>0</v>
      </c>
      <c r="L53" s="93">
        <f t="shared" si="19"/>
        <v>3.2206119162640903E-4</v>
      </c>
      <c r="M53" s="148">
        <f>$M$7</f>
        <v>1</v>
      </c>
      <c r="N53" s="93">
        <f t="shared" si="21"/>
        <v>3.2206119162640903E-4</v>
      </c>
      <c r="O53" s="148">
        <f>$M$8</f>
        <v>1</v>
      </c>
      <c r="P53" s="93">
        <f t="shared" si="23"/>
        <v>0</v>
      </c>
      <c r="Q53" s="148">
        <f>$M$9</f>
        <v>0</v>
      </c>
      <c r="R53" s="93">
        <f t="shared" si="25"/>
        <v>0</v>
      </c>
      <c r="S53" s="148">
        <f>$M$10</f>
        <v>0</v>
      </c>
      <c r="T53" s="93">
        <f t="shared" si="27"/>
        <v>3.2206119162640903E-4</v>
      </c>
      <c r="U53" s="148">
        <f>$M$11</f>
        <v>1</v>
      </c>
      <c r="V53" s="93">
        <f t="shared" si="29"/>
        <v>0</v>
      </c>
      <c r="W53" s="148">
        <f>$M$12</f>
        <v>0</v>
      </c>
      <c r="X53" s="93">
        <f t="shared" si="31"/>
        <v>3.2206119162640903E-4</v>
      </c>
      <c r="Y53" s="148">
        <f>$M$13</f>
        <v>1</v>
      </c>
      <c r="Z53" s="93">
        <f t="shared" si="33"/>
        <v>3.2206119162640903E-4</v>
      </c>
      <c r="AA53" s="148">
        <f t="shared" ref="AA53:AA59" si="80">$M$14</f>
        <v>1</v>
      </c>
      <c r="AB53" s="93">
        <f t="shared" si="35"/>
        <v>3.2206119162640903E-4</v>
      </c>
      <c r="AC53" s="148">
        <f>$M$15</f>
        <v>1</v>
      </c>
      <c r="AD53" s="93">
        <f t="shared" si="37"/>
        <v>0</v>
      </c>
      <c r="AE53" s="148">
        <f>$M$16</f>
        <v>0</v>
      </c>
      <c r="AF53" s="93">
        <f t="shared" si="39"/>
        <v>3.2206119162640903E-4</v>
      </c>
      <c r="AG53" s="148">
        <f>$M$17</f>
        <v>1</v>
      </c>
      <c r="AH53" s="93">
        <f t="shared" si="41"/>
        <v>0</v>
      </c>
      <c r="AI53" s="148">
        <f>$M$18</f>
        <v>0</v>
      </c>
      <c r="AJ53" s="93">
        <f t="shared" si="43"/>
        <v>0</v>
      </c>
      <c r="AK53" s="148">
        <f>$M$19</f>
        <v>0</v>
      </c>
      <c r="AL53" s="150">
        <f t="shared" si="45"/>
        <v>2.8985507246376812E-3</v>
      </c>
      <c r="AM53" s="151">
        <f t="shared" si="46"/>
        <v>9</v>
      </c>
      <c r="AN53" s="173">
        <f t="shared" si="47"/>
        <v>4</v>
      </c>
      <c r="AO53" s="790">
        <f>SUM(AN53:AN59)/7</f>
        <v>4</v>
      </c>
    </row>
    <row r="54" spans="2:41" ht="15" x14ac:dyDescent="0.2">
      <c r="B54" s="153">
        <v>29</v>
      </c>
      <c r="C54" s="154" t="s">
        <v>154</v>
      </c>
      <c r="D54" s="155" t="s">
        <v>207</v>
      </c>
      <c r="E54" s="156">
        <f>'Datos de Origen'!X33</f>
        <v>20</v>
      </c>
      <c r="F54" s="93">
        <f t="shared" si="13"/>
        <v>3.2206119162640903E-4</v>
      </c>
      <c r="G54" s="148">
        <f t="shared" ref="G54:G59" si="81">$M$4</f>
        <v>1</v>
      </c>
      <c r="H54" s="93">
        <f t="shared" si="15"/>
        <v>3.2206119162640903E-4</v>
      </c>
      <c r="I54" s="148">
        <f t="shared" ref="I54:I59" si="82">$M$5</f>
        <v>1</v>
      </c>
      <c r="J54" s="93">
        <f t="shared" si="17"/>
        <v>0</v>
      </c>
      <c r="K54" s="148">
        <f t="shared" ref="K54:K59" si="83">$M$46</f>
        <v>0</v>
      </c>
      <c r="L54" s="93">
        <f t="shared" si="19"/>
        <v>3.2206119162640903E-4</v>
      </c>
      <c r="M54" s="148">
        <f t="shared" ref="M54:M59" si="84">$M$7</f>
        <v>1</v>
      </c>
      <c r="N54" s="93">
        <f t="shared" si="21"/>
        <v>3.2206119162640903E-4</v>
      </c>
      <c r="O54" s="148">
        <f t="shared" ref="O54:O59" si="85">$M$8</f>
        <v>1</v>
      </c>
      <c r="P54" s="93">
        <f t="shared" si="23"/>
        <v>0</v>
      </c>
      <c r="Q54" s="148">
        <f t="shared" ref="Q54:Q59" si="86">$M$9</f>
        <v>0</v>
      </c>
      <c r="R54" s="93">
        <f t="shared" si="25"/>
        <v>0</v>
      </c>
      <c r="S54" s="148">
        <f t="shared" ref="S54:S59" si="87">$M$10</f>
        <v>0</v>
      </c>
      <c r="T54" s="93">
        <f t="shared" si="27"/>
        <v>3.2206119162640903E-4</v>
      </c>
      <c r="U54" s="148">
        <f t="shared" ref="U54:U59" si="88">$M$11</f>
        <v>1</v>
      </c>
      <c r="V54" s="93">
        <f t="shared" si="29"/>
        <v>0</v>
      </c>
      <c r="W54" s="148">
        <f t="shared" ref="W54:W59" si="89">$M$12</f>
        <v>0</v>
      </c>
      <c r="X54" s="93">
        <f t="shared" si="31"/>
        <v>3.2206119162640903E-4</v>
      </c>
      <c r="Y54" s="148">
        <f t="shared" ref="Y54:Y59" si="90">$M$13</f>
        <v>1</v>
      </c>
      <c r="Z54" s="93">
        <f t="shared" si="33"/>
        <v>3.2206119162640903E-4</v>
      </c>
      <c r="AA54" s="148">
        <f t="shared" si="80"/>
        <v>1</v>
      </c>
      <c r="AB54" s="93">
        <f t="shared" si="35"/>
        <v>3.2206119162640903E-4</v>
      </c>
      <c r="AC54" s="148">
        <f t="shared" ref="AC54:AC59" si="91">$M$15</f>
        <v>1</v>
      </c>
      <c r="AD54" s="93">
        <f t="shared" si="37"/>
        <v>0</v>
      </c>
      <c r="AE54" s="148">
        <f t="shared" ref="AE54:AE59" si="92">$M$16</f>
        <v>0</v>
      </c>
      <c r="AF54" s="93">
        <f t="shared" si="39"/>
        <v>3.2206119162640903E-4</v>
      </c>
      <c r="AG54" s="148">
        <f t="shared" ref="AG54:AG59" si="93">$M$17</f>
        <v>1</v>
      </c>
      <c r="AH54" s="93">
        <f t="shared" si="41"/>
        <v>0</v>
      </c>
      <c r="AI54" s="148">
        <f t="shared" ref="AI54:AI59" si="94">$M$18</f>
        <v>0</v>
      </c>
      <c r="AJ54" s="93">
        <f t="shared" si="43"/>
        <v>0</v>
      </c>
      <c r="AK54" s="148">
        <f t="shared" ref="AK54:AK59" si="95">$M$19</f>
        <v>0</v>
      </c>
      <c r="AL54" s="150">
        <f t="shared" si="45"/>
        <v>2.8985507246376812E-3</v>
      </c>
      <c r="AM54" s="151">
        <f t="shared" si="46"/>
        <v>9</v>
      </c>
      <c r="AN54" s="158">
        <f t="shared" si="47"/>
        <v>4</v>
      </c>
      <c r="AO54" s="791"/>
    </row>
    <row r="55" spans="2:41" ht="15" x14ac:dyDescent="0.2">
      <c r="B55" s="153">
        <v>30</v>
      </c>
      <c r="C55" s="154" t="s">
        <v>154</v>
      </c>
      <c r="D55" s="155" t="s">
        <v>208</v>
      </c>
      <c r="E55" s="156">
        <f>'Datos de Origen'!X34</f>
        <v>20</v>
      </c>
      <c r="F55" s="93">
        <f t="shared" si="13"/>
        <v>3.2206119162640903E-4</v>
      </c>
      <c r="G55" s="148">
        <f t="shared" si="81"/>
        <v>1</v>
      </c>
      <c r="H55" s="93">
        <f t="shared" si="15"/>
        <v>3.2206119162640903E-4</v>
      </c>
      <c r="I55" s="148">
        <f t="shared" si="82"/>
        <v>1</v>
      </c>
      <c r="J55" s="93">
        <f t="shared" si="17"/>
        <v>0</v>
      </c>
      <c r="K55" s="148">
        <f t="shared" si="83"/>
        <v>0</v>
      </c>
      <c r="L55" s="93">
        <f t="shared" si="19"/>
        <v>3.2206119162640903E-4</v>
      </c>
      <c r="M55" s="148">
        <f t="shared" si="84"/>
        <v>1</v>
      </c>
      <c r="N55" s="93">
        <f t="shared" si="21"/>
        <v>3.2206119162640903E-4</v>
      </c>
      <c r="O55" s="148">
        <f t="shared" si="85"/>
        <v>1</v>
      </c>
      <c r="P55" s="93">
        <f t="shared" si="23"/>
        <v>0</v>
      </c>
      <c r="Q55" s="148">
        <f t="shared" si="86"/>
        <v>0</v>
      </c>
      <c r="R55" s="93">
        <f t="shared" si="25"/>
        <v>0</v>
      </c>
      <c r="S55" s="148">
        <f t="shared" si="87"/>
        <v>0</v>
      </c>
      <c r="T55" s="93">
        <f t="shared" si="27"/>
        <v>3.2206119162640903E-4</v>
      </c>
      <c r="U55" s="148">
        <f t="shared" si="88"/>
        <v>1</v>
      </c>
      <c r="V55" s="93">
        <f t="shared" si="29"/>
        <v>0</v>
      </c>
      <c r="W55" s="148">
        <f t="shared" si="89"/>
        <v>0</v>
      </c>
      <c r="X55" s="93">
        <f t="shared" si="31"/>
        <v>3.2206119162640903E-4</v>
      </c>
      <c r="Y55" s="148">
        <f t="shared" si="90"/>
        <v>1</v>
      </c>
      <c r="Z55" s="93">
        <f t="shared" si="33"/>
        <v>3.2206119162640903E-4</v>
      </c>
      <c r="AA55" s="148">
        <f t="shared" si="80"/>
        <v>1</v>
      </c>
      <c r="AB55" s="93">
        <f t="shared" si="35"/>
        <v>3.2206119162640903E-4</v>
      </c>
      <c r="AC55" s="148">
        <f t="shared" si="91"/>
        <v>1</v>
      </c>
      <c r="AD55" s="93">
        <f t="shared" si="37"/>
        <v>0</v>
      </c>
      <c r="AE55" s="148">
        <f t="shared" si="92"/>
        <v>0</v>
      </c>
      <c r="AF55" s="93">
        <f t="shared" si="39"/>
        <v>3.2206119162640903E-4</v>
      </c>
      <c r="AG55" s="148">
        <f t="shared" si="93"/>
        <v>1</v>
      </c>
      <c r="AH55" s="93">
        <f t="shared" si="41"/>
        <v>0</v>
      </c>
      <c r="AI55" s="148">
        <f t="shared" si="94"/>
        <v>0</v>
      </c>
      <c r="AJ55" s="93">
        <f t="shared" si="43"/>
        <v>0</v>
      </c>
      <c r="AK55" s="148">
        <f t="shared" si="95"/>
        <v>0</v>
      </c>
      <c r="AL55" s="150">
        <f t="shared" si="45"/>
        <v>2.8985507246376812E-3</v>
      </c>
      <c r="AM55" s="151">
        <f t="shared" si="46"/>
        <v>9</v>
      </c>
      <c r="AN55" s="158">
        <f t="shared" si="47"/>
        <v>4</v>
      </c>
      <c r="AO55" s="791"/>
    </row>
    <row r="56" spans="2:41" ht="15" x14ac:dyDescent="0.2">
      <c r="B56" s="153">
        <v>31</v>
      </c>
      <c r="C56" s="154" t="s">
        <v>154</v>
      </c>
      <c r="D56" s="155" t="s">
        <v>209</v>
      </c>
      <c r="E56" s="156">
        <f>'Datos de Origen'!X35</f>
        <v>20</v>
      </c>
      <c r="F56" s="93">
        <f t="shared" si="13"/>
        <v>3.2206119162640903E-4</v>
      </c>
      <c r="G56" s="148">
        <f t="shared" si="81"/>
        <v>1</v>
      </c>
      <c r="H56" s="93">
        <f t="shared" si="15"/>
        <v>3.2206119162640903E-4</v>
      </c>
      <c r="I56" s="148">
        <f t="shared" si="82"/>
        <v>1</v>
      </c>
      <c r="J56" s="93">
        <f t="shared" si="17"/>
        <v>0</v>
      </c>
      <c r="K56" s="148">
        <f t="shared" si="83"/>
        <v>0</v>
      </c>
      <c r="L56" s="93">
        <f t="shared" si="19"/>
        <v>3.2206119162640903E-4</v>
      </c>
      <c r="M56" s="148">
        <f t="shared" si="84"/>
        <v>1</v>
      </c>
      <c r="N56" s="93">
        <f t="shared" si="21"/>
        <v>3.2206119162640903E-4</v>
      </c>
      <c r="O56" s="148">
        <f t="shared" si="85"/>
        <v>1</v>
      </c>
      <c r="P56" s="93">
        <f t="shared" si="23"/>
        <v>0</v>
      </c>
      <c r="Q56" s="148">
        <f t="shared" si="86"/>
        <v>0</v>
      </c>
      <c r="R56" s="93">
        <f t="shared" si="25"/>
        <v>0</v>
      </c>
      <c r="S56" s="148">
        <f t="shared" si="87"/>
        <v>0</v>
      </c>
      <c r="T56" s="93">
        <f t="shared" si="27"/>
        <v>3.2206119162640903E-4</v>
      </c>
      <c r="U56" s="148">
        <f t="shared" si="88"/>
        <v>1</v>
      </c>
      <c r="V56" s="93">
        <f t="shared" si="29"/>
        <v>0</v>
      </c>
      <c r="W56" s="148">
        <f t="shared" si="89"/>
        <v>0</v>
      </c>
      <c r="X56" s="93">
        <f t="shared" si="31"/>
        <v>3.2206119162640903E-4</v>
      </c>
      <c r="Y56" s="148">
        <f t="shared" si="90"/>
        <v>1</v>
      </c>
      <c r="Z56" s="93">
        <f t="shared" si="33"/>
        <v>3.2206119162640903E-4</v>
      </c>
      <c r="AA56" s="148">
        <f t="shared" si="80"/>
        <v>1</v>
      </c>
      <c r="AB56" s="93">
        <f t="shared" si="35"/>
        <v>3.2206119162640903E-4</v>
      </c>
      <c r="AC56" s="148">
        <f t="shared" si="91"/>
        <v>1</v>
      </c>
      <c r="AD56" s="93">
        <f t="shared" si="37"/>
        <v>0</v>
      </c>
      <c r="AE56" s="148">
        <f t="shared" si="92"/>
        <v>0</v>
      </c>
      <c r="AF56" s="93">
        <f t="shared" si="39"/>
        <v>3.2206119162640903E-4</v>
      </c>
      <c r="AG56" s="148">
        <f t="shared" si="93"/>
        <v>1</v>
      </c>
      <c r="AH56" s="93">
        <f t="shared" si="41"/>
        <v>0</v>
      </c>
      <c r="AI56" s="148">
        <f t="shared" si="94"/>
        <v>0</v>
      </c>
      <c r="AJ56" s="93">
        <f t="shared" si="43"/>
        <v>0</v>
      </c>
      <c r="AK56" s="148">
        <f t="shared" si="95"/>
        <v>0</v>
      </c>
      <c r="AL56" s="150">
        <f t="shared" si="45"/>
        <v>2.8985507246376812E-3</v>
      </c>
      <c r="AM56" s="151">
        <f t="shared" si="46"/>
        <v>9</v>
      </c>
      <c r="AN56" s="158">
        <f t="shared" si="47"/>
        <v>4</v>
      </c>
      <c r="AO56" s="791"/>
    </row>
    <row r="57" spans="2:41" ht="15" x14ac:dyDescent="0.2">
      <c r="B57" s="153">
        <v>32</v>
      </c>
      <c r="C57" s="154" t="s">
        <v>154</v>
      </c>
      <c r="D57" s="155" t="s">
        <v>210</v>
      </c>
      <c r="E57" s="156">
        <f>'Datos de Origen'!X36</f>
        <v>20</v>
      </c>
      <c r="F57" s="93">
        <f t="shared" si="13"/>
        <v>3.2206119162640903E-4</v>
      </c>
      <c r="G57" s="148">
        <f t="shared" si="81"/>
        <v>1</v>
      </c>
      <c r="H57" s="93">
        <f t="shared" si="15"/>
        <v>3.2206119162640903E-4</v>
      </c>
      <c r="I57" s="148">
        <f t="shared" si="82"/>
        <v>1</v>
      </c>
      <c r="J57" s="93">
        <f t="shared" si="17"/>
        <v>0</v>
      </c>
      <c r="K57" s="148">
        <f t="shared" si="83"/>
        <v>0</v>
      </c>
      <c r="L57" s="93">
        <f t="shared" si="19"/>
        <v>3.2206119162640903E-4</v>
      </c>
      <c r="M57" s="148">
        <f t="shared" si="84"/>
        <v>1</v>
      </c>
      <c r="N57" s="93">
        <f t="shared" si="21"/>
        <v>3.2206119162640903E-4</v>
      </c>
      <c r="O57" s="148">
        <f t="shared" si="85"/>
        <v>1</v>
      </c>
      <c r="P57" s="93">
        <f t="shared" si="23"/>
        <v>0</v>
      </c>
      <c r="Q57" s="148">
        <f t="shared" si="86"/>
        <v>0</v>
      </c>
      <c r="R57" s="93">
        <f t="shared" si="25"/>
        <v>0</v>
      </c>
      <c r="S57" s="148">
        <f t="shared" si="87"/>
        <v>0</v>
      </c>
      <c r="T57" s="93">
        <f t="shared" si="27"/>
        <v>3.2206119162640903E-4</v>
      </c>
      <c r="U57" s="148">
        <f t="shared" si="88"/>
        <v>1</v>
      </c>
      <c r="V57" s="93">
        <f t="shared" si="29"/>
        <v>0</v>
      </c>
      <c r="W57" s="148">
        <f t="shared" si="89"/>
        <v>0</v>
      </c>
      <c r="X57" s="93">
        <f t="shared" si="31"/>
        <v>3.2206119162640903E-4</v>
      </c>
      <c r="Y57" s="148">
        <f t="shared" si="90"/>
        <v>1</v>
      </c>
      <c r="Z57" s="93">
        <f t="shared" si="33"/>
        <v>3.2206119162640903E-4</v>
      </c>
      <c r="AA57" s="148">
        <f t="shared" si="80"/>
        <v>1</v>
      </c>
      <c r="AB57" s="93">
        <f t="shared" si="35"/>
        <v>3.2206119162640903E-4</v>
      </c>
      <c r="AC57" s="148">
        <f t="shared" si="91"/>
        <v>1</v>
      </c>
      <c r="AD57" s="93">
        <f t="shared" si="37"/>
        <v>0</v>
      </c>
      <c r="AE57" s="148">
        <f t="shared" si="92"/>
        <v>0</v>
      </c>
      <c r="AF57" s="93">
        <f t="shared" si="39"/>
        <v>3.2206119162640903E-4</v>
      </c>
      <c r="AG57" s="148">
        <f t="shared" si="93"/>
        <v>1</v>
      </c>
      <c r="AH57" s="93">
        <f t="shared" si="41"/>
        <v>0</v>
      </c>
      <c r="AI57" s="148">
        <f t="shared" si="94"/>
        <v>0</v>
      </c>
      <c r="AJ57" s="93">
        <f t="shared" si="43"/>
        <v>0</v>
      </c>
      <c r="AK57" s="148">
        <f t="shared" si="95"/>
        <v>0</v>
      </c>
      <c r="AL57" s="150">
        <f t="shared" si="45"/>
        <v>2.8985507246376812E-3</v>
      </c>
      <c r="AM57" s="151">
        <f t="shared" si="46"/>
        <v>9</v>
      </c>
      <c r="AN57" s="158">
        <f t="shared" si="47"/>
        <v>4</v>
      </c>
      <c r="AO57" s="791"/>
    </row>
    <row r="58" spans="2:41" ht="15" x14ac:dyDescent="0.2">
      <c r="B58" s="153">
        <v>33</v>
      </c>
      <c r="C58" s="154" t="s">
        <v>154</v>
      </c>
      <c r="D58" s="155" t="s">
        <v>211</v>
      </c>
      <c r="E58" s="156">
        <f>'Datos de Origen'!X37</f>
        <v>20</v>
      </c>
      <c r="F58" s="93">
        <f t="shared" si="13"/>
        <v>3.2206119162640903E-4</v>
      </c>
      <c r="G58" s="148">
        <f t="shared" si="81"/>
        <v>1</v>
      </c>
      <c r="H58" s="93">
        <f t="shared" si="15"/>
        <v>3.2206119162640903E-4</v>
      </c>
      <c r="I58" s="148">
        <f t="shared" si="82"/>
        <v>1</v>
      </c>
      <c r="J58" s="93">
        <f t="shared" si="17"/>
        <v>0</v>
      </c>
      <c r="K58" s="148">
        <f t="shared" si="83"/>
        <v>0</v>
      </c>
      <c r="L58" s="93">
        <f t="shared" si="19"/>
        <v>3.2206119162640903E-4</v>
      </c>
      <c r="M58" s="148">
        <f t="shared" si="84"/>
        <v>1</v>
      </c>
      <c r="N58" s="93">
        <f t="shared" si="21"/>
        <v>3.2206119162640903E-4</v>
      </c>
      <c r="O58" s="148">
        <f t="shared" si="85"/>
        <v>1</v>
      </c>
      <c r="P58" s="93">
        <f t="shared" si="23"/>
        <v>0</v>
      </c>
      <c r="Q58" s="148">
        <f t="shared" si="86"/>
        <v>0</v>
      </c>
      <c r="R58" s="93">
        <f t="shared" si="25"/>
        <v>0</v>
      </c>
      <c r="S58" s="148">
        <f t="shared" si="87"/>
        <v>0</v>
      </c>
      <c r="T58" s="93">
        <f t="shared" si="27"/>
        <v>3.2206119162640903E-4</v>
      </c>
      <c r="U58" s="148">
        <f t="shared" si="88"/>
        <v>1</v>
      </c>
      <c r="V58" s="93">
        <f t="shared" si="29"/>
        <v>0</v>
      </c>
      <c r="W58" s="148">
        <f t="shared" si="89"/>
        <v>0</v>
      </c>
      <c r="X58" s="93">
        <f t="shared" si="31"/>
        <v>3.2206119162640903E-4</v>
      </c>
      <c r="Y58" s="148">
        <f t="shared" si="90"/>
        <v>1</v>
      </c>
      <c r="Z58" s="93">
        <f t="shared" si="33"/>
        <v>3.2206119162640903E-4</v>
      </c>
      <c r="AA58" s="148">
        <f t="shared" si="80"/>
        <v>1</v>
      </c>
      <c r="AB58" s="93">
        <f t="shared" si="35"/>
        <v>3.2206119162640903E-4</v>
      </c>
      <c r="AC58" s="148">
        <f t="shared" si="91"/>
        <v>1</v>
      </c>
      <c r="AD58" s="93">
        <f t="shared" si="37"/>
        <v>0</v>
      </c>
      <c r="AE58" s="148">
        <f t="shared" si="92"/>
        <v>0</v>
      </c>
      <c r="AF58" s="93">
        <f t="shared" si="39"/>
        <v>3.2206119162640903E-4</v>
      </c>
      <c r="AG58" s="148">
        <f t="shared" si="93"/>
        <v>1</v>
      </c>
      <c r="AH58" s="93">
        <f t="shared" si="41"/>
        <v>0</v>
      </c>
      <c r="AI58" s="148">
        <f t="shared" si="94"/>
        <v>0</v>
      </c>
      <c r="AJ58" s="93">
        <f t="shared" si="43"/>
        <v>0</v>
      </c>
      <c r="AK58" s="148">
        <f t="shared" si="95"/>
        <v>0</v>
      </c>
      <c r="AL58" s="150">
        <f t="shared" si="45"/>
        <v>2.8985507246376812E-3</v>
      </c>
      <c r="AM58" s="151">
        <f t="shared" si="46"/>
        <v>9</v>
      </c>
      <c r="AN58" s="158">
        <f t="shared" si="47"/>
        <v>4</v>
      </c>
      <c r="AO58" s="791"/>
    </row>
    <row r="59" spans="2:41" ht="15.75" thickBot="1" x14ac:dyDescent="0.25">
      <c r="B59" s="159">
        <v>34</v>
      </c>
      <c r="C59" s="160" t="s">
        <v>154</v>
      </c>
      <c r="D59" s="161" t="s">
        <v>212</v>
      </c>
      <c r="E59" s="162">
        <f>'Datos de Origen'!X38</f>
        <v>20</v>
      </c>
      <c r="F59" s="163">
        <f t="shared" si="13"/>
        <v>3.2206119162640903E-4</v>
      </c>
      <c r="G59" s="164">
        <f t="shared" si="81"/>
        <v>1</v>
      </c>
      <c r="H59" s="163">
        <f t="shared" si="15"/>
        <v>3.2206119162640903E-4</v>
      </c>
      <c r="I59" s="164">
        <f t="shared" si="82"/>
        <v>1</v>
      </c>
      <c r="J59" s="163">
        <f t="shared" si="17"/>
        <v>0</v>
      </c>
      <c r="K59" s="164">
        <f t="shared" si="83"/>
        <v>0</v>
      </c>
      <c r="L59" s="163">
        <f t="shared" si="19"/>
        <v>3.2206119162640903E-4</v>
      </c>
      <c r="M59" s="164">
        <f t="shared" si="84"/>
        <v>1</v>
      </c>
      <c r="N59" s="163">
        <f t="shared" si="21"/>
        <v>3.2206119162640903E-4</v>
      </c>
      <c r="O59" s="164">
        <f t="shared" si="85"/>
        <v>1</v>
      </c>
      <c r="P59" s="163">
        <f t="shared" si="23"/>
        <v>0</v>
      </c>
      <c r="Q59" s="164">
        <f t="shared" si="86"/>
        <v>0</v>
      </c>
      <c r="R59" s="163">
        <f t="shared" si="25"/>
        <v>0</v>
      </c>
      <c r="S59" s="164">
        <f t="shared" si="87"/>
        <v>0</v>
      </c>
      <c r="T59" s="163">
        <f t="shared" si="27"/>
        <v>3.2206119162640903E-4</v>
      </c>
      <c r="U59" s="164">
        <f t="shared" si="88"/>
        <v>1</v>
      </c>
      <c r="V59" s="163">
        <f t="shared" si="29"/>
        <v>0</v>
      </c>
      <c r="W59" s="164">
        <f t="shared" si="89"/>
        <v>0</v>
      </c>
      <c r="X59" s="163">
        <f t="shared" si="31"/>
        <v>3.2206119162640903E-4</v>
      </c>
      <c r="Y59" s="164">
        <f t="shared" si="90"/>
        <v>1</v>
      </c>
      <c r="Z59" s="163">
        <f t="shared" si="33"/>
        <v>3.2206119162640903E-4</v>
      </c>
      <c r="AA59" s="164">
        <f t="shared" si="80"/>
        <v>1</v>
      </c>
      <c r="AB59" s="163">
        <f t="shared" si="35"/>
        <v>3.2206119162640903E-4</v>
      </c>
      <c r="AC59" s="164">
        <f t="shared" si="91"/>
        <v>1</v>
      </c>
      <c r="AD59" s="163">
        <f t="shared" si="37"/>
        <v>0</v>
      </c>
      <c r="AE59" s="164">
        <f t="shared" si="92"/>
        <v>0</v>
      </c>
      <c r="AF59" s="163">
        <f t="shared" si="39"/>
        <v>3.2206119162640903E-4</v>
      </c>
      <c r="AG59" s="164">
        <f t="shared" si="93"/>
        <v>1</v>
      </c>
      <c r="AH59" s="163">
        <f t="shared" si="41"/>
        <v>0</v>
      </c>
      <c r="AI59" s="164">
        <f t="shared" si="94"/>
        <v>0</v>
      </c>
      <c r="AJ59" s="163">
        <f t="shared" si="43"/>
        <v>0</v>
      </c>
      <c r="AK59" s="164">
        <f t="shared" si="95"/>
        <v>0</v>
      </c>
      <c r="AL59" s="166">
        <f t="shared" si="45"/>
        <v>2.8985507246376812E-3</v>
      </c>
      <c r="AM59" s="167">
        <f t="shared" si="46"/>
        <v>9</v>
      </c>
      <c r="AN59" s="174">
        <f t="shared" si="47"/>
        <v>4</v>
      </c>
      <c r="AO59" s="792"/>
    </row>
    <row r="60" spans="2:41" ht="15" x14ac:dyDescent="0.2">
      <c r="B60" s="169">
        <v>35</v>
      </c>
      <c r="C60" s="170" t="s">
        <v>41</v>
      </c>
      <c r="D60" s="171" t="s">
        <v>213</v>
      </c>
      <c r="E60" s="172">
        <f>'Datos de Origen'!X39</f>
        <v>20</v>
      </c>
      <c r="F60" s="93">
        <f t="shared" si="13"/>
        <v>0</v>
      </c>
      <c r="G60" s="148">
        <f>$O$4</f>
        <v>0</v>
      </c>
      <c r="H60" s="93">
        <f t="shared" si="15"/>
        <v>4.1407867494824016E-4</v>
      </c>
      <c r="I60" s="148">
        <f>$O$5</f>
        <v>1</v>
      </c>
      <c r="J60" s="93">
        <f t="shared" si="17"/>
        <v>0</v>
      </c>
      <c r="K60" s="148">
        <f>$O$6</f>
        <v>0</v>
      </c>
      <c r="L60" s="93">
        <f t="shared" si="19"/>
        <v>0</v>
      </c>
      <c r="M60" s="148">
        <f>$O$7</f>
        <v>0</v>
      </c>
      <c r="N60" s="93">
        <f t="shared" si="21"/>
        <v>0</v>
      </c>
      <c r="O60" s="148">
        <f>$O$8</f>
        <v>0</v>
      </c>
      <c r="P60" s="93">
        <f t="shared" si="23"/>
        <v>4.1407867494824016E-4</v>
      </c>
      <c r="Q60" s="148">
        <f>$O$9</f>
        <v>1</v>
      </c>
      <c r="R60" s="93">
        <f t="shared" si="25"/>
        <v>4.1407867494824016E-4</v>
      </c>
      <c r="S60" s="148">
        <f>$O$10</f>
        <v>1</v>
      </c>
      <c r="T60" s="93">
        <f t="shared" si="27"/>
        <v>0</v>
      </c>
      <c r="U60" s="148">
        <f>$O$11</f>
        <v>0</v>
      </c>
      <c r="V60" s="93">
        <f t="shared" si="29"/>
        <v>0</v>
      </c>
      <c r="W60" s="148">
        <f>$O$12</f>
        <v>0</v>
      </c>
      <c r="X60" s="93">
        <f t="shared" si="31"/>
        <v>4.1407867494824016E-4</v>
      </c>
      <c r="Y60" s="148">
        <f>$O$13</f>
        <v>1</v>
      </c>
      <c r="Z60" s="93">
        <f t="shared" si="33"/>
        <v>0</v>
      </c>
      <c r="AA60" s="148">
        <f>$O$14</f>
        <v>0</v>
      </c>
      <c r="AB60" s="93">
        <f t="shared" si="35"/>
        <v>0</v>
      </c>
      <c r="AC60" s="148">
        <f>$O$15</f>
        <v>0</v>
      </c>
      <c r="AD60" s="93">
        <f t="shared" si="37"/>
        <v>0</v>
      </c>
      <c r="AE60" s="148">
        <f>$O$16</f>
        <v>0</v>
      </c>
      <c r="AF60" s="93">
        <f t="shared" si="39"/>
        <v>4.1407867494824016E-4</v>
      </c>
      <c r="AG60" s="148">
        <f>$O$17</f>
        <v>1</v>
      </c>
      <c r="AH60" s="93">
        <f t="shared" si="41"/>
        <v>4.1407867494824016E-4</v>
      </c>
      <c r="AI60" s="148">
        <f>$O$18</f>
        <v>1</v>
      </c>
      <c r="AJ60" s="93">
        <f t="shared" si="43"/>
        <v>4.1407867494824016E-4</v>
      </c>
      <c r="AK60" s="148">
        <f>$O$19</f>
        <v>1</v>
      </c>
      <c r="AL60" s="150">
        <f t="shared" si="45"/>
        <v>2.8985507246376812E-3</v>
      </c>
      <c r="AM60" s="151">
        <f t="shared" si="46"/>
        <v>7</v>
      </c>
      <c r="AN60" s="152">
        <f t="shared" si="47"/>
        <v>4</v>
      </c>
      <c r="AO60" s="793">
        <f>SUM(AN60:AN72)/13</f>
        <v>4</v>
      </c>
    </row>
    <row r="61" spans="2:41" ht="22.5" x14ac:dyDescent="0.2">
      <c r="B61" s="153">
        <v>36</v>
      </c>
      <c r="C61" s="154" t="s">
        <v>41</v>
      </c>
      <c r="D61" s="155" t="s">
        <v>214</v>
      </c>
      <c r="E61" s="156">
        <f>'Datos de Origen'!X40</f>
        <v>20</v>
      </c>
      <c r="F61" s="93">
        <f t="shared" si="13"/>
        <v>0</v>
      </c>
      <c r="G61" s="148">
        <f t="shared" ref="G61:G72" si="96">$O$4</f>
        <v>0</v>
      </c>
      <c r="H61" s="93">
        <f t="shared" si="15"/>
        <v>4.1407867494824016E-4</v>
      </c>
      <c r="I61" s="148">
        <f t="shared" ref="I61:I72" si="97">$O$5</f>
        <v>1</v>
      </c>
      <c r="J61" s="93">
        <f t="shared" si="17"/>
        <v>0</v>
      </c>
      <c r="K61" s="148">
        <f t="shared" ref="K61:K72" si="98">$O$6</f>
        <v>0</v>
      </c>
      <c r="L61" s="93">
        <f t="shared" si="19"/>
        <v>0</v>
      </c>
      <c r="M61" s="148">
        <f t="shared" ref="M61:M72" si="99">$O$7</f>
        <v>0</v>
      </c>
      <c r="N61" s="93">
        <f t="shared" si="21"/>
        <v>0</v>
      </c>
      <c r="O61" s="148">
        <f t="shared" ref="O61:O72" si="100">$O$8</f>
        <v>0</v>
      </c>
      <c r="P61" s="93">
        <f t="shared" si="23"/>
        <v>4.1407867494824016E-4</v>
      </c>
      <c r="Q61" s="148">
        <f t="shared" ref="Q61:Q72" si="101">$O$9</f>
        <v>1</v>
      </c>
      <c r="R61" s="93">
        <f t="shared" si="25"/>
        <v>4.1407867494824016E-4</v>
      </c>
      <c r="S61" s="148">
        <f t="shared" ref="S61:S72" si="102">$O$10</f>
        <v>1</v>
      </c>
      <c r="T61" s="93">
        <f t="shared" si="27"/>
        <v>0</v>
      </c>
      <c r="U61" s="148">
        <f t="shared" ref="U61:U72" si="103">$O$11</f>
        <v>0</v>
      </c>
      <c r="V61" s="93">
        <f t="shared" si="29"/>
        <v>0</v>
      </c>
      <c r="W61" s="148">
        <f t="shared" ref="W61:W72" si="104">$O$12</f>
        <v>0</v>
      </c>
      <c r="X61" s="93">
        <f t="shared" si="31"/>
        <v>4.1407867494824016E-4</v>
      </c>
      <c r="Y61" s="148">
        <f t="shared" ref="Y61:Y72" si="105">$O$13</f>
        <v>1</v>
      </c>
      <c r="Z61" s="93">
        <f t="shared" si="33"/>
        <v>0</v>
      </c>
      <c r="AA61" s="148">
        <f t="shared" ref="AA61:AA72" si="106">$O$14</f>
        <v>0</v>
      </c>
      <c r="AB61" s="93">
        <f t="shared" si="35"/>
        <v>0</v>
      </c>
      <c r="AC61" s="148">
        <f t="shared" ref="AC61:AC72" si="107">$O$15</f>
        <v>0</v>
      </c>
      <c r="AD61" s="93">
        <f t="shared" si="37"/>
        <v>0</v>
      </c>
      <c r="AE61" s="148">
        <f t="shared" ref="AE61:AE72" si="108">$O$16</f>
        <v>0</v>
      </c>
      <c r="AF61" s="93">
        <f t="shared" si="39"/>
        <v>4.1407867494824016E-4</v>
      </c>
      <c r="AG61" s="148">
        <f t="shared" ref="AG61:AG72" si="109">$O$17</f>
        <v>1</v>
      </c>
      <c r="AH61" s="93">
        <f t="shared" si="41"/>
        <v>4.1407867494824016E-4</v>
      </c>
      <c r="AI61" s="148">
        <f t="shared" ref="AI61:AI72" si="110">$O$18</f>
        <v>1</v>
      </c>
      <c r="AJ61" s="93">
        <f t="shared" si="43"/>
        <v>4.1407867494824016E-4</v>
      </c>
      <c r="AK61" s="148">
        <f t="shared" ref="AK61:AK72" si="111">$O$19</f>
        <v>1</v>
      </c>
      <c r="AL61" s="150">
        <f t="shared" si="45"/>
        <v>2.8985507246376812E-3</v>
      </c>
      <c r="AM61" s="151">
        <f t="shared" si="46"/>
        <v>7</v>
      </c>
      <c r="AN61" s="158">
        <f t="shared" si="47"/>
        <v>4</v>
      </c>
      <c r="AO61" s="791"/>
    </row>
    <row r="62" spans="2:41" ht="15" x14ac:dyDescent="0.2">
      <c r="B62" s="153">
        <v>37</v>
      </c>
      <c r="C62" s="154" t="s">
        <v>41</v>
      </c>
      <c r="D62" s="155" t="s">
        <v>215</v>
      </c>
      <c r="E62" s="156">
        <f>'Datos de Origen'!X41</f>
        <v>20</v>
      </c>
      <c r="F62" s="93">
        <f t="shared" si="13"/>
        <v>0</v>
      </c>
      <c r="G62" s="148">
        <f t="shared" si="96"/>
        <v>0</v>
      </c>
      <c r="H62" s="93">
        <f t="shared" si="15"/>
        <v>4.1407867494824016E-4</v>
      </c>
      <c r="I62" s="148">
        <f t="shared" si="97"/>
        <v>1</v>
      </c>
      <c r="J62" s="93">
        <f t="shared" si="17"/>
        <v>0</v>
      </c>
      <c r="K62" s="148">
        <f t="shared" si="98"/>
        <v>0</v>
      </c>
      <c r="L62" s="93">
        <f t="shared" si="19"/>
        <v>0</v>
      </c>
      <c r="M62" s="148">
        <f t="shared" si="99"/>
        <v>0</v>
      </c>
      <c r="N62" s="93">
        <f t="shared" si="21"/>
        <v>0</v>
      </c>
      <c r="O62" s="148">
        <f t="shared" si="100"/>
        <v>0</v>
      </c>
      <c r="P62" s="93">
        <f t="shared" si="23"/>
        <v>4.1407867494824016E-4</v>
      </c>
      <c r="Q62" s="148">
        <f t="shared" si="101"/>
        <v>1</v>
      </c>
      <c r="R62" s="93">
        <f t="shared" si="25"/>
        <v>4.1407867494824016E-4</v>
      </c>
      <c r="S62" s="148">
        <f t="shared" si="102"/>
        <v>1</v>
      </c>
      <c r="T62" s="93">
        <f t="shared" si="27"/>
        <v>0</v>
      </c>
      <c r="U62" s="148">
        <f t="shared" si="103"/>
        <v>0</v>
      </c>
      <c r="V62" s="93">
        <f t="shared" si="29"/>
        <v>0</v>
      </c>
      <c r="W62" s="148">
        <f t="shared" si="104"/>
        <v>0</v>
      </c>
      <c r="X62" s="93">
        <f t="shared" si="31"/>
        <v>4.1407867494824016E-4</v>
      </c>
      <c r="Y62" s="148">
        <f t="shared" si="105"/>
        <v>1</v>
      </c>
      <c r="Z62" s="93">
        <f t="shared" si="33"/>
        <v>0</v>
      </c>
      <c r="AA62" s="148">
        <f t="shared" si="106"/>
        <v>0</v>
      </c>
      <c r="AB62" s="93">
        <f t="shared" si="35"/>
        <v>0</v>
      </c>
      <c r="AC62" s="148">
        <f t="shared" si="107"/>
        <v>0</v>
      </c>
      <c r="AD62" s="93">
        <f t="shared" si="37"/>
        <v>0</v>
      </c>
      <c r="AE62" s="148">
        <f t="shared" si="108"/>
        <v>0</v>
      </c>
      <c r="AF62" s="93">
        <f t="shared" si="39"/>
        <v>4.1407867494824016E-4</v>
      </c>
      <c r="AG62" s="148">
        <f t="shared" si="109"/>
        <v>1</v>
      </c>
      <c r="AH62" s="93">
        <f t="shared" si="41"/>
        <v>4.1407867494824016E-4</v>
      </c>
      <c r="AI62" s="148">
        <f t="shared" si="110"/>
        <v>1</v>
      </c>
      <c r="AJ62" s="93">
        <f t="shared" si="43"/>
        <v>4.1407867494824016E-4</v>
      </c>
      <c r="AK62" s="148">
        <f t="shared" si="111"/>
        <v>1</v>
      </c>
      <c r="AL62" s="150">
        <f t="shared" si="45"/>
        <v>2.8985507246376812E-3</v>
      </c>
      <c r="AM62" s="151">
        <f t="shared" si="46"/>
        <v>7</v>
      </c>
      <c r="AN62" s="158">
        <f t="shared" si="47"/>
        <v>4</v>
      </c>
      <c r="AO62" s="791"/>
    </row>
    <row r="63" spans="2:41" ht="15" x14ac:dyDescent="0.2">
      <c r="B63" s="153">
        <v>38</v>
      </c>
      <c r="C63" s="154" t="s">
        <v>41</v>
      </c>
      <c r="D63" s="155" t="s">
        <v>216</v>
      </c>
      <c r="E63" s="156">
        <f>'Datos de Origen'!X42</f>
        <v>20</v>
      </c>
      <c r="F63" s="93">
        <f t="shared" si="13"/>
        <v>0</v>
      </c>
      <c r="G63" s="148">
        <f t="shared" si="96"/>
        <v>0</v>
      </c>
      <c r="H63" s="93">
        <f t="shared" si="15"/>
        <v>4.1407867494824016E-4</v>
      </c>
      <c r="I63" s="148">
        <f t="shared" si="97"/>
        <v>1</v>
      </c>
      <c r="J63" s="93">
        <f t="shared" si="17"/>
        <v>0</v>
      </c>
      <c r="K63" s="148">
        <f t="shared" si="98"/>
        <v>0</v>
      </c>
      <c r="L63" s="93">
        <f t="shared" si="19"/>
        <v>0</v>
      </c>
      <c r="M63" s="148">
        <f t="shared" si="99"/>
        <v>0</v>
      </c>
      <c r="N63" s="93">
        <f t="shared" si="21"/>
        <v>0</v>
      </c>
      <c r="O63" s="148">
        <f t="shared" si="100"/>
        <v>0</v>
      </c>
      <c r="P63" s="93">
        <f t="shared" si="23"/>
        <v>4.1407867494824016E-4</v>
      </c>
      <c r="Q63" s="148">
        <f t="shared" si="101"/>
        <v>1</v>
      </c>
      <c r="R63" s="93">
        <f t="shared" si="25"/>
        <v>4.1407867494824016E-4</v>
      </c>
      <c r="S63" s="148">
        <f t="shared" si="102"/>
        <v>1</v>
      </c>
      <c r="T63" s="93">
        <f t="shared" si="27"/>
        <v>0</v>
      </c>
      <c r="U63" s="148">
        <f t="shared" si="103"/>
        <v>0</v>
      </c>
      <c r="V63" s="93">
        <f t="shared" si="29"/>
        <v>0</v>
      </c>
      <c r="W63" s="148">
        <f t="shared" si="104"/>
        <v>0</v>
      </c>
      <c r="X63" s="93">
        <f t="shared" si="31"/>
        <v>4.1407867494824016E-4</v>
      </c>
      <c r="Y63" s="148">
        <f t="shared" si="105"/>
        <v>1</v>
      </c>
      <c r="Z63" s="93">
        <f t="shared" si="33"/>
        <v>0</v>
      </c>
      <c r="AA63" s="148">
        <f t="shared" si="106"/>
        <v>0</v>
      </c>
      <c r="AB63" s="93">
        <f t="shared" si="35"/>
        <v>0</v>
      </c>
      <c r="AC63" s="148">
        <f t="shared" si="107"/>
        <v>0</v>
      </c>
      <c r="AD63" s="93">
        <f t="shared" si="37"/>
        <v>0</v>
      </c>
      <c r="AE63" s="148">
        <f t="shared" si="108"/>
        <v>0</v>
      </c>
      <c r="AF63" s="93">
        <f t="shared" si="39"/>
        <v>4.1407867494824016E-4</v>
      </c>
      <c r="AG63" s="148">
        <f t="shared" si="109"/>
        <v>1</v>
      </c>
      <c r="AH63" s="93">
        <f t="shared" si="41"/>
        <v>4.1407867494824016E-4</v>
      </c>
      <c r="AI63" s="148">
        <f t="shared" si="110"/>
        <v>1</v>
      </c>
      <c r="AJ63" s="93">
        <f t="shared" si="43"/>
        <v>4.1407867494824016E-4</v>
      </c>
      <c r="AK63" s="148">
        <f t="shared" si="111"/>
        <v>1</v>
      </c>
      <c r="AL63" s="150">
        <f t="shared" si="45"/>
        <v>2.8985507246376812E-3</v>
      </c>
      <c r="AM63" s="151">
        <f t="shared" si="46"/>
        <v>7</v>
      </c>
      <c r="AN63" s="158">
        <f t="shared" si="47"/>
        <v>4</v>
      </c>
      <c r="AO63" s="791"/>
    </row>
    <row r="64" spans="2:41" ht="15" x14ac:dyDescent="0.2">
      <c r="B64" s="153">
        <v>39</v>
      </c>
      <c r="C64" s="154" t="s">
        <v>41</v>
      </c>
      <c r="D64" s="155" t="s">
        <v>217</v>
      </c>
      <c r="E64" s="156">
        <f>'Datos de Origen'!X43</f>
        <v>20</v>
      </c>
      <c r="F64" s="93">
        <f t="shared" si="13"/>
        <v>0</v>
      </c>
      <c r="G64" s="148">
        <f t="shared" si="96"/>
        <v>0</v>
      </c>
      <c r="H64" s="93">
        <f t="shared" si="15"/>
        <v>4.1407867494824016E-4</v>
      </c>
      <c r="I64" s="148">
        <f t="shared" si="97"/>
        <v>1</v>
      </c>
      <c r="J64" s="93">
        <f t="shared" si="17"/>
        <v>0</v>
      </c>
      <c r="K64" s="148">
        <f t="shared" si="98"/>
        <v>0</v>
      </c>
      <c r="L64" s="93">
        <f t="shared" si="19"/>
        <v>0</v>
      </c>
      <c r="M64" s="148">
        <f t="shared" si="99"/>
        <v>0</v>
      </c>
      <c r="N64" s="93">
        <f t="shared" si="21"/>
        <v>0</v>
      </c>
      <c r="O64" s="148">
        <f t="shared" si="100"/>
        <v>0</v>
      </c>
      <c r="P64" s="93">
        <f t="shared" si="23"/>
        <v>4.1407867494824016E-4</v>
      </c>
      <c r="Q64" s="148">
        <f t="shared" si="101"/>
        <v>1</v>
      </c>
      <c r="R64" s="93">
        <f t="shared" si="25"/>
        <v>4.1407867494824016E-4</v>
      </c>
      <c r="S64" s="148">
        <f t="shared" si="102"/>
        <v>1</v>
      </c>
      <c r="T64" s="93">
        <f t="shared" si="27"/>
        <v>0</v>
      </c>
      <c r="U64" s="148">
        <f t="shared" si="103"/>
        <v>0</v>
      </c>
      <c r="V64" s="93">
        <f t="shared" si="29"/>
        <v>0</v>
      </c>
      <c r="W64" s="148">
        <f t="shared" si="104"/>
        <v>0</v>
      </c>
      <c r="X64" s="93">
        <f t="shared" si="31"/>
        <v>4.1407867494824016E-4</v>
      </c>
      <c r="Y64" s="148">
        <f t="shared" si="105"/>
        <v>1</v>
      </c>
      <c r="Z64" s="93">
        <f t="shared" si="33"/>
        <v>0</v>
      </c>
      <c r="AA64" s="148">
        <f t="shared" si="106"/>
        <v>0</v>
      </c>
      <c r="AB64" s="93">
        <f t="shared" si="35"/>
        <v>0</v>
      </c>
      <c r="AC64" s="148">
        <f t="shared" si="107"/>
        <v>0</v>
      </c>
      <c r="AD64" s="93">
        <f t="shared" si="37"/>
        <v>0</v>
      </c>
      <c r="AE64" s="148">
        <f t="shared" si="108"/>
        <v>0</v>
      </c>
      <c r="AF64" s="93">
        <f t="shared" si="39"/>
        <v>4.1407867494824016E-4</v>
      </c>
      <c r="AG64" s="148">
        <f t="shared" si="109"/>
        <v>1</v>
      </c>
      <c r="AH64" s="93">
        <f t="shared" si="41"/>
        <v>4.1407867494824016E-4</v>
      </c>
      <c r="AI64" s="148">
        <f t="shared" si="110"/>
        <v>1</v>
      </c>
      <c r="AJ64" s="93">
        <f t="shared" si="43"/>
        <v>4.1407867494824016E-4</v>
      </c>
      <c r="AK64" s="148">
        <f t="shared" si="111"/>
        <v>1</v>
      </c>
      <c r="AL64" s="150">
        <f t="shared" si="45"/>
        <v>2.8985507246376812E-3</v>
      </c>
      <c r="AM64" s="151">
        <f t="shared" si="46"/>
        <v>7</v>
      </c>
      <c r="AN64" s="158">
        <f t="shared" si="47"/>
        <v>4</v>
      </c>
      <c r="AO64" s="791"/>
    </row>
    <row r="65" spans="2:41" ht="15" x14ac:dyDescent="0.2">
      <c r="B65" s="153">
        <v>40</v>
      </c>
      <c r="C65" s="154" t="s">
        <v>41</v>
      </c>
      <c r="D65" s="155" t="s">
        <v>218</v>
      </c>
      <c r="E65" s="156">
        <f>'Datos de Origen'!X44</f>
        <v>20</v>
      </c>
      <c r="F65" s="93">
        <f t="shared" si="13"/>
        <v>0</v>
      </c>
      <c r="G65" s="148">
        <f t="shared" si="96"/>
        <v>0</v>
      </c>
      <c r="H65" s="93">
        <f t="shared" si="15"/>
        <v>4.1407867494824016E-4</v>
      </c>
      <c r="I65" s="148">
        <f t="shared" si="97"/>
        <v>1</v>
      </c>
      <c r="J65" s="93">
        <f t="shared" si="17"/>
        <v>0</v>
      </c>
      <c r="K65" s="148">
        <f t="shared" si="98"/>
        <v>0</v>
      </c>
      <c r="L65" s="93">
        <f t="shared" si="19"/>
        <v>0</v>
      </c>
      <c r="M65" s="148">
        <f t="shared" si="99"/>
        <v>0</v>
      </c>
      <c r="N65" s="93">
        <f t="shared" si="21"/>
        <v>0</v>
      </c>
      <c r="O65" s="148">
        <f t="shared" si="100"/>
        <v>0</v>
      </c>
      <c r="P65" s="93">
        <f t="shared" si="23"/>
        <v>4.1407867494824016E-4</v>
      </c>
      <c r="Q65" s="148">
        <f t="shared" si="101"/>
        <v>1</v>
      </c>
      <c r="R65" s="93">
        <f t="shared" si="25"/>
        <v>4.1407867494824016E-4</v>
      </c>
      <c r="S65" s="148">
        <f t="shared" si="102"/>
        <v>1</v>
      </c>
      <c r="T65" s="93">
        <f t="shared" si="27"/>
        <v>0</v>
      </c>
      <c r="U65" s="148">
        <f t="shared" si="103"/>
        <v>0</v>
      </c>
      <c r="V65" s="93">
        <f t="shared" si="29"/>
        <v>0</v>
      </c>
      <c r="W65" s="148">
        <f t="shared" si="104"/>
        <v>0</v>
      </c>
      <c r="X65" s="93">
        <f t="shared" si="31"/>
        <v>4.1407867494824016E-4</v>
      </c>
      <c r="Y65" s="148">
        <f t="shared" si="105"/>
        <v>1</v>
      </c>
      <c r="Z65" s="93">
        <f t="shared" si="33"/>
        <v>0</v>
      </c>
      <c r="AA65" s="148">
        <f t="shared" si="106"/>
        <v>0</v>
      </c>
      <c r="AB65" s="93">
        <f t="shared" si="35"/>
        <v>0</v>
      </c>
      <c r="AC65" s="148">
        <f t="shared" si="107"/>
        <v>0</v>
      </c>
      <c r="AD65" s="93">
        <f t="shared" si="37"/>
        <v>0</v>
      </c>
      <c r="AE65" s="148">
        <f t="shared" si="108"/>
        <v>0</v>
      </c>
      <c r="AF65" s="93">
        <f t="shared" si="39"/>
        <v>4.1407867494824016E-4</v>
      </c>
      <c r="AG65" s="148">
        <f t="shared" si="109"/>
        <v>1</v>
      </c>
      <c r="AH65" s="93">
        <f t="shared" si="41"/>
        <v>4.1407867494824016E-4</v>
      </c>
      <c r="AI65" s="148">
        <f t="shared" si="110"/>
        <v>1</v>
      </c>
      <c r="AJ65" s="93">
        <f t="shared" si="43"/>
        <v>4.1407867494824016E-4</v>
      </c>
      <c r="AK65" s="148">
        <f t="shared" si="111"/>
        <v>1</v>
      </c>
      <c r="AL65" s="150">
        <f t="shared" si="45"/>
        <v>2.8985507246376812E-3</v>
      </c>
      <c r="AM65" s="151">
        <f t="shared" si="46"/>
        <v>7</v>
      </c>
      <c r="AN65" s="158">
        <f t="shared" si="47"/>
        <v>4</v>
      </c>
      <c r="AO65" s="791"/>
    </row>
    <row r="66" spans="2:41" ht="15" x14ac:dyDescent="0.2">
      <c r="B66" s="153">
        <v>41</v>
      </c>
      <c r="C66" s="154" t="s">
        <v>41</v>
      </c>
      <c r="D66" s="155" t="s">
        <v>219</v>
      </c>
      <c r="E66" s="156">
        <f>'Datos de Origen'!X45</f>
        <v>20</v>
      </c>
      <c r="F66" s="93">
        <f t="shared" si="13"/>
        <v>0</v>
      </c>
      <c r="G66" s="148">
        <f t="shared" si="96"/>
        <v>0</v>
      </c>
      <c r="H66" s="93">
        <f t="shared" si="15"/>
        <v>4.1407867494824016E-4</v>
      </c>
      <c r="I66" s="148">
        <f t="shared" si="97"/>
        <v>1</v>
      </c>
      <c r="J66" s="93">
        <f t="shared" si="17"/>
        <v>0</v>
      </c>
      <c r="K66" s="148">
        <f t="shared" si="98"/>
        <v>0</v>
      </c>
      <c r="L66" s="93">
        <f t="shared" si="19"/>
        <v>0</v>
      </c>
      <c r="M66" s="148">
        <f t="shared" si="99"/>
        <v>0</v>
      </c>
      <c r="N66" s="93">
        <f t="shared" si="21"/>
        <v>0</v>
      </c>
      <c r="O66" s="148">
        <f t="shared" si="100"/>
        <v>0</v>
      </c>
      <c r="P66" s="93">
        <f t="shared" si="23"/>
        <v>4.1407867494824016E-4</v>
      </c>
      <c r="Q66" s="148">
        <f t="shared" si="101"/>
        <v>1</v>
      </c>
      <c r="R66" s="93">
        <f t="shared" si="25"/>
        <v>4.1407867494824016E-4</v>
      </c>
      <c r="S66" s="148">
        <f t="shared" si="102"/>
        <v>1</v>
      </c>
      <c r="T66" s="93">
        <f t="shared" si="27"/>
        <v>0</v>
      </c>
      <c r="U66" s="148">
        <f t="shared" si="103"/>
        <v>0</v>
      </c>
      <c r="V66" s="93">
        <f t="shared" si="29"/>
        <v>0</v>
      </c>
      <c r="W66" s="148">
        <f t="shared" si="104"/>
        <v>0</v>
      </c>
      <c r="X66" s="93">
        <f t="shared" si="31"/>
        <v>4.1407867494824016E-4</v>
      </c>
      <c r="Y66" s="148">
        <f t="shared" si="105"/>
        <v>1</v>
      </c>
      <c r="Z66" s="93">
        <f t="shared" si="33"/>
        <v>0</v>
      </c>
      <c r="AA66" s="148">
        <f t="shared" si="106"/>
        <v>0</v>
      </c>
      <c r="AB66" s="93">
        <f t="shared" si="35"/>
        <v>0</v>
      </c>
      <c r="AC66" s="148">
        <f t="shared" si="107"/>
        <v>0</v>
      </c>
      <c r="AD66" s="93">
        <f t="shared" si="37"/>
        <v>0</v>
      </c>
      <c r="AE66" s="148">
        <f t="shared" si="108"/>
        <v>0</v>
      </c>
      <c r="AF66" s="93">
        <f t="shared" si="39"/>
        <v>4.1407867494824016E-4</v>
      </c>
      <c r="AG66" s="148">
        <f t="shared" si="109"/>
        <v>1</v>
      </c>
      <c r="AH66" s="93">
        <f t="shared" si="41"/>
        <v>4.1407867494824016E-4</v>
      </c>
      <c r="AI66" s="148">
        <f t="shared" si="110"/>
        <v>1</v>
      </c>
      <c r="AJ66" s="93">
        <f t="shared" si="43"/>
        <v>4.1407867494824016E-4</v>
      </c>
      <c r="AK66" s="148">
        <f t="shared" si="111"/>
        <v>1</v>
      </c>
      <c r="AL66" s="150">
        <f t="shared" si="45"/>
        <v>2.8985507246376812E-3</v>
      </c>
      <c r="AM66" s="151">
        <f t="shared" si="46"/>
        <v>7</v>
      </c>
      <c r="AN66" s="158">
        <f t="shared" si="47"/>
        <v>4</v>
      </c>
      <c r="AO66" s="791"/>
    </row>
    <row r="67" spans="2:41" ht="15" x14ac:dyDescent="0.2">
      <c r="B67" s="153">
        <v>42</v>
      </c>
      <c r="C67" s="154" t="s">
        <v>41</v>
      </c>
      <c r="D67" s="155" t="s">
        <v>220</v>
      </c>
      <c r="E67" s="156">
        <f>'Datos de Origen'!X46</f>
        <v>20</v>
      </c>
      <c r="F67" s="93">
        <f t="shared" si="13"/>
        <v>0</v>
      </c>
      <c r="G67" s="148">
        <f t="shared" si="96"/>
        <v>0</v>
      </c>
      <c r="H67" s="93">
        <f t="shared" si="15"/>
        <v>4.1407867494824016E-4</v>
      </c>
      <c r="I67" s="148">
        <f t="shared" si="97"/>
        <v>1</v>
      </c>
      <c r="J67" s="93">
        <f t="shared" si="17"/>
        <v>0</v>
      </c>
      <c r="K67" s="148">
        <f t="shared" si="98"/>
        <v>0</v>
      </c>
      <c r="L67" s="93">
        <f t="shared" si="19"/>
        <v>0</v>
      </c>
      <c r="M67" s="148">
        <f t="shared" si="99"/>
        <v>0</v>
      </c>
      <c r="N67" s="93">
        <f t="shared" si="21"/>
        <v>0</v>
      </c>
      <c r="O67" s="148">
        <f t="shared" si="100"/>
        <v>0</v>
      </c>
      <c r="P67" s="93">
        <f t="shared" si="23"/>
        <v>4.1407867494824016E-4</v>
      </c>
      <c r="Q67" s="148">
        <f t="shared" si="101"/>
        <v>1</v>
      </c>
      <c r="R67" s="93">
        <f t="shared" si="25"/>
        <v>4.1407867494824016E-4</v>
      </c>
      <c r="S67" s="148">
        <f t="shared" si="102"/>
        <v>1</v>
      </c>
      <c r="T67" s="93">
        <f t="shared" si="27"/>
        <v>0</v>
      </c>
      <c r="U67" s="148">
        <f t="shared" si="103"/>
        <v>0</v>
      </c>
      <c r="V67" s="93">
        <f t="shared" si="29"/>
        <v>0</v>
      </c>
      <c r="W67" s="148">
        <f t="shared" si="104"/>
        <v>0</v>
      </c>
      <c r="X67" s="93">
        <f t="shared" si="31"/>
        <v>4.1407867494824016E-4</v>
      </c>
      <c r="Y67" s="148">
        <f t="shared" si="105"/>
        <v>1</v>
      </c>
      <c r="Z67" s="93">
        <f t="shared" si="33"/>
        <v>0</v>
      </c>
      <c r="AA67" s="148">
        <f t="shared" si="106"/>
        <v>0</v>
      </c>
      <c r="AB67" s="93">
        <f t="shared" si="35"/>
        <v>0</v>
      </c>
      <c r="AC67" s="148">
        <f t="shared" si="107"/>
        <v>0</v>
      </c>
      <c r="AD67" s="93">
        <f t="shared" si="37"/>
        <v>0</v>
      </c>
      <c r="AE67" s="148">
        <f t="shared" si="108"/>
        <v>0</v>
      </c>
      <c r="AF67" s="93">
        <f t="shared" si="39"/>
        <v>4.1407867494824016E-4</v>
      </c>
      <c r="AG67" s="148">
        <f t="shared" si="109"/>
        <v>1</v>
      </c>
      <c r="AH67" s="93">
        <f t="shared" si="41"/>
        <v>4.1407867494824016E-4</v>
      </c>
      <c r="AI67" s="148">
        <f t="shared" si="110"/>
        <v>1</v>
      </c>
      <c r="AJ67" s="93">
        <f t="shared" si="43"/>
        <v>4.1407867494824016E-4</v>
      </c>
      <c r="AK67" s="148">
        <f t="shared" si="111"/>
        <v>1</v>
      </c>
      <c r="AL67" s="150">
        <f t="shared" si="45"/>
        <v>2.8985507246376812E-3</v>
      </c>
      <c r="AM67" s="151">
        <f t="shared" si="46"/>
        <v>7</v>
      </c>
      <c r="AN67" s="158">
        <f t="shared" si="47"/>
        <v>4</v>
      </c>
      <c r="AO67" s="791"/>
    </row>
    <row r="68" spans="2:41" ht="15" x14ac:dyDescent="0.2">
      <c r="B68" s="153">
        <v>43</v>
      </c>
      <c r="C68" s="154" t="s">
        <v>41</v>
      </c>
      <c r="D68" s="155" t="s">
        <v>221</v>
      </c>
      <c r="E68" s="156">
        <f>'Datos de Origen'!X47</f>
        <v>20</v>
      </c>
      <c r="F68" s="93">
        <f t="shared" si="13"/>
        <v>0</v>
      </c>
      <c r="G68" s="148">
        <f t="shared" si="96"/>
        <v>0</v>
      </c>
      <c r="H68" s="93">
        <f t="shared" si="15"/>
        <v>4.1407867494824016E-4</v>
      </c>
      <c r="I68" s="148">
        <f t="shared" si="97"/>
        <v>1</v>
      </c>
      <c r="J68" s="93">
        <f t="shared" si="17"/>
        <v>0</v>
      </c>
      <c r="K68" s="148">
        <f t="shared" si="98"/>
        <v>0</v>
      </c>
      <c r="L68" s="93">
        <f t="shared" si="19"/>
        <v>0</v>
      </c>
      <c r="M68" s="148">
        <f t="shared" si="99"/>
        <v>0</v>
      </c>
      <c r="N68" s="93">
        <f t="shared" si="21"/>
        <v>0</v>
      </c>
      <c r="O68" s="148">
        <f t="shared" si="100"/>
        <v>0</v>
      </c>
      <c r="P68" s="93">
        <f t="shared" si="23"/>
        <v>4.1407867494824016E-4</v>
      </c>
      <c r="Q68" s="148">
        <f t="shared" si="101"/>
        <v>1</v>
      </c>
      <c r="R68" s="93">
        <f t="shared" si="25"/>
        <v>4.1407867494824016E-4</v>
      </c>
      <c r="S68" s="148">
        <f t="shared" si="102"/>
        <v>1</v>
      </c>
      <c r="T68" s="93">
        <f t="shared" si="27"/>
        <v>0</v>
      </c>
      <c r="U68" s="148">
        <f t="shared" si="103"/>
        <v>0</v>
      </c>
      <c r="V68" s="93">
        <f t="shared" si="29"/>
        <v>0</v>
      </c>
      <c r="W68" s="148">
        <f t="shared" si="104"/>
        <v>0</v>
      </c>
      <c r="X68" s="93">
        <f t="shared" si="31"/>
        <v>4.1407867494824016E-4</v>
      </c>
      <c r="Y68" s="148">
        <f t="shared" si="105"/>
        <v>1</v>
      </c>
      <c r="Z68" s="93">
        <f t="shared" si="33"/>
        <v>0</v>
      </c>
      <c r="AA68" s="148">
        <f t="shared" si="106"/>
        <v>0</v>
      </c>
      <c r="AB68" s="93">
        <f t="shared" si="35"/>
        <v>0</v>
      </c>
      <c r="AC68" s="148">
        <f t="shared" si="107"/>
        <v>0</v>
      </c>
      <c r="AD68" s="93">
        <f t="shared" si="37"/>
        <v>0</v>
      </c>
      <c r="AE68" s="148">
        <f t="shared" si="108"/>
        <v>0</v>
      </c>
      <c r="AF68" s="93">
        <f t="shared" si="39"/>
        <v>4.1407867494824016E-4</v>
      </c>
      <c r="AG68" s="148">
        <f t="shared" si="109"/>
        <v>1</v>
      </c>
      <c r="AH68" s="93">
        <f t="shared" si="41"/>
        <v>4.1407867494824016E-4</v>
      </c>
      <c r="AI68" s="148">
        <f t="shared" si="110"/>
        <v>1</v>
      </c>
      <c r="AJ68" s="93">
        <f t="shared" si="43"/>
        <v>4.1407867494824016E-4</v>
      </c>
      <c r="AK68" s="148">
        <f t="shared" si="111"/>
        <v>1</v>
      </c>
      <c r="AL68" s="150">
        <f t="shared" si="45"/>
        <v>2.8985507246376812E-3</v>
      </c>
      <c r="AM68" s="151">
        <f t="shared" si="46"/>
        <v>7</v>
      </c>
      <c r="AN68" s="158">
        <f t="shared" si="47"/>
        <v>4</v>
      </c>
      <c r="AO68" s="791"/>
    </row>
    <row r="69" spans="2:41" ht="15" x14ac:dyDescent="0.2">
      <c r="B69" s="153">
        <v>44</v>
      </c>
      <c r="C69" s="154" t="s">
        <v>41</v>
      </c>
      <c r="D69" s="155" t="s">
        <v>222</v>
      </c>
      <c r="E69" s="156">
        <f>'Datos de Origen'!X48</f>
        <v>20</v>
      </c>
      <c r="F69" s="93">
        <f t="shared" si="13"/>
        <v>0</v>
      </c>
      <c r="G69" s="148">
        <f t="shared" si="96"/>
        <v>0</v>
      </c>
      <c r="H69" s="93">
        <f t="shared" si="15"/>
        <v>4.1407867494824016E-4</v>
      </c>
      <c r="I69" s="148">
        <f t="shared" si="97"/>
        <v>1</v>
      </c>
      <c r="J69" s="93">
        <f t="shared" si="17"/>
        <v>0</v>
      </c>
      <c r="K69" s="148">
        <f t="shared" si="98"/>
        <v>0</v>
      </c>
      <c r="L69" s="93">
        <f t="shared" si="19"/>
        <v>0</v>
      </c>
      <c r="M69" s="148">
        <f t="shared" si="99"/>
        <v>0</v>
      </c>
      <c r="N69" s="93">
        <f t="shared" si="21"/>
        <v>0</v>
      </c>
      <c r="O69" s="148">
        <f t="shared" si="100"/>
        <v>0</v>
      </c>
      <c r="P69" s="93">
        <f t="shared" si="23"/>
        <v>4.1407867494824016E-4</v>
      </c>
      <c r="Q69" s="148">
        <f t="shared" si="101"/>
        <v>1</v>
      </c>
      <c r="R69" s="93">
        <f t="shared" si="25"/>
        <v>4.1407867494824016E-4</v>
      </c>
      <c r="S69" s="148">
        <f t="shared" si="102"/>
        <v>1</v>
      </c>
      <c r="T69" s="93">
        <f t="shared" si="27"/>
        <v>0</v>
      </c>
      <c r="U69" s="148">
        <f t="shared" si="103"/>
        <v>0</v>
      </c>
      <c r="V69" s="93">
        <f t="shared" si="29"/>
        <v>0</v>
      </c>
      <c r="W69" s="148">
        <f t="shared" si="104"/>
        <v>0</v>
      </c>
      <c r="X69" s="93">
        <f t="shared" si="31"/>
        <v>4.1407867494824016E-4</v>
      </c>
      <c r="Y69" s="148">
        <f t="shared" si="105"/>
        <v>1</v>
      </c>
      <c r="Z69" s="93">
        <f t="shared" si="33"/>
        <v>0</v>
      </c>
      <c r="AA69" s="148">
        <f t="shared" si="106"/>
        <v>0</v>
      </c>
      <c r="AB69" s="93">
        <f t="shared" si="35"/>
        <v>0</v>
      </c>
      <c r="AC69" s="148">
        <f t="shared" si="107"/>
        <v>0</v>
      </c>
      <c r="AD69" s="93">
        <f t="shared" si="37"/>
        <v>0</v>
      </c>
      <c r="AE69" s="148">
        <f t="shared" si="108"/>
        <v>0</v>
      </c>
      <c r="AF69" s="93">
        <f t="shared" si="39"/>
        <v>4.1407867494824016E-4</v>
      </c>
      <c r="AG69" s="148">
        <f t="shared" si="109"/>
        <v>1</v>
      </c>
      <c r="AH69" s="93">
        <f t="shared" si="41"/>
        <v>4.1407867494824016E-4</v>
      </c>
      <c r="AI69" s="148">
        <f t="shared" si="110"/>
        <v>1</v>
      </c>
      <c r="AJ69" s="93">
        <f t="shared" si="43"/>
        <v>4.1407867494824016E-4</v>
      </c>
      <c r="AK69" s="148">
        <f t="shared" si="111"/>
        <v>1</v>
      </c>
      <c r="AL69" s="150">
        <f t="shared" si="45"/>
        <v>2.8985507246376812E-3</v>
      </c>
      <c r="AM69" s="151">
        <f t="shared" si="46"/>
        <v>7</v>
      </c>
      <c r="AN69" s="158">
        <f t="shared" si="47"/>
        <v>4</v>
      </c>
      <c r="AO69" s="791"/>
    </row>
    <row r="70" spans="2:41" ht="15" x14ac:dyDescent="0.2">
      <c r="B70" s="153">
        <v>45</v>
      </c>
      <c r="C70" s="154" t="s">
        <v>41</v>
      </c>
      <c r="D70" s="155" t="s">
        <v>223</v>
      </c>
      <c r="E70" s="156">
        <f>'Datos de Origen'!X49</f>
        <v>20</v>
      </c>
      <c r="F70" s="93">
        <f t="shared" si="13"/>
        <v>0</v>
      </c>
      <c r="G70" s="148">
        <f t="shared" si="96"/>
        <v>0</v>
      </c>
      <c r="H70" s="93">
        <f t="shared" si="15"/>
        <v>4.1407867494824016E-4</v>
      </c>
      <c r="I70" s="148">
        <f t="shared" si="97"/>
        <v>1</v>
      </c>
      <c r="J70" s="93">
        <f t="shared" si="17"/>
        <v>0</v>
      </c>
      <c r="K70" s="148">
        <f t="shared" si="98"/>
        <v>0</v>
      </c>
      <c r="L70" s="93">
        <f t="shared" si="19"/>
        <v>0</v>
      </c>
      <c r="M70" s="148">
        <f t="shared" si="99"/>
        <v>0</v>
      </c>
      <c r="N70" s="93">
        <f t="shared" si="21"/>
        <v>0</v>
      </c>
      <c r="O70" s="148">
        <f t="shared" si="100"/>
        <v>0</v>
      </c>
      <c r="P70" s="93">
        <f t="shared" si="23"/>
        <v>4.1407867494824016E-4</v>
      </c>
      <c r="Q70" s="148">
        <f t="shared" si="101"/>
        <v>1</v>
      </c>
      <c r="R70" s="93">
        <f t="shared" si="25"/>
        <v>4.1407867494824016E-4</v>
      </c>
      <c r="S70" s="148">
        <f t="shared" si="102"/>
        <v>1</v>
      </c>
      <c r="T70" s="93">
        <f t="shared" si="27"/>
        <v>0</v>
      </c>
      <c r="U70" s="148">
        <f t="shared" si="103"/>
        <v>0</v>
      </c>
      <c r="V70" s="93">
        <f t="shared" si="29"/>
        <v>0</v>
      </c>
      <c r="W70" s="148">
        <f t="shared" si="104"/>
        <v>0</v>
      </c>
      <c r="X70" s="93">
        <f t="shared" si="31"/>
        <v>4.1407867494824016E-4</v>
      </c>
      <c r="Y70" s="148">
        <f t="shared" si="105"/>
        <v>1</v>
      </c>
      <c r="Z70" s="93">
        <f t="shared" si="33"/>
        <v>0</v>
      </c>
      <c r="AA70" s="148">
        <f t="shared" si="106"/>
        <v>0</v>
      </c>
      <c r="AB70" s="93">
        <f t="shared" si="35"/>
        <v>0</v>
      </c>
      <c r="AC70" s="148">
        <f t="shared" si="107"/>
        <v>0</v>
      </c>
      <c r="AD70" s="93">
        <f t="shared" si="37"/>
        <v>0</v>
      </c>
      <c r="AE70" s="148">
        <f t="shared" si="108"/>
        <v>0</v>
      </c>
      <c r="AF70" s="93">
        <f t="shared" si="39"/>
        <v>4.1407867494824016E-4</v>
      </c>
      <c r="AG70" s="148">
        <f t="shared" si="109"/>
        <v>1</v>
      </c>
      <c r="AH70" s="93">
        <f t="shared" si="41"/>
        <v>4.1407867494824016E-4</v>
      </c>
      <c r="AI70" s="148">
        <f t="shared" si="110"/>
        <v>1</v>
      </c>
      <c r="AJ70" s="93">
        <f t="shared" si="43"/>
        <v>4.1407867494824016E-4</v>
      </c>
      <c r="AK70" s="148">
        <f t="shared" si="111"/>
        <v>1</v>
      </c>
      <c r="AL70" s="150">
        <f t="shared" si="45"/>
        <v>2.8985507246376812E-3</v>
      </c>
      <c r="AM70" s="151">
        <f t="shared" si="46"/>
        <v>7</v>
      </c>
      <c r="AN70" s="158">
        <f t="shared" si="47"/>
        <v>4</v>
      </c>
      <c r="AO70" s="791"/>
    </row>
    <row r="71" spans="2:41" ht="15" x14ac:dyDescent="0.2">
      <c r="B71" s="153">
        <v>46</v>
      </c>
      <c r="C71" s="154" t="s">
        <v>41</v>
      </c>
      <c r="D71" s="155" t="s">
        <v>253</v>
      </c>
      <c r="E71" s="156">
        <f>'Datos de Origen'!X50</f>
        <v>20</v>
      </c>
      <c r="F71" s="93">
        <f t="shared" si="13"/>
        <v>0</v>
      </c>
      <c r="G71" s="148">
        <f t="shared" si="96"/>
        <v>0</v>
      </c>
      <c r="H71" s="93">
        <f t="shared" si="15"/>
        <v>4.1407867494824016E-4</v>
      </c>
      <c r="I71" s="148">
        <f t="shared" si="97"/>
        <v>1</v>
      </c>
      <c r="J71" s="93">
        <f t="shared" si="17"/>
        <v>0</v>
      </c>
      <c r="K71" s="148">
        <f t="shared" si="98"/>
        <v>0</v>
      </c>
      <c r="L71" s="93">
        <f t="shared" si="19"/>
        <v>0</v>
      </c>
      <c r="M71" s="148">
        <f t="shared" si="99"/>
        <v>0</v>
      </c>
      <c r="N71" s="93">
        <f t="shared" si="21"/>
        <v>0</v>
      </c>
      <c r="O71" s="148">
        <f t="shared" si="100"/>
        <v>0</v>
      </c>
      <c r="P71" s="93">
        <f t="shared" si="23"/>
        <v>4.1407867494824016E-4</v>
      </c>
      <c r="Q71" s="148">
        <f t="shared" si="101"/>
        <v>1</v>
      </c>
      <c r="R71" s="93">
        <f t="shared" si="25"/>
        <v>4.1407867494824016E-4</v>
      </c>
      <c r="S71" s="148">
        <f t="shared" si="102"/>
        <v>1</v>
      </c>
      <c r="T71" s="93">
        <f t="shared" si="27"/>
        <v>0</v>
      </c>
      <c r="U71" s="148">
        <f t="shared" si="103"/>
        <v>0</v>
      </c>
      <c r="V71" s="93">
        <f t="shared" si="29"/>
        <v>0</v>
      </c>
      <c r="W71" s="148">
        <f t="shared" si="104"/>
        <v>0</v>
      </c>
      <c r="X71" s="93">
        <f t="shared" si="31"/>
        <v>4.1407867494824016E-4</v>
      </c>
      <c r="Y71" s="148">
        <f t="shared" si="105"/>
        <v>1</v>
      </c>
      <c r="Z71" s="93">
        <f t="shared" si="33"/>
        <v>0</v>
      </c>
      <c r="AA71" s="148">
        <f t="shared" si="106"/>
        <v>0</v>
      </c>
      <c r="AB71" s="93">
        <f t="shared" si="35"/>
        <v>0</v>
      </c>
      <c r="AC71" s="148">
        <f t="shared" si="107"/>
        <v>0</v>
      </c>
      <c r="AD71" s="93">
        <f t="shared" si="37"/>
        <v>0</v>
      </c>
      <c r="AE71" s="148">
        <f t="shared" si="108"/>
        <v>0</v>
      </c>
      <c r="AF71" s="93">
        <f t="shared" si="39"/>
        <v>4.1407867494824016E-4</v>
      </c>
      <c r="AG71" s="148">
        <f t="shared" si="109"/>
        <v>1</v>
      </c>
      <c r="AH71" s="93">
        <f t="shared" si="41"/>
        <v>4.1407867494824016E-4</v>
      </c>
      <c r="AI71" s="148">
        <f t="shared" si="110"/>
        <v>1</v>
      </c>
      <c r="AJ71" s="93">
        <f t="shared" si="43"/>
        <v>4.1407867494824016E-4</v>
      </c>
      <c r="AK71" s="148">
        <f t="shared" si="111"/>
        <v>1</v>
      </c>
      <c r="AL71" s="150">
        <f t="shared" si="45"/>
        <v>2.8985507246376812E-3</v>
      </c>
      <c r="AM71" s="151">
        <f t="shared" si="46"/>
        <v>7</v>
      </c>
      <c r="AN71" s="158">
        <f t="shared" si="47"/>
        <v>4</v>
      </c>
      <c r="AO71" s="791"/>
    </row>
    <row r="72" spans="2:41" ht="15.75" thickBot="1" x14ac:dyDescent="0.25">
      <c r="B72" s="159">
        <v>47</v>
      </c>
      <c r="C72" s="160" t="s">
        <v>41</v>
      </c>
      <c r="D72" s="161" t="s">
        <v>224</v>
      </c>
      <c r="E72" s="162">
        <f>'Datos de Origen'!X51</f>
        <v>20</v>
      </c>
      <c r="F72" s="163">
        <f t="shared" si="13"/>
        <v>0</v>
      </c>
      <c r="G72" s="164">
        <f t="shared" si="96"/>
        <v>0</v>
      </c>
      <c r="H72" s="163">
        <f t="shared" si="15"/>
        <v>4.1407867494824016E-4</v>
      </c>
      <c r="I72" s="164">
        <f t="shared" si="97"/>
        <v>1</v>
      </c>
      <c r="J72" s="163">
        <f t="shared" si="17"/>
        <v>0</v>
      </c>
      <c r="K72" s="164">
        <f t="shared" si="98"/>
        <v>0</v>
      </c>
      <c r="L72" s="163">
        <f t="shared" si="19"/>
        <v>0</v>
      </c>
      <c r="M72" s="164">
        <f t="shared" si="99"/>
        <v>0</v>
      </c>
      <c r="N72" s="163">
        <f t="shared" si="21"/>
        <v>0</v>
      </c>
      <c r="O72" s="164">
        <f t="shared" si="100"/>
        <v>0</v>
      </c>
      <c r="P72" s="163">
        <f t="shared" si="23"/>
        <v>4.1407867494824016E-4</v>
      </c>
      <c r="Q72" s="164">
        <f t="shared" si="101"/>
        <v>1</v>
      </c>
      <c r="R72" s="163">
        <f t="shared" si="25"/>
        <v>4.1407867494824016E-4</v>
      </c>
      <c r="S72" s="164">
        <f t="shared" si="102"/>
        <v>1</v>
      </c>
      <c r="T72" s="163">
        <f t="shared" si="27"/>
        <v>0</v>
      </c>
      <c r="U72" s="164">
        <f t="shared" si="103"/>
        <v>0</v>
      </c>
      <c r="V72" s="163">
        <f t="shared" si="29"/>
        <v>0</v>
      </c>
      <c r="W72" s="164">
        <f t="shared" si="104"/>
        <v>0</v>
      </c>
      <c r="X72" s="163">
        <f t="shared" si="31"/>
        <v>4.1407867494824016E-4</v>
      </c>
      <c r="Y72" s="164">
        <f t="shared" si="105"/>
        <v>1</v>
      </c>
      <c r="Z72" s="163">
        <f t="shared" si="33"/>
        <v>0</v>
      </c>
      <c r="AA72" s="164">
        <f t="shared" si="106"/>
        <v>0</v>
      </c>
      <c r="AB72" s="163">
        <f t="shared" si="35"/>
        <v>0</v>
      </c>
      <c r="AC72" s="164">
        <f t="shared" si="107"/>
        <v>0</v>
      </c>
      <c r="AD72" s="163">
        <f t="shared" si="37"/>
        <v>0</v>
      </c>
      <c r="AE72" s="164">
        <f t="shared" si="108"/>
        <v>0</v>
      </c>
      <c r="AF72" s="163">
        <f t="shared" si="39"/>
        <v>4.1407867494824016E-4</v>
      </c>
      <c r="AG72" s="164">
        <f t="shared" si="109"/>
        <v>1</v>
      </c>
      <c r="AH72" s="163">
        <f t="shared" si="41"/>
        <v>4.1407867494824016E-4</v>
      </c>
      <c r="AI72" s="164">
        <f t="shared" si="110"/>
        <v>1</v>
      </c>
      <c r="AJ72" s="163">
        <f t="shared" si="43"/>
        <v>4.1407867494824016E-4</v>
      </c>
      <c r="AK72" s="164">
        <f t="shared" si="111"/>
        <v>1</v>
      </c>
      <c r="AL72" s="166">
        <f t="shared" si="45"/>
        <v>2.8985507246376812E-3</v>
      </c>
      <c r="AM72" s="167">
        <f t="shared" si="46"/>
        <v>7</v>
      </c>
      <c r="AN72" s="168">
        <f t="shared" si="47"/>
        <v>4</v>
      </c>
      <c r="AO72" s="794"/>
    </row>
    <row r="73" spans="2:41" ht="15" x14ac:dyDescent="0.2">
      <c r="B73" s="169">
        <v>48</v>
      </c>
      <c r="C73" s="170" t="s">
        <v>134</v>
      </c>
      <c r="D73" s="171" t="s">
        <v>225</v>
      </c>
      <c r="E73" s="172">
        <f>'Datos de Origen'!X52</f>
        <v>20</v>
      </c>
      <c r="F73" s="93">
        <f t="shared" si="13"/>
        <v>2.2296544035674471E-4</v>
      </c>
      <c r="G73" s="148">
        <f>$Q$4</f>
        <v>1</v>
      </c>
      <c r="H73" s="93">
        <f t="shared" si="15"/>
        <v>2.2296544035674471E-4</v>
      </c>
      <c r="I73" s="148">
        <f>$Q$5</f>
        <v>1</v>
      </c>
      <c r="J73" s="93">
        <f t="shared" si="17"/>
        <v>2.2296544035674471E-4</v>
      </c>
      <c r="K73" s="148">
        <f>$Q$6</f>
        <v>1</v>
      </c>
      <c r="L73" s="93">
        <f t="shared" si="19"/>
        <v>2.2296544035674471E-4</v>
      </c>
      <c r="M73" s="148">
        <f>$Q$7</f>
        <v>1</v>
      </c>
      <c r="N73" s="93">
        <f t="shared" si="21"/>
        <v>2.2296544035674471E-4</v>
      </c>
      <c r="O73" s="148">
        <f>$Q$8</f>
        <v>1</v>
      </c>
      <c r="P73" s="93">
        <f t="shared" si="23"/>
        <v>2.2296544035674471E-4</v>
      </c>
      <c r="Q73" s="148">
        <f>$Q$9</f>
        <v>1</v>
      </c>
      <c r="R73" s="93">
        <f t="shared" si="25"/>
        <v>2.2296544035674471E-4</v>
      </c>
      <c r="S73" s="148">
        <f>$Q$10</f>
        <v>1</v>
      </c>
      <c r="T73" s="93">
        <f t="shared" si="27"/>
        <v>2.2296544035674471E-4</v>
      </c>
      <c r="U73" s="148">
        <f>$Q$11</f>
        <v>1</v>
      </c>
      <c r="V73" s="93">
        <f t="shared" si="29"/>
        <v>2.2296544035674471E-4</v>
      </c>
      <c r="W73" s="148">
        <f>$Q$12</f>
        <v>1</v>
      </c>
      <c r="X73" s="93">
        <f t="shared" si="31"/>
        <v>0</v>
      </c>
      <c r="Y73" s="148">
        <f>$Q$13</f>
        <v>0</v>
      </c>
      <c r="Z73" s="93">
        <f t="shared" si="33"/>
        <v>2.2296544035674471E-4</v>
      </c>
      <c r="AA73" s="148">
        <f>$Q$14</f>
        <v>1</v>
      </c>
      <c r="AB73" s="93">
        <f t="shared" si="35"/>
        <v>2.2296544035674471E-4</v>
      </c>
      <c r="AC73" s="148">
        <f>$Q$15</f>
        <v>1</v>
      </c>
      <c r="AD73" s="93">
        <f t="shared" si="37"/>
        <v>2.2296544035674471E-4</v>
      </c>
      <c r="AE73" s="148">
        <f>$Q$16</f>
        <v>1</v>
      </c>
      <c r="AF73" s="93">
        <f t="shared" si="39"/>
        <v>2.2296544035674471E-4</v>
      </c>
      <c r="AG73" s="148">
        <f>$Q$17</f>
        <v>1</v>
      </c>
      <c r="AH73" s="93">
        <f t="shared" si="41"/>
        <v>0</v>
      </c>
      <c r="AI73" s="148">
        <f>$Q$18</f>
        <v>0</v>
      </c>
      <c r="AJ73" s="93">
        <f t="shared" si="43"/>
        <v>0</v>
      </c>
      <c r="AK73" s="148">
        <f>$Q$19</f>
        <v>0</v>
      </c>
      <c r="AL73" s="150">
        <f t="shared" si="45"/>
        <v>2.8985507246376816E-3</v>
      </c>
      <c r="AM73" s="151">
        <f t="shared" si="46"/>
        <v>13</v>
      </c>
      <c r="AN73" s="173">
        <f t="shared" si="47"/>
        <v>4.0000000000000009</v>
      </c>
      <c r="AO73" s="790">
        <f>SUM(AN73:AN85)/13</f>
        <v>4.0000000000000009</v>
      </c>
    </row>
    <row r="74" spans="2:41" ht="15" x14ac:dyDescent="0.2">
      <c r="B74" s="153">
        <v>49</v>
      </c>
      <c r="C74" s="154" t="s">
        <v>134</v>
      </c>
      <c r="D74" s="155" t="s">
        <v>226</v>
      </c>
      <c r="E74" s="156">
        <f>'Datos de Origen'!X53</f>
        <v>20</v>
      </c>
      <c r="F74" s="93">
        <f t="shared" si="13"/>
        <v>2.2296544035674471E-4</v>
      </c>
      <c r="G74" s="148">
        <f t="shared" ref="G74:G85" si="112">$Q$4</f>
        <v>1</v>
      </c>
      <c r="H74" s="93">
        <f t="shared" si="15"/>
        <v>2.2296544035674471E-4</v>
      </c>
      <c r="I74" s="148">
        <f t="shared" ref="I74:I85" si="113">$Q$5</f>
        <v>1</v>
      </c>
      <c r="J74" s="93">
        <f t="shared" si="17"/>
        <v>2.2296544035674471E-4</v>
      </c>
      <c r="K74" s="148">
        <f t="shared" ref="K74:K85" si="114">$Q$6</f>
        <v>1</v>
      </c>
      <c r="L74" s="93">
        <f t="shared" si="19"/>
        <v>2.2296544035674471E-4</v>
      </c>
      <c r="M74" s="148">
        <f t="shared" ref="M74:M85" si="115">$Q$7</f>
        <v>1</v>
      </c>
      <c r="N74" s="93">
        <f t="shared" si="21"/>
        <v>2.2296544035674471E-4</v>
      </c>
      <c r="O74" s="148">
        <f t="shared" ref="O74:O85" si="116">$Q$8</f>
        <v>1</v>
      </c>
      <c r="P74" s="93">
        <f t="shared" si="23"/>
        <v>2.2296544035674471E-4</v>
      </c>
      <c r="Q74" s="148">
        <f t="shared" ref="Q74:Q85" si="117">$Q$9</f>
        <v>1</v>
      </c>
      <c r="R74" s="93">
        <f t="shared" si="25"/>
        <v>2.2296544035674471E-4</v>
      </c>
      <c r="S74" s="148">
        <f t="shared" ref="S74:S85" si="118">$Q$10</f>
        <v>1</v>
      </c>
      <c r="T74" s="93">
        <f t="shared" si="27"/>
        <v>2.2296544035674471E-4</v>
      </c>
      <c r="U74" s="148">
        <f t="shared" ref="U74:U85" si="119">$Q$11</f>
        <v>1</v>
      </c>
      <c r="V74" s="93">
        <f t="shared" si="29"/>
        <v>2.2296544035674471E-4</v>
      </c>
      <c r="W74" s="148">
        <f t="shared" ref="W74:W85" si="120">$Q$12</f>
        <v>1</v>
      </c>
      <c r="X74" s="93">
        <f t="shared" si="31"/>
        <v>0</v>
      </c>
      <c r="Y74" s="148">
        <f t="shared" ref="Y74:Y85" si="121">$Q$13</f>
        <v>0</v>
      </c>
      <c r="Z74" s="93">
        <f t="shared" si="33"/>
        <v>2.2296544035674471E-4</v>
      </c>
      <c r="AA74" s="148">
        <f t="shared" ref="AA74:AA84" si="122">$Q$14</f>
        <v>1</v>
      </c>
      <c r="AB74" s="93">
        <f t="shared" si="35"/>
        <v>2.2296544035674471E-4</v>
      </c>
      <c r="AC74" s="148">
        <f t="shared" ref="AC74:AC85" si="123">$Q$15</f>
        <v>1</v>
      </c>
      <c r="AD74" s="93">
        <f t="shared" si="37"/>
        <v>2.2296544035674471E-4</v>
      </c>
      <c r="AE74" s="148">
        <f t="shared" ref="AE74:AE85" si="124">$Q$16</f>
        <v>1</v>
      </c>
      <c r="AF74" s="93">
        <f t="shared" si="39"/>
        <v>2.2296544035674471E-4</v>
      </c>
      <c r="AG74" s="148">
        <f t="shared" ref="AG74:AG85" si="125">$Q$17</f>
        <v>1</v>
      </c>
      <c r="AH74" s="93">
        <f t="shared" si="41"/>
        <v>0</v>
      </c>
      <c r="AI74" s="148">
        <f t="shared" ref="AI74:AI85" si="126">$Q$18</f>
        <v>0</v>
      </c>
      <c r="AJ74" s="93">
        <f t="shared" si="43"/>
        <v>0</v>
      </c>
      <c r="AK74" s="148">
        <f t="shared" ref="AK74:AK85" si="127">$Q$19</f>
        <v>0</v>
      </c>
      <c r="AL74" s="150">
        <f t="shared" si="45"/>
        <v>2.8985507246376816E-3</v>
      </c>
      <c r="AM74" s="151">
        <f t="shared" si="46"/>
        <v>13</v>
      </c>
      <c r="AN74" s="158">
        <f t="shared" si="47"/>
        <v>4.0000000000000009</v>
      </c>
      <c r="AO74" s="791"/>
    </row>
    <row r="75" spans="2:41" ht="15" x14ac:dyDescent="0.2">
      <c r="B75" s="153">
        <v>50</v>
      </c>
      <c r="C75" s="154" t="s">
        <v>134</v>
      </c>
      <c r="D75" s="155" t="s">
        <v>227</v>
      </c>
      <c r="E75" s="156">
        <f>'Datos de Origen'!X54</f>
        <v>20</v>
      </c>
      <c r="F75" s="93">
        <f t="shared" si="13"/>
        <v>2.2296544035674471E-4</v>
      </c>
      <c r="G75" s="148">
        <f t="shared" si="112"/>
        <v>1</v>
      </c>
      <c r="H75" s="93">
        <f t="shared" si="15"/>
        <v>2.2296544035674471E-4</v>
      </c>
      <c r="I75" s="148">
        <f t="shared" si="113"/>
        <v>1</v>
      </c>
      <c r="J75" s="93">
        <f t="shared" si="17"/>
        <v>2.2296544035674471E-4</v>
      </c>
      <c r="K75" s="148">
        <f t="shared" si="114"/>
        <v>1</v>
      </c>
      <c r="L75" s="93">
        <f t="shared" si="19"/>
        <v>2.2296544035674471E-4</v>
      </c>
      <c r="M75" s="148">
        <f t="shared" si="115"/>
        <v>1</v>
      </c>
      <c r="N75" s="93">
        <f t="shared" si="21"/>
        <v>2.2296544035674471E-4</v>
      </c>
      <c r="O75" s="148">
        <f t="shared" si="116"/>
        <v>1</v>
      </c>
      <c r="P75" s="93">
        <f t="shared" si="23"/>
        <v>2.2296544035674471E-4</v>
      </c>
      <c r="Q75" s="148">
        <f t="shared" si="117"/>
        <v>1</v>
      </c>
      <c r="R75" s="93">
        <f t="shared" si="25"/>
        <v>2.2296544035674471E-4</v>
      </c>
      <c r="S75" s="148">
        <f t="shared" si="118"/>
        <v>1</v>
      </c>
      <c r="T75" s="93">
        <f t="shared" si="27"/>
        <v>2.2296544035674471E-4</v>
      </c>
      <c r="U75" s="148">
        <f t="shared" si="119"/>
        <v>1</v>
      </c>
      <c r="V75" s="93">
        <f t="shared" si="29"/>
        <v>2.2296544035674471E-4</v>
      </c>
      <c r="W75" s="148">
        <f t="shared" si="120"/>
        <v>1</v>
      </c>
      <c r="X75" s="93">
        <f t="shared" si="31"/>
        <v>0</v>
      </c>
      <c r="Y75" s="148">
        <f t="shared" si="121"/>
        <v>0</v>
      </c>
      <c r="Z75" s="93">
        <f t="shared" si="33"/>
        <v>2.2296544035674471E-4</v>
      </c>
      <c r="AA75" s="148">
        <f t="shared" si="122"/>
        <v>1</v>
      </c>
      <c r="AB75" s="93">
        <f t="shared" si="35"/>
        <v>2.2296544035674471E-4</v>
      </c>
      <c r="AC75" s="148">
        <f t="shared" si="123"/>
        <v>1</v>
      </c>
      <c r="AD75" s="93">
        <f t="shared" si="37"/>
        <v>2.2296544035674471E-4</v>
      </c>
      <c r="AE75" s="148">
        <f t="shared" si="124"/>
        <v>1</v>
      </c>
      <c r="AF75" s="93">
        <f t="shared" si="39"/>
        <v>2.2296544035674471E-4</v>
      </c>
      <c r="AG75" s="148">
        <f t="shared" si="125"/>
        <v>1</v>
      </c>
      <c r="AH75" s="93">
        <f t="shared" si="41"/>
        <v>0</v>
      </c>
      <c r="AI75" s="148">
        <f t="shared" si="126"/>
        <v>0</v>
      </c>
      <c r="AJ75" s="93">
        <f t="shared" si="43"/>
        <v>0</v>
      </c>
      <c r="AK75" s="148">
        <f t="shared" si="127"/>
        <v>0</v>
      </c>
      <c r="AL75" s="150">
        <f t="shared" si="45"/>
        <v>2.8985507246376816E-3</v>
      </c>
      <c r="AM75" s="151">
        <f t="shared" si="46"/>
        <v>13</v>
      </c>
      <c r="AN75" s="158">
        <f t="shared" si="47"/>
        <v>4.0000000000000009</v>
      </c>
      <c r="AO75" s="791"/>
    </row>
    <row r="76" spans="2:41" ht="15" x14ac:dyDescent="0.2">
      <c r="B76" s="153">
        <v>51</v>
      </c>
      <c r="C76" s="154" t="s">
        <v>134</v>
      </c>
      <c r="D76" s="155" t="s">
        <v>228</v>
      </c>
      <c r="E76" s="156">
        <f>'Datos de Origen'!X55</f>
        <v>20</v>
      </c>
      <c r="F76" s="93">
        <f t="shared" si="13"/>
        <v>2.2296544035674471E-4</v>
      </c>
      <c r="G76" s="148">
        <f t="shared" si="112"/>
        <v>1</v>
      </c>
      <c r="H76" s="93">
        <f t="shared" si="15"/>
        <v>2.2296544035674471E-4</v>
      </c>
      <c r="I76" s="148">
        <f t="shared" si="113"/>
        <v>1</v>
      </c>
      <c r="J76" s="93">
        <f t="shared" si="17"/>
        <v>2.2296544035674471E-4</v>
      </c>
      <c r="K76" s="148">
        <f t="shared" si="114"/>
        <v>1</v>
      </c>
      <c r="L76" s="93">
        <f t="shared" si="19"/>
        <v>2.2296544035674471E-4</v>
      </c>
      <c r="M76" s="148">
        <f t="shared" si="115"/>
        <v>1</v>
      </c>
      <c r="N76" s="93">
        <f t="shared" si="21"/>
        <v>2.2296544035674471E-4</v>
      </c>
      <c r="O76" s="148">
        <f t="shared" si="116"/>
        <v>1</v>
      </c>
      <c r="P76" s="93">
        <f t="shared" si="23"/>
        <v>2.2296544035674471E-4</v>
      </c>
      <c r="Q76" s="148">
        <f t="shared" si="117"/>
        <v>1</v>
      </c>
      <c r="R76" s="93">
        <f t="shared" si="25"/>
        <v>2.2296544035674471E-4</v>
      </c>
      <c r="S76" s="148">
        <f t="shared" si="118"/>
        <v>1</v>
      </c>
      <c r="T76" s="93">
        <f t="shared" si="27"/>
        <v>2.2296544035674471E-4</v>
      </c>
      <c r="U76" s="148">
        <f t="shared" si="119"/>
        <v>1</v>
      </c>
      <c r="V76" s="93">
        <f t="shared" si="29"/>
        <v>2.2296544035674471E-4</v>
      </c>
      <c r="W76" s="148">
        <f t="shared" si="120"/>
        <v>1</v>
      </c>
      <c r="X76" s="93">
        <f t="shared" si="31"/>
        <v>0</v>
      </c>
      <c r="Y76" s="148">
        <f t="shared" si="121"/>
        <v>0</v>
      </c>
      <c r="Z76" s="93">
        <f t="shared" si="33"/>
        <v>2.2296544035674471E-4</v>
      </c>
      <c r="AA76" s="148">
        <f t="shared" si="122"/>
        <v>1</v>
      </c>
      <c r="AB76" s="93">
        <f t="shared" si="35"/>
        <v>2.2296544035674471E-4</v>
      </c>
      <c r="AC76" s="148">
        <f t="shared" si="123"/>
        <v>1</v>
      </c>
      <c r="AD76" s="93">
        <f t="shared" si="37"/>
        <v>2.2296544035674471E-4</v>
      </c>
      <c r="AE76" s="148">
        <f t="shared" si="124"/>
        <v>1</v>
      </c>
      <c r="AF76" s="93">
        <f t="shared" si="39"/>
        <v>2.2296544035674471E-4</v>
      </c>
      <c r="AG76" s="148">
        <f t="shared" si="125"/>
        <v>1</v>
      </c>
      <c r="AH76" s="93">
        <f t="shared" si="41"/>
        <v>0</v>
      </c>
      <c r="AI76" s="148">
        <f t="shared" si="126"/>
        <v>0</v>
      </c>
      <c r="AJ76" s="93">
        <f t="shared" si="43"/>
        <v>0</v>
      </c>
      <c r="AK76" s="148">
        <f t="shared" si="127"/>
        <v>0</v>
      </c>
      <c r="AL76" s="150">
        <f t="shared" si="45"/>
        <v>2.8985507246376816E-3</v>
      </c>
      <c r="AM76" s="151">
        <f t="shared" si="46"/>
        <v>13</v>
      </c>
      <c r="AN76" s="158">
        <f t="shared" si="47"/>
        <v>4.0000000000000009</v>
      </c>
      <c r="AO76" s="791"/>
    </row>
    <row r="77" spans="2:41" ht="15" x14ac:dyDescent="0.2">
      <c r="B77" s="153">
        <v>52</v>
      </c>
      <c r="C77" s="154" t="s">
        <v>134</v>
      </c>
      <c r="D77" s="155" t="s">
        <v>229</v>
      </c>
      <c r="E77" s="156">
        <f>'Datos de Origen'!X56</f>
        <v>20</v>
      </c>
      <c r="F77" s="93">
        <f t="shared" si="13"/>
        <v>2.2296544035674471E-4</v>
      </c>
      <c r="G77" s="148">
        <f t="shared" si="112"/>
        <v>1</v>
      </c>
      <c r="H77" s="93">
        <f t="shared" si="15"/>
        <v>2.2296544035674471E-4</v>
      </c>
      <c r="I77" s="148">
        <f t="shared" si="113"/>
        <v>1</v>
      </c>
      <c r="J77" s="93">
        <f t="shared" si="17"/>
        <v>2.2296544035674471E-4</v>
      </c>
      <c r="K77" s="148">
        <f t="shared" si="114"/>
        <v>1</v>
      </c>
      <c r="L77" s="93">
        <f t="shared" si="19"/>
        <v>2.2296544035674471E-4</v>
      </c>
      <c r="M77" s="148">
        <f t="shared" si="115"/>
        <v>1</v>
      </c>
      <c r="N77" s="93">
        <f t="shared" si="21"/>
        <v>2.2296544035674471E-4</v>
      </c>
      <c r="O77" s="148">
        <f t="shared" si="116"/>
        <v>1</v>
      </c>
      <c r="P77" s="93">
        <f t="shared" si="23"/>
        <v>2.2296544035674471E-4</v>
      </c>
      <c r="Q77" s="148">
        <f t="shared" si="117"/>
        <v>1</v>
      </c>
      <c r="R77" s="93">
        <f t="shared" si="25"/>
        <v>2.2296544035674471E-4</v>
      </c>
      <c r="S77" s="148">
        <f t="shared" si="118"/>
        <v>1</v>
      </c>
      <c r="T77" s="93">
        <f t="shared" si="27"/>
        <v>2.2296544035674471E-4</v>
      </c>
      <c r="U77" s="148">
        <f t="shared" si="119"/>
        <v>1</v>
      </c>
      <c r="V77" s="93">
        <f t="shared" si="29"/>
        <v>2.2296544035674471E-4</v>
      </c>
      <c r="W77" s="148">
        <f t="shared" si="120"/>
        <v>1</v>
      </c>
      <c r="X77" s="93">
        <f t="shared" si="31"/>
        <v>0</v>
      </c>
      <c r="Y77" s="148">
        <f t="shared" si="121"/>
        <v>0</v>
      </c>
      <c r="Z77" s="93">
        <f t="shared" si="33"/>
        <v>2.2296544035674471E-4</v>
      </c>
      <c r="AA77" s="148">
        <f t="shared" si="122"/>
        <v>1</v>
      </c>
      <c r="AB77" s="93">
        <f t="shared" si="35"/>
        <v>2.2296544035674471E-4</v>
      </c>
      <c r="AC77" s="148">
        <f t="shared" si="123"/>
        <v>1</v>
      </c>
      <c r="AD77" s="93">
        <f t="shared" si="37"/>
        <v>2.2296544035674471E-4</v>
      </c>
      <c r="AE77" s="148">
        <f t="shared" si="124"/>
        <v>1</v>
      </c>
      <c r="AF77" s="93">
        <f t="shared" si="39"/>
        <v>2.2296544035674471E-4</v>
      </c>
      <c r="AG77" s="148">
        <f t="shared" si="125"/>
        <v>1</v>
      </c>
      <c r="AH77" s="93">
        <f t="shared" si="41"/>
        <v>0</v>
      </c>
      <c r="AI77" s="148">
        <f t="shared" si="126"/>
        <v>0</v>
      </c>
      <c r="AJ77" s="93">
        <f t="shared" si="43"/>
        <v>0</v>
      </c>
      <c r="AK77" s="148">
        <f t="shared" si="127"/>
        <v>0</v>
      </c>
      <c r="AL77" s="150">
        <f t="shared" si="45"/>
        <v>2.8985507246376816E-3</v>
      </c>
      <c r="AM77" s="151">
        <f t="shared" si="46"/>
        <v>13</v>
      </c>
      <c r="AN77" s="158">
        <f t="shared" si="47"/>
        <v>4.0000000000000009</v>
      </c>
      <c r="AO77" s="791"/>
    </row>
    <row r="78" spans="2:41" ht="15" x14ac:dyDescent="0.2">
      <c r="B78" s="153">
        <v>53</v>
      </c>
      <c r="C78" s="154" t="s">
        <v>134</v>
      </c>
      <c r="D78" s="155" t="s">
        <v>230</v>
      </c>
      <c r="E78" s="156">
        <f>'Datos de Origen'!X57</f>
        <v>20</v>
      </c>
      <c r="F78" s="93">
        <f t="shared" si="13"/>
        <v>2.2296544035674471E-4</v>
      </c>
      <c r="G78" s="148">
        <f t="shared" si="112"/>
        <v>1</v>
      </c>
      <c r="H78" s="93">
        <f t="shared" si="15"/>
        <v>2.2296544035674471E-4</v>
      </c>
      <c r="I78" s="148">
        <f t="shared" si="113"/>
        <v>1</v>
      </c>
      <c r="J78" s="93">
        <f t="shared" si="17"/>
        <v>2.2296544035674471E-4</v>
      </c>
      <c r="K78" s="148">
        <f t="shared" si="114"/>
        <v>1</v>
      </c>
      <c r="L78" s="93">
        <f t="shared" si="19"/>
        <v>2.2296544035674471E-4</v>
      </c>
      <c r="M78" s="148">
        <f t="shared" si="115"/>
        <v>1</v>
      </c>
      <c r="N78" s="93">
        <f t="shared" si="21"/>
        <v>2.2296544035674471E-4</v>
      </c>
      <c r="O78" s="148">
        <f t="shared" si="116"/>
        <v>1</v>
      </c>
      <c r="P78" s="93">
        <f t="shared" si="23"/>
        <v>2.2296544035674471E-4</v>
      </c>
      <c r="Q78" s="148">
        <f t="shared" si="117"/>
        <v>1</v>
      </c>
      <c r="R78" s="93">
        <f t="shared" si="25"/>
        <v>2.2296544035674471E-4</v>
      </c>
      <c r="S78" s="148">
        <f t="shared" si="118"/>
        <v>1</v>
      </c>
      <c r="T78" s="93">
        <f t="shared" si="27"/>
        <v>2.2296544035674471E-4</v>
      </c>
      <c r="U78" s="148">
        <f t="shared" si="119"/>
        <v>1</v>
      </c>
      <c r="V78" s="93">
        <f t="shared" si="29"/>
        <v>2.2296544035674471E-4</v>
      </c>
      <c r="W78" s="148">
        <f t="shared" si="120"/>
        <v>1</v>
      </c>
      <c r="X78" s="93">
        <f t="shared" si="31"/>
        <v>0</v>
      </c>
      <c r="Y78" s="148">
        <f t="shared" si="121"/>
        <v>0</v>
      </c>
      <c r="Z78" s="93">
        <f t="shared" si="33"/>
        <v>2.2296544035674471E-4</v>
      </c>
      <c r="AA78" s="148">
        <f t="shared" si="122"/>
        <v>1</v>
      </c>
      <c r="AB78" s="93">
        <f t="shared" si="35"/>
        <v>2.2296544035674471E-4</v>
      </c>
      <c r="AC78" s="148">
        <f t="shared" si="123"/>
        <v>1</v>
      </c>
      <c r="AD78" s="93">
        <f t="shared" si="37"/>
        <v>2.2296544035674471E-4</v>
      </c>
      <c r="AE78" s="148">
        <f t="shared" si="124"/>
        <v>1</v>
      </c>
      <c r="AF78" s="93">
        <f t="shared" si="39"/>
        <v>2.2296544035674471E-4</v>
      </c>
      <c r="AG78" s="148">
        <f t="shared" si="125"/>
        <v>1</v>
      </c>
      <c r="AH78" s="93">
        <f t="shared" si="41"/>
        <v>0</v>
      </c>
      <c r="AI78" s="148">
        <f t="shared" si="126"/>
        <v>0</v>
      </c>
      <c r="AJ78" s="93">
        <f t="shared" si="43"/>
        <v>0</v>
      </c>
      <c r="AK78" s="148">
        <f t="shared" si="127"/>
        <v>0</v>
      </c>
      <c r="AL78" s="150">
        <f t="shared" si="45"/>
        <v>2.8985507246376816E-3</v>
      </c>
      <c r="AM78" s="151">
        <f t="shared" si="46"/>
        <v>13</v>
      </c>
      <c r="AN78" s="158">
        <f t="shared" si="47"/>
        <v>4.0000000000000009</v>
      </c>
      <c r="AO78" s="791"/>
    </row>
    <row r="79" spans="2:41" ht="15" x14ac:dyDescent="0.2">
      <c r="B79" s="153">
        <v>54</v>
      </c>
      <c r="C79" s="154" t="s">
        <v>134</v>
      </c>
      <c r="D79" s="155" t="s">
        <v>231</v>
      </c>
      <c r="E79" s="156">
        <f>'Datos de Origen'!X58</f>
        <v>20</v>
      </c>
      <c r="F79" s="93">
        <f t="shared" si="13"/>
        <v>2.2296544035674471E-4</v>
      </c>
      <c r="G79" s="148">
        <f t="shared" si="112"/>
        <v>1</v>
      </c>
      <c r="H79" s="93">
        <f t="shared" si="15"/>
        <v>2.2296544035674471E-4</v>
      </c>
      <c r="I79" s="148">
        <f t="shared" si="113"/>
        <v>1</v>
      </c>
      <c r="J79" s="93">
        <f t="shared" si="17"/>
        <v>2.2296544035674471E-4</v>
      </c>
      <c r="K79" s="148">
        <f t="shared" si="114"/>
        <v>1</v>
      </c>
      <c r="L79" s="93">
        <f t="shared" si="19"/>
        <v>2.2296544035674471E-4</v>
      </c>
      <c r="M79" s="148">
        <f t="shared" si="115"/>
        <v>1</v>
      </c>
      <c r="N79" s="93">
        <f t="shared" si="21"/>
        <v>2.2296544035674471E-4</v>
      </c>
      <c r="O79" s="148">
        <f t="shared" si="116"/>
        <v>1</v>
      </c>
      <c r="P79" s="93">
        <f t="shared" si="23"/>
        <v>2.2296544035674471E-4</v>
      </c>
      <c r="Q79" s="148">
        <f t="shared" si="117"/>
        <v>1</v>
      </c>
      <c r="R79" s="93">
        <f t="shared" si="25"/>
        <v>2.2296544035674471E-4</v>
      </c>
      <c r="S79" s="148">
        <f t="shared" si="118"/>
        <v>1</v>
      </c>
      <c r="T79" s="93">
        <f t="shared" si="27"/>
        <v>2.2296544035674471E-4</v>
      </c>
      <c r="U79" s="148">
        <f t="shared" si="119"/>
        <v>1</v>
      </c>
      <c r="V79" s="93">
        <f t="shared" si="29"/>
        <v>2.2296544035674471E-4</v>
      </c>
      <c r="W79" s="148">
        <f t="shared" si="120"/>
        <v>1</v>
      </c>
      <c r="X79" s="93">
        <f t="shared" si="31"/>
        <v>0</v>
      </c>
      <c r="Y79" s="148">
        <f t="shared" si="121"/>
        <v>0</v>
      </c>
      <c r="Z79" s="93">
        <f t="shared" si="33"/>
        <v>2.2296544035674471E-4</v>
      </c>
      <c r="AA79" s="148">
        <f t="shared" si="122"/>
        <v>1</v>
      </c>
      <c r="AB79" s="93">
        <f t="shared" si="35"/>
        <v>2.2296544035674471E-4</v>
      </c>
      <c r="AC79" s="148">
        <f t="shared" si="123"/>
        <v>1</v>
      </c>
      <c r="AD79" s="93">
        <f t="shared" si="37"/>
        <v>2.2296544035674471E-4</v>
      </c>
      <c r="AE79" s="148">
        <f t="shared" si="124"/>
        <v>1</v>
      </c>
      <c r="AF79" s="93">
        <f t="shared" si="39"/>
        <v>2.2296544035674471E-4</v>
      </c>
      <c r="AG79" s="148">
        <f t="shared" si="125"/>
        <v>1</v>
      </c>
      <c r="AH79" s="93">
        <f t="shared" si="41"/>
        <v>0</v>
      </c>
      <c r="AI79" s="148">
        <f t="shared" si="126"/>
        <v>0</v>
      </c>
      <c r="AJ79" s="93">
        <f t="shared" si="43"/>
        <v>0</v>
      </c>
      <c r="AK79" s="148">
        <f t="shared" si="127"/>
        <v>0</v>
      </c>
      <c r="AL79" s="150">
        <f t="shared" si="45"/>
        <v>2.8985507246376816E-3</v>
      </c>
      <c r="AM79" s="151">
        <f t="shared" si="46"/>
        <v>13</v>
      </c>
      <c r="AN79" s="158">
        <f t="shared" si="47"/>
        <v>4.0000000000000009</v>
      </c>
      <c r="AO79" s="791"/>
    </row>
    <row r="80" spans="2:41" ht="15" x14ac:dyDescent="0.2">
      <c r="B80" s="153">
        <v>55</v>
      </c>
      <c r="C80" s="154" t="s">
        <v>134</v>
      </c>
      <c r="D80" s="155" t="s">
        <v>232</v>
      </c>
      <c r="E80" s="156">
        <f>'Datos de Origen'!X59</f>
        <v>20</v>
      </c>
      <c r="F80" s="93">
        <f t="shared" si="13"/>
        <v>2.2296544035674471E-4</v>
      </c>
      <c r="G80" s="148">
        <f t="shared" si="112"/>
        <v>1</v>
      </c>
      <c r="H80" s="93">
        <f t="shared" si="15"/>
        <v>2.2296544035674471E-4</v>
      </c>
      <c r="I80" s="148">
        <f t="shared" si="113"/>
        <v>1</v>
      </c>
      <c r="J80" s="93">
        <f t="shared" si="17"/>
        <v>2.2296544035674471E-4</v>
      </c>
      <c r="K80" s="148">
        <f t="shared" si="114"/>
        <v>1</v>
      </c>
      <c r="L80" s="93">
        <f t="shared" si="19"/>
        <v>2.2296544035674471E-4</v>
      </c>
      <c r="M80" s="148">
        <f t="shared" si="115"/>
        <v>1</v>
      </c>
      <c r="N80" s="93">
        <f t="shared" si="21"/>
        <v>2.2296544035674471E-4</v>
      </c>
      <c r="O80" s="148">
        <f t="shared" si="116"/>
        <v>1</v>
      </c>
      <c r="P80" s="93">
        <f t="shared" si="23"/>
        <v>2.2296544035674471E-4</v>
      </c>
      <c r="Q80" s="148">
        <f t="shared" si="117"/>
        <v>1</v>
      </c>
      <c r="R80" s="93">
        <f t="shared" si="25"/>
        <v>2.2296544035674471E-4</v>
      </c>
      <c r="S80" s="148">
        <f t="shared" si="118"/>
        <v>1</v>
      </c>
      <c r="T80" s="93">
        <f t="shared" si="27"/>
        <v>2.2296544035674471E-4</v>
      </c>
      <c r="U80" s="148">
        <f t="shared" si="119"/>
        <v>1</v>
      </c>
      <c r="V80" s="93">
        <f t="shared" si="29"/>
        <v>2.2296544035674471E-4</v>
      </c>
      <c r="W80" s="148">
        <f t="shared" si="120"/>
        <v>1</v>
      </c>
      <c r="X80" s="93">
        <f t="shared" si="31"/>
        <v>0</v>
      </c>
      <c r="Y80" s="148">
        <f t="shared" si="121"/>
        <v>0</v>
      </c>
      <c r="Z80" s="93">
        <f t="shared" si="33"/>
        <v>2.2296544035674471E-4</v>
      </c>
      <c r="AA80" s="148">
        <f t="shared" si="122"/>
        <v>1</v>
      </c>
      <c r="AB80" s="93">
        <f t="shared" si="35"/>
        <v>2.2296544035674471E-4</v>
      </c>
      <c r="AC80" s="148">
        <f t="shared" si="123"/>
        <v>1</v>
      </c>
      <c r="AD80" s="93">
        <f t="shared" si="37"/>
        <v>2.2296544035674471E-4</v>
      </c>
      <c r="AE80" s="148">
        <f t="shared" si="124"/>
        <v>1</v>
      </c>
      <c r="AF80" s="93">
        <f t="shared" si="39"/>
        <v>2.2296544035674471E-4</v>
      </c>
      <c r="AG80" s="148">
        <f t="shared" si="125"/>
        <v>1</v>
      </c>
      <c r="AH80" s="93">
        <f t="shared" si="41"/>
        <v>0</v>
      </c>
      <c r="AI80" s="148">
        <f t="shared" si="126"/>
        <v>0</v>
      </c>
      <c r="AJ80" s="93">
        <f t="shared" si="43"/>
        <v>0</v>
      </c>
      <c r="AK80" s="148">
        <f t="shared" si="127"/>
        <v>0</v>
      </c>
      <c r="AL80" s="150">
        <f t="shared" si="45"/>
        <v>2.8985507246376816E-3</v>
      </c>
      <c r="AM80" s="151">
        <f t="shared" si="46"/>
        <v>13</v>
      </c>
      <c r="AN80" s="158">
        <f t="shared" si="47"/>
        <v>4.0000000000000009</v>
      </c>
      <c r="AO80" s="791"/>
    </row>
    <row r="81" spans="2:41" ht="15" x14ac:dyDescent="0.2">
      <c r="B81" s="153">
        <v>56</v>
      </c>
      <c r="C81" s="154" t="s">
        <v>134</v>
      </c>
      <c r="D81" s="155" t="s">
        <v>233</v>
      </c>
      <c r="E81" s="156">
        <f>'Datos de Origen'!X60</f>
        <v>20</v>
      </c>
      <c r="F81" s="93">
        <f t="shared" si="13"/>
        <v>2.2296544035674471E-4</v>
      </c>
      <c r="G81" s="148">
        <f t="shared" si="112"/>
        <v>1</v>
      </c>
      <c r="H81" s="93">
        <f t="shared" si="15"/>
        <v>2.2296544035674471E-4</v>
      </c>
      <c r="I81" s="148">
        <f t="shared" si="113"/>
        <v>1</v>
      </c>
      <c r="J81" s="93">
        <f t="shared" si="17"/>
        <v>2.2296544035674471E-4</v>
      </c>
      <c r="K81" s="148">
        <f t="shared" si="114"/>
        <v>1</v>
      </c>
      <c r="L81" s="93">
        <f t="shared" si="19"/>
        <v>2.2296544035674471E-4</v>
      </c>
      <c r="M81" s="148">
        <f t="shared" si="115"/>
        <v>1</v>
      </c>
      <c r="N81" s="93">
        <f t="shared" si="21"/>
        <v>2.2296544035674471E-4</v>
      </c>
      <c r="O81" s="148">
        <f t="shared" si="116"/>
        <v>1</v>
      </c>
      <c r="P81" s="93">
        <f t="shared" si="23"/>
        <v>2.2296544035674471E-4</v>
      </c>
      <c r="Q81" s="148">
        <f t="shared" si="117"/>
        <v>1</v>
      </c>
      <c r="R81" s="93">
        <f t="shared" si="25"/>
        <v>2.2296544035674471E-4</v>
      </c>
      <c r="S81" s="148">
        <f t="shared" si="118"/>
        <v>1</v>
      </c>
      <c r="T81" s="93">
        <f t="shared" si="27"/>
        <v>2.2296544035674471E-4</v>
      </c>
      <c r="U81" s="148">
        <f t="shared" si="119"/>
        <v>1</v>
      </c>
      <c r="V81" s="93">
        <f t="shared" si="29"/>
        <v>2.2296544035674471E-4</v>
      </c>
      <c r="W81" s="148">
        <f t="shared" si="120"/>
        <v>1</v>
      </c>
      <c r="X81" s="93">
        <f t="shared" si="31"/>
        <v>0</v>
      </c>
      <c r="Y81" s="148">
        <f t="shared" si="121"/>
        <v>0</v>
      </c>
      <c r="Z81" s="93">
        <f t="shared" si="33"/>
        <v>2.2296544035674471E-4</v>
      </c>
      <c r="AA81" s="148">
        <f t="shared" si="122"/>
        <v>1</v>
      </c>
      <c r="AB81" s="93">
        <f t="shared" si="35"/>
        <v>2.2296544035674471E-4</v>
      </c>
      <c r="AC81" s="148">
        <f t="shared" si="123"/>
        <v>1</v>
      </c>
      <c r="AD81" s="93">
        <f t="shared" si="37"/>
        <v>2.2296544035674471E-4</v>
      </c>
      <c r="AE81" s="148">
        <f t="shared" si="124"/>
        <v>1</v>
      </c>
      <c r="AF81" s="93">
        <f t="shared" si="39"/>
        <v>2.2296544035674471E-4</v>
      </c>
      <c r="AG81" s="148">
        <f t="shared" si="125"/>
        <v>1</v>
      </c>
      <c r="AH81" s="93">
        <f t="shared" si="41"/>
        <v>0</v>
      </c>
      <c r="AI81" s="148">
        <f t="shared" si="126"/>
        <v>0</v>
      </c>
      <c r="AJ81" s="93">
        <f t="shared" si="43"/>
        <v>0</v>
      </c>
      <c r="AK81" s="148">
        <f t="shared" si="127"/>
        <v>0</v>
      </c>
      <c r="AL81" s="150">
        <f t="shared" si="45"/>
        <v>2.8985507246376816E-3</v>
      </c>
      <c r="AM81" s="151">
        <f t="shared" si="46"/>
        <v>13</v>
      </c>
      <c r="AN81" s="158">
        <f t="shared" si="47"/>
        <v>4.0000000000000009</v>
      </c>
      <c r="AO81" s="791"/>
    </row>
    <row r="82" spans="2:41" ht="15" x14ac:dyDescent="0.2">
      <c r="B82" s="153">
        <v>57</v>
      </c>
      <c r="C82" s="154" t="s">
        <v>134</v>
      </c>
      <c r="D82" s="155" t="s">
        <v>234</v>
      </c>
      <c r="E82" s="156">
        <f>'Datos de Origen'!X61</f>
        <v>20</v>
      </c>
      <c r="F82" s="93">
        <f t="shared" si="13"/>
        <v>2.2296544035674471E-4</v>
      </c>
      <c r="G82" s="148">
        <f t="shared" si="112"/>
        <v>1</v>
      </c>
      <c r="H82" s="93">
        <f t="shared" si="15"/>
        <v>2.2296544035674471E-4</v>
      </c>
      <c r="I82" s="148">
        <f t="shared" si="113"/>
        <v>1</v>
      </c>
      <c r="J82" s="93">
        <f t="shared" si="17"/>
        <v>2.2296544035674471E-4</v>
      </c>
      <c r="K82" s="148">
        <f t="shared" si="114"/>
        <v>1</v>
      </c>
      <c r="L82" s="93">
        <f t="shared" si="19"/>
        <v>2.2296544035674471E-4</v>
      </c>
      <c r="M82" s="148">
        <f t="shared" si="115"/>
        <v>1</v>
      </c>
      <c r="N82" s="93">
        <f t="shared" si="21"/>
        <v>2.2296544035674471E-4</v>
      </c>
      <c r="O82" s="148">
        <f t="shared" si="116"/>
        <v>1</v>
      </c>
      <c r="P82" s="93">
        <f t="shared" si="23"/>
        <v>2.2296544035674471E-4</v>
      </c>
      <c r="Q82" s="148">
        <f t="shared" si="117"/>
        <v>1</v>
      </c>
      <c r="R82" s="93">
        <f t="shared" si="25"/>
        <v>2.2296544035674471E-4</v>
      </c>
      <c r="S82" s="148">
        <f t="shared" si="118"/>
        <v>1</v>
      </c>
      <c r="T82" s="93">
        <f t="shared" si="27"/>
        <v>2.2296544035674471E-4</v>
      </c>
      <c r="U82" s="148">
        <f t="shared" si="119"/>
        <v>1</v>
      </c>
      <c r="V82" s="93">
        <f t="shared" si="29"/>
        <v>2.2296544035674471E-4</v>
      </c>
      <c r="W82" s="148">
        <f t="shared" si="120"/>
        <v>1</v>
      </c>
      <c r="X82" s="93">
        <f t="shared" si="31"/>
        <v>0</v>
      </c>
      <c r="Y82" s="148">
        <f t="shared" si="121"/>
        <v>0</v>
      </c>
      <c r="Z82" s="93">
        <f t="shared" si="33"/>
        <v>2.2296544035674471E-4</v>
      </c>
      <c r="AA82" s="148">
        <f t="shared" si="122"/>
        <v>1</v>
      </c>
      <c r="AB82" s="93">
        <f t="shared" si="35"/>
        <v>2.2296544035674471E-4</v>
      </c>
      <c r="AC82" s="148">
        <f t="shared" si="123"/>
        <v>1</v>
      </c>
      <c r="AD82" s="93">
        <f t="shared" si="37"/>
        <v>2.2296544035674471E-4</v>
      </c>
      <c r="AE82" s="148">
        <f t="shared" si="124"/>
        <v>1</v>
      </c>
      <c r="AF82" s="93">
        <f t="shared" si="39"/>
        <v>2.2296544035674471E-4</v>
      </c>
      <c r="AG82" s="148">
        <f t="shared" si="125"/>
        <v>1</v>
      </c>
      <c r="AH82" s="93">
        <f t="shared" si="41"/>
        <v>0</v>
      </c>
      <c r="AI82" s="148">
        <f t="shared" si="126"/>
        <v>0</v>
      </c>
      <c r="AJ82" s="93">
        <f t="shared" si="43"/>
        <v>0</v>
      </c>
      <c r="AK82" s="148">
        <f t="shared" si="127"/>
        <v>0</v>
      </c>
      <c r="AL82" s="150">
        <f t="shared" si="45"/>
        <v>2.8985507246376816E-3</v>
      </c>
      <c r="AM82" s="151">
        <f t="shared" si="46"/>
        <v>13</v>
      </c>
      <c r="AN82" s="158">
        <f t="shared" si="47"/>
        <v>4.0000000000000009</v>
      </c>
      <c r="AO82" s="791"/>
    </row>
    <row r="83" spans="2:41" ht="15" x14ac:dyDescent="0.2">
      <c r="B83" s="153">
        <v>58</v>
      </c>
      <c r="C83" s="154" t="s">
        <v>134</v>
      </c>
      <c r="D83" s="155" t="s">
        <v>235</v>
      </c>
      <c r="E83" s="156">
        <f>'Datos de Origen'!X62</f>
        <v>20</v>
      </c>
      <c r="F83" s="93">
        <f t="shared" si="13"/>
        <v>2.2296544035674471E-4</v>
      </c>
      <c r="G83" s="148">
        <f t="shared" si="112"/>
        <v>1</v>
      </c>
      <c r="H83" s="93">
        <f t="shared" si="15"/>
        <v>2.2296544035674471E-4</v>
      </c>
      <c r="I83" s="148">
        <f t="shared" si="113"/>
        <v>1</v>
      </c>
      <c r="J83" s="93">
        <f t="shared" si="17"/>
        <v>2.2296544035674471E-4</v>
      </c>
      <c r="K83" s="148">
        <f t="shared" si="114"/>
        <v>1</v>
      </c>
      <c r="L83" s="93">
        <f t="shared" si="19"/>
        <v>2.2296544035674471E-4</v>
      </c>
      <c r="M83" s="148">
        <f t="shared" si="115"/>
        <v>1</v>
      </c>
      <c r="N83" s="93">
        <f t="shared" si="21"/>
        <v>2.2296544035674471E-4</v>
      </c>
      <c r="O83" s="148">
        <f t="shared" si="116"/>
        <v>1</v>
      </c>
      <c r="P83" s="93">
        <f t="shared" si="23"/>
        <v>2.2296544035674471E-4</v>
      </c>
      <c r="Q83" s="148">
        <f t="shared" si="117"/>
        <v>1</v>
      </c>
      <c r="R83" s="93">
        <f t="shared" si="25"/>
        <v>2.2296544035674471E-4</v>
      </c>
      <c r="S83" s="148">
        <f t="shared" si="118"/>
        <v>1</v>
      </c>
      <c r="T83" s="93">
        <f t="shared" si="27"/>
        <v>2.2296544035674471E-4</v>
      </c>
      <c r="U83" s="148">
        <f t="shared" si="119"/>
        <v>1</v>
      </c>
      <c r="V83" s="93">
        <f t="shared" si="29"/>
        <v>2.2296544035674471E-4</v>
      </c>
      <c r="W83" s="148">
        <f t="shared" si="120"/>
        <v>1</v>
      </c>
      <c r="X83" s="93">
        <f t="shared" si="31"/>
        <v>0</v>
      </c>
      <c r="Y83" s="148">
        <f t="shared" si="121"/>
        <v>0</v>
      </c>
      <c r="Z83" s="93">
        <f t="shared" si="33"/>
        <v>2.2296544035674471E-4</v>
      </c>
      <c r="AA83" s="148">
        <f t="shared" si="122"/>
        <v>1</v>
      </c>
      <c r="AB83" s="93">
        <f t="shared" si="35"/>
        <v>2.2296544035674471E-4</v>
      </c>
      <c r="AC83" s="148">
        <f t="shared" si="123"/>
        <v>1</v>
      </c>
      <c r="AD83" s="93">
        <f t="shared" si="37"/>
        <v>2.2296544035674471E-4</v>
      </c>
      <c r="AE83" s="148">
        <f t="shared" si="124"/>
        <v>1</v>
      </c>
      <c r="AF83" s="93">
        <f t="shared" si="39"/>
        <v>2.2296544035674471E-4</v>
      </c>
      <c r="AG83" s="148">
        <f t="shared" si="125"/>
        <v>1</v>
      </c>
      <c r="AH83" s="93">
        <f t="shared" si="41"/>
        <v>0</v>
      </c>
      <c r="AI83" s="148">
        <f t="shared" si="126"/>
        <v>0</v>
      </c>
      <c r="AJ83" s="93">
        <f t="shared" si="43"/>
        <v>0</v>
      </c>
      <c r="AK83" s="148">
        <f t="shared" si="127"/>
        <v>0</v>
      </c>
      <c r="AL83" s="150">
        <f t="shared" si="45"/>
        <v>2.8985507246376816E-3</v>
      </c>
      <c r="AM83" s="151">
        <f t="shared" si="46"/>
        <v>13</v>
      </c>
      <c r="AN83" s="158">
        <f t="shared" si="47"/>
        <v>4.0000000000000009</v>
      </c>
      <c r="AO83" s="791"/>
    </row>
    <row r="84" spans="2:41" ht="15" x14ac:dyDescent="0.2">
      <c r="B84" s="153">
        <v>59</v>
      </c>
      <c r="C84" s="154" t="s">
        <v>134</v>
      </c>
      <c r="D84" s="155" t="s">
        <v>236</v>
      </c>
      <c r="E84" s="156">
        <f>'Datos de Origen'!X63</f>
        <v>20</v>
      </c>
      <c r="F84" s="93">
        <f t="shared" si="13"/>
        <v>2.2296544035674471E-4</v>
      </c>
      <c r="G84" s="148">
        <f t="shared" si="112"/>
        <v>1</v>
      </c>
      <c r="H84" s="93">
        <f t="shared" si="15"/>
        <v>2.2296544035674471E-4</v>
      </c>
      <c r="I84" s="148">
        <f t="shared" si="113"/>
        <v>1</v>
      </c>
      <c r="J84" s="93">
        <f t="shared" si="17"/>
        <v>2.2296544035674471E-4</v>
      </c>
      <c r="K84" s="148">
        <f t="shared" si="114"/>
        <v>1</v>
      </c>
      <c r="L84" s="93">
        <f t="shared" si="19"/>
        <v>2.2296544035674471E-4</v>
      </c>
      <c r="M84" s="148">
        <f t="shared" si="115"/>
        <v>1</v>
      </c>
      <c r="N84" s="93">
        <f t="shared" si="21"/>
        <v>2.2296544035674471E-4</v>
      </c>
      <c r="O84" s="148">
        <f t="shared" si="116"/>
        <v>1</v>
      </c>
      <c r="P84" s="93">
        <f t="shared" si="23"/>
        <v>2.2296544035674471E-4</v>
      </c>
      <c r="Q84" s="148">
        <f t="shared" si="117"/>
        <v>1</v>
      </c>
      <c r="R84" s="93">
        <f t="shared" si="25"/>
        <v>2.2296544035674471E-4</v>
      </c>
      <c r="S84" s="148">
        <f t="shared" si="118"/>
        <v>1</v>
      </c>
      <c r="T84" s="93">
        <f t="shared" si="27"/>
        <v>2.2296544035674471E-4</v>
      </c>
      <c r="U84" s="148">
        <f t="shared" si="119"/>
        <v>1</v>
      </c>
      <c r="V84" s="93">
        <f t="shared" si="29"/>
        <v>2.2296544035674471E-4</v>
      </c>
      <c r="W84" s="148">
        <f t="shared" si="120"/>
        <v>1</v>
      </c>
      <c r="X84" s="93">
        <f t="shared" si="31"/>
        <v>0</v>
      </c>
      <c r="Y84" s="148">
        <f t="shared" si="121"/>
        <v>0</v>
      </c>
      <c r="Z84" s="93">
        <f t="shared" si="33"/>
        <v>2.2296544035674471E-4</v>
      </c>
      <c r="AA84" s="148">
        <f t="shared" si="122"/>
        <v>1</v>
      </c>
      <c r="AB84" s="93">
        <f t="shared" si="35"/>
        <v>2.2296544035674471E-4</v>
      </c>
      <c r="AC84" s="148">
        <f t="shared" si="123"/>
        <v>1</v>
      </c>
      <c r="AD84" s="93">
        <f t="shared" si="37"/>
        <v>2.2296544035674471E-4</v>
      </c>
      <c r="AE84" s="148">
        <f t="shared" si="124"/>
        <v>1</v>
      </c>
      <c r="AF84" s="93">
        <f t="shared" si="39"/>
        <v>2.2296544035674471E-4</v>
      </c>
      <c r="AG84" s="148">
        <f t="shared" si="125"/>
        <v>1</v>
      </c>
      <c r="AH84" s="93">
        <f t="shared" si="41"/>
        <v>0</v>
      </c>
      <c r="AI84" s="148">
        <f t="shared" si="126"/>
        <v>0</v>
      </c>
      <c r="AJ84" s="93">
        <f t="shared" si="43"/>
        <v>0</v>
      </c>
      <c r="AK84" s="148">
        <f t="shared" si="127"/>
        <v>0</v>
      </c>
      <c r="AL84" s="150">
        <f t="shared" si="45"/>
        <v>2.8985507246376816E-3</v>
      </c>
      <c r="AM84" s="151">
        <f t="shared" si="46"/>
        <v>13</v>
      </c>
      <c r="AN84" s="158">
        <f t="shared" si="47"/>
        <v>4.0000000000000009</v>
      </c>
      <c r="AO84" s="791"/>
    </row>
    <row r="85" spans="2:41" ht="15.75" thickBot="1" x14ac:dyDescent="0.25">
      <c r="B85" s="159">
        <v>60</v>
      </c>
      <c r="C85" s="160" t="s">
        <v>134</v>
      </c>
      <c r="D85" s="161" t="s">
        <v>237</v>
      </c>
      <c r="E85" s="162">
        <f>'Datos de Origen'!X64</f>
        <v>20</v>
      </c>
      <c r="F85" s="163">
        <f t="shared" si="13"/>
        <v>2.2296544035674471E-4</v>
      </c>
      <c r="G85" s="164">
        <f t="shared" si="112"/>
        <v>1</v>
      </c>
      <c r="H85" s="163">
        <f t="shared" si="15"/>
        <v>2.2296544035674471E-4</v>
      </c>
      <c r="I85" s="164">
        <f t="shared" si="113"/>
        <v>1</v>
      </c>
      <c r="J85" s="163">
        <f t="shared" si="17"/>
        <v>2.2296544035674471E-4</v>
      </c>
      <c r="K85" s="164">
        <f t="shared" si="114"/>
        <v>1</v>
      </c>
      <c r="L85" s="163">
        <f t="shared" si="19"/>
        <v>2.2296544035674471E-4</v>
      </c>
      <c r="M85" s="164">
        <f t="shared" si="115"/>
        <v>1</v>
      </c>
      <c r="N85" s="163">
        <f t="shared" si="21"/>
        <v>2.2296544035674471E-4</v>
      </c>
      <c r="O85" s="164">
        <f t="shared" si="116"/>
        <v>1</v>
      </c>
      <c r="P85" s="163">
        <f t="shared" si="23"/>
        <v>2.2296544035674471E-4</v>
      </c>
      <c r="Q85" s="164">
        <f t="shared" si="117"/>
        <v>1</v>
      </c>
      <c r="R85" s="163">
        <f t="shared" si="25"/>
        <v>2.2296544035674471E-4</v>
      </c>
      <c r="S85" s="164">
        <f t="shared" si="118"/>
        <v>1</v>
      </c>
      <c r="T85" s="163">
        <f t="shared" si="27"/>
        <v>2.2296544035674471E-4</v>
      </c>
      <c r="U85" s="164">
        <f t="shared" si="119"/>
        <v>1</v>
      </c>
      <c r="V85" s="163">
        <f t="shared" si="29"/>
        <v>2.2296544035674471E-4</v>
      </c>
      <c r="W85" s="164">
        <f t="shared" si="120"/>
        <v>1</v>
      </c>
      <c r="X85" s="163">
        <f t="shared" si="31"/>
        <v>0</v>
      </c>
      <c r="Y85" s="164">
        <f t="shared" si="121"/>
        <v>0</v>
      </c>
      <c r="Z85" s="163">
        <f t="shared" si="33"/>
        <v>2.2296544035674471E-4</v>
      </c>
      <c r="AA85" s="164">
        <f>$Q$14</f>
        <v>1</v>
      </c>
      <c r="AB85" s="163">
        <f t="shared" si="35"/>
        <v>2.2296544035674471E-4</v>
      </c>
      <c r="AC85" s="164">
        <f t="shared" si="123"/>
        <v>1</v>
      </c>
      <c r="AD85" s="163">
        <f t="shared" si="37"/>
        <v>2.2296544035674471E-4</v>
      </c>
      <c r="AE85" s="164">
        <f t="shared" si="124"/>
        <v>1</v>
      </c>
      <c r="AF85" s="163">
        <f t="shared" si="39"/>
        <v>2.2296544035674471E-4</v>
      </c>
      <c r="AG85" s="164">
        <f t="shared" si="125"/>
        <v>1</v>
      </c>
      <c r="AH85" s="163">
        <f t="shared" si="41"/>
        <v>0</v>
      </c>
      <c r="AI85" s="164">
        <f t="shared" si="126"/>
        <v>0</v>
      </c>
      <c r="AJ85" s="163">
        <f t="shared" si="43"/>
        <v>0</v>
      </c>
      <c r="AK85" s="164">
        <f t="shared" si="127"/>
        <v>0</v>
      </c>
      <c r="AL85" s="166">
        <f t="shared" si="45"/>
        <v>2.8985507246376816E-3</v>
      </c>
      <c r="AM85" s="167">
        <f t="shared" si="46"/>
        <v>13</v>
      </c>
      <c r="AN85" s="174">
        <f t="shared" si="47"/>
        <v>4.0000000000000009</v>
      </c>
      <c r="AO85" s="792"/>
    </row>
    <row r="86" spans="2:41" ht="15" x14ac:dyDescent="0.2">
      <c r="B86" s="169">
        <v>61</v>
      </c>
      <c r="C86" s="170" t="s">
        <v>151</v>
      </c>
      <c r="D86" s="171" t="s">
        <v>238</v>
      </c>
      <c r="E86" s="172">
        <f>'Datos de Origen'!X65</f>
        <v>20</v>
      </c>
      <c r="F86" s="93">
        <f t="shared" si="13"/>
        <v>2.4154589371980676E-4</v>
      </c>
      <c r="G86" s="148">
        <f>$S$4</f>
        <v>1</v>
      </c>
      <c r="H86" s="93">
        <f t="shared" si="15"/>
        <v>2.4154589371980676E-4</v>
      </c>
      <c r="I86" s="148">
        <f>$S$5</f>
        <v>1</v>
      </c>
      <c r="J86" s="93">
        <f t="shared" si="17"/>
        <v>2.4154589371980676E-4</v>
      </c>
      <c r="K86" s="148">
        <f>$S$6</f>
        <v>1</v>
      </c>
      <c r="L86" s="93">
        <f t="shared" si="19"/>
        <v>0</v>
      </c>
      <c r="M86" s="148">
        <f>$S$7</f>
        <v>0</v>
      </c>
      <c r="N86" s="93">
        <f t="shared" si="21"/>
        <v>2.4154589371980676E-4</v>
      </c>
      <c r="O86" s="148">
        <f>$S$8</f>
        <v>1</v>
      </c>
      <c r="P86" s="93">
        <f t="shared" si="23"/>
        <v>2.4154589371980676E-4</v>
      </c>
      <c r="Q86" s="148">
        <f>$S$9</f>
        <v>1</v>
      </c>
      <c r="R86" s="93">
        <f t="shared" si="25"/>
        <v>2.4154589371980676E-4</v>
      </c>
      <c r="S86" s="148">
        <f>$S$10</f>
        <v>1</v>
      </c>
      <c r="T86" s="93">
        <f t="shared" si="27"/>
        <v>2.4154589371980676E-4</v>
      </c>
      <c r="U86" s="148">
        <f>$S$11</f>
        <v>1</v>
      </c>
      <c r="V86" s="93">
        <f t="shared" si="29"/>
        <v>2.4154589371980676E-4</v>
      </c>
      <c r="W86" s="148">
        <f>$S$12</f>
        <v>1</v>
      </c>
      <c r="X86" s="93">
        <f t="shared" si="31"/>
        <v>0</v>
      </c>
      <c r="Y86" s="148">
        <f>$S$13</f>
        <v>0</v>
      </c>
      <c r="Z86" s="93">
        <f t="shared" si="33"/>
        <v>2.4154589371980676E-4</v>
      </c>
      <c r="AA86" s="148">
        <f>$S$14</f>
        <v>1</v>
      </c>
      <c r="AB86" s="93">
        <f t="shared" si="35"/>
        <v>2.4154589371980676E-4</v>
      </c>
      <c r="AC86" s="148">
        <f>$S$15</f>
        <v>1</v>
      </c>
      <c r="AD86" s="93">
        <f t="shared" si="37"/>
        <v>0</v>
      </c>
      <c r="AE86" s="148">
        <f>$S$16</f>
        <v>0</v>
      </c>
      <c r="AF86" s="93">
        <f t="shared" si="39"/>
        <v>2.4154589371980676E-4</v>
      </c>
      <c r="AG86" s="148">
        <f>$S$17</f>
        <v>1</v>
      </c>
      <c r="AH86" s="93">
        <f t="shared" si="41"/>
        <v>2.4154589371980676E-4</v>
      </c>
      <c r="AI86" s="148">
        <f>$S$18</f>
        <v>1</v>
      </c>
      <c r="AJ86" s="93">
        <f t="shared" si="43"/>
        <v>0</v>
      </c>
      <c r="AK86" s="148">
        <f>$S$19</f>
        <v>0</v>
      </c>
      <c r="AL86" s="150">
        <f t="shared" si="45"/>
        <v>2.8985507246376808E-3</v>
      </c>
      <c r="AM86" s="151">
        <f t="shared" si="46"/>
        <v>12</v>
      </c>
      <c r="AN86" s="152">
        <f t="shared" si="47"/>
        <v>3.9999999999999996</v>
      </c>
      <c r="AO86" s="793">
        <f>SUM(AN86:AN94)/9</f>
        <v>3.9999999999999991</v>
      </c>
    </row>
    <row r="87" spans="2:41" ht="15" x14ac:dyDescent="0.2">
      <c r="B87" s="153">
        <v>62</v>
      </c>
      <c r="C87" s="154" t="s">
        <v>151</v>
      </c>
      <c r="D87" s="155" t="s">
        <v>239</v>
      </c>
      <c r="E87" s="156">
        <f>'Datos de Origen'!X66</f>
        <v>20</v>
      </c>
      <c r="F87" s="93">
        <f t="shared" si="13"/>
        <v>2.4154589371980676E-4</v>
      </c>
      <c r="G87" s="148">
        <f t="shared" ref="G87:G94" si="128">$S$4</f>
        <v>1</v>
      </c>
      <c r="H87" s="93">
        <f t="shared" si="15"/>
        <v>2.4154589371980676E-4</v>
      </c>
      <c r="I87" s="148">
        <f t="shared" ref="I87:I94" si="129">$S$5</f>
        <v>1</v>
      </c>
      <c r="J87" s="93">
        <f t="shared" si="17"/>
        <v>2.4154589371980676E-4</v>
      </c>
      <c r="K87" s="148">
        <f t="shared" ref="K87:K94" si="130">$S$6</f>
        <v>1</v>
      </c>
      <c r="L87" s="93">
        <f t="shared" si="19"/>
        <v>0</v>
      </c>
      <c r="M87" s="148">
        <f t="shared" ref="M87:M94" si="131">$S$7</f>
        <v>0</v>
      </c>
      <c r="N87" s="93">
        <f t="shared" si="21"/>
        <v>2.4154589371980676E-4</v>
      </c>
      <c r="O87" s="148">
        <f t="shared" ref="O87:O94" si="132">$S$8</f>
        <v>1</v>
      </c>
      <c r="P87" s="93">
        <f t="shared" si="23"/>
        <v>2.4154589371980676E-4</v>
      </c>
      <c r="Q87" s="148">
        <f t="shared" ref="Q87:Q94" si="133">$S$9</f>
        <v>1</v>
      </c>
      <c r="R87" s="93">
        <f t="shared" si="25"/>
        <v>2.4154589371980676E-4</v>
      </c>
      <c r="S87" s="148">
        <f t="shared" ref="S87:S93" si="134">$S$10</f>
        <v>1</v>
      </c>
      <c r="T87" s="93">
        <f t="shared" si="27"/>
        <v>2.4154589371980676E-4</v>
      </c>
      <c r="U87" s="148">
        <f t="shared" ref="U87:U94" si="135">$S$11</f>
        <v>1</v>
      </c>
      <c r="V87" s="93">
        <f t="shared" si="29"/>
        <v>2.4154589371980676E-4</v>
      </c>
      <c r="W87" s="148">
        <f t="shared" ref="W87:W94" si="136">$S$12</f>
        <v>1</v>
      </c>
      <c r="X87" s="93">
        <f t="shared" si="31"/>
        <v>0</v>
      </c>
      <c r="Y87" s="148">
        <f t="shared" ref="Y87:Y94" si="137">$S$13</f>
        <v>0</v>
      </c>
      <c r="Z87" s="93">
        <f t="shared" si="33"/>
        <v>2.4154589371980676E-4</v>
      </c>
      <c r="AA87" s="148">
        <f t="shared" ref="AA87:AA94" si="138">$S$14</f>
        <v>1</v>
      </c>
      <c r="AB87" s="93">
        <f t="shared" si="35"/>
        <v>2.4154589371980676E-4</v>
      </c>
      <c r="AC87" s="148">
        <f t="shared" ref="AC87:AC94" si="139">$S$15</f>
        <v>1</v>
      </c>
      <c r="AD87" s="93">
        <f t="shared" si="37"/>
        <v>0</v>
      </c>
      <c r="AE87" s="148">
        <f t="shared" ref="AE87:AE94" si="140">$S$16</f>
        <v>0</v>
      </c>
      <c r="AF87" s="93">
        <f t="shared" si="39"/>
        <v>2.4154589371980676E-4</v>
      </c>
      <c r="AG87" s="148">
        <f t="shared" ref="AG87:AG94" si="141">$S$17</f>
        <v>1</v>
      </c>
      <c r="AH87" s="93">
        <f t="shared" si="41"/>
        <v>2.4154589371980676E-4</v>
      </c>
      <c r="AI87" s="148">
        <f t="shared" ref="AI87:AI94" si="142">$S$18</f>
        <v>1</v>
      </c>
      <c r="AJ87" s="93">
        <f t="shared" si="43"/>
        <v>0</v>
      </c>
      <c r="AK87" s="148">
        <f t="shared" ref="AK87:AK94" si="143">$S$19</f>
        <v>0</v>
      </c>
      <c r="AL87" s="150">
        <f t="shared" si="45"/>
        <v>2.8985507246376808E-3</v>
      </c>
      <c r="AM87" s="151">
        <f t="shared" si="46"/>
        <v>12</v>
      </c>
      <c r="AN87" s="158">
        <f t="shared" si="47"/>
        <v>3.9999999999999996</v>
      </c>
      <c r="AO87" s="791"/>
    </row>
    <row r="88" spans="2:41" ht="15" x14ac:dyDescent="0.2">
      <c r="B88" s="153">
        <v>63</v>
      </c>
      <c r="C88" s="154" t="s">
        <v>151</v>
      </c>
      <c r="D88" s="155" t="s">
        <v>240</v>
      </c>
      <c r="E88" s="156">
        <f>'Datos de Origen'!X67</f>
        <v>20</v>
      </c>
      <c r="F88" s="93">
        <f t="shared" si="13"/>
        <v>2.4154589371980676E-4</v>
      </c>
      <c r="G88" s="148">
        <f t="shared" si="128"/>
        <v>1</v>
      </c>
      <c r="H88" s="93">
        <f t="shared" si="15"/>
        <v>2.4154589371980676E-4</v>
      </c>
      <c r="I88" s="148">
        <f t="shared" si="129"/>
        <v>1</v>
      </c>
      <c r="J88" s="93">
        <f t="shared" si="17"/>
        <v>2.4154589371980676E-4</v>
      </c>
      <c r="K88" s="148">
        <f t="shared" si="130"/>
        <v>1</v>
      </c>
      <c r="L88" s="93">
        <f t="shared" si="19"/>
        <v>0</v>
      </c>
      <c r="M88" s="148">
        <f t="shared" si="131"/>
        <v>0</v>
      </c>
      <c r="N88" s="93">
        <f t="shared" si="21"/>
        <v>2.4154589371980676E-4</v>
      </c>
      <c r="O88" s="148">
        <f t="shared" si="132"/>
        <v>1</v>
      </c>
      <c r="P88" s="93">
        <f t="shared" si="23"/>
        <v>2.4154589371980676E-4</v>
      </c>
      <c r="Q88" s="148">
        <f t="shared" si="133"/>
        <v>1</v>
      </c>
      <c r="R88" s="93">
        <f t="shared" si="25"/>
        <v>2.4154589371980676E-4</v>
      </c>
      <c r="S88" s="148">
        <f t="shared" si="134"/>
        <v>1</v>
      </c>
      <c r="T88" s="93">
        <f t="shared" si="27"/>
        <v>2.4154589371980676E-4</v>
      </c>
      <c r="U88" s="148">
        <f t="shared" si="135"/>
        <v>1</v>
      </c>
      <c r="V88" s="93">
        <f t="shared" si="29"/>
        <v>2.4154589371980676E-4</v>
      </c>
      <c r="W88" s="148">
        <f t="shared" si="136"/>
        <v>1</v>
      </c>
      <c r="X88" s="93">
        <f t="shared" si="31"/>
        <v>0</v>
      </c>
      <c r="Y88" s="148">
        <f t="shared" si="137"/>
        <v>0</v>
      </c>
      <c r="Z88" s="93">
        <f t="shared" si="33"/>
        <v>2.4154589371980676E-4</v>
      </c>
      <c r="AA88" s="148">
        <f t="shared" si="138"/>
        <v>1</v>
      </c>
      <c r="AB88" s="93">
        <f t="shared" si="35"/>
        <v>2.4154589371980676E-4</v>
      </c>
      <c r="AC88" s="148">
        <f t="shared" si="139"/>
        <v>1</v>
      </c>
      <c r="AD88" s="93">
        <f t="shared" si="37"/>
        <v>0</v>
      </c>
      <c r="AE88" s="148">
        <f t="shared" si="140"/>
        <v>0</v>
      </c>
      <c r="AF88" s="93">
        <f t="shared" si="39"/>
        <v>2.4154589371980676E-4</v>
      </c>
      <c r="AG88" s="148">
        <f t="shared" si="141"/>
        <v>1</v>
      </c>
      <c r="AH88" s="93">
        <f t="shared" si="41"/>
        <v>2.4154589371980676E-4</v>
      </c>
      <c r="AI88" s="148">
        <f t="shared" si="142"/>
        <v>1</v>
      </c>
      <c r="AJ88" s="93">
        <f t="shared" si="43"/>
        <v>0</v>
      </c>
      <c r="AK88" s="148">
        <f t="shared" si="143"/>
        <v>0</v>
      </c>
      <c r="AL88" s="150">
        <f t="shared" si="45"/>
        <v>2.8985507246376808E-3</v>
      </c>
      <c r="AM88" s="151">
        <f t="shared" si="46"/>
        <v>12</v>
      </c>
      <c r="AN88" s="158">
        <f t="shared" si="47"/>
        <v>3.9999999999999996</v>
      </c>
      <c r="AO88" s="791"/>
    </row>
    <row r="89" spans="2:41" ht="15" x14ac:dyDescent="0.2">
      <c r="B89" s="153">
        <v>64</v>
      </c>
      <c r="C89" s="154" t="s">
        <v>151</v>
      </c>
      <c r="D89" s="155" t="s">
        <v>241</v>
      </c>
      <c r="E89" s="156">
        <f>'Datos de Origen'!X68</f>
        <v>20</v>
      </c>
      <c r="F89" s="93">
        <f t="shared" si="13"/>
        <v>2.4154589371980676E-4</v>
      </c>
      <c r="G89" s="148">
        <f t="shared" si="128"/>
        <v>1</v>
      </c>
      <c r="H89" s="93">
        <f t="shared" si="15"/>
        <v>2.4154589371980676E-4</v>
      </c>
      <c r="I89" s="148">
        <f t="shared" si="129"/>
        <v>1</v>
      </c>
      <c r="J89" s="93">
        <f t="shared" si="17"/>
        <v>2.4154589371980676E-4</v>
      </c>
      <c r="K89" s="148">
        <f t="shared" si="130"/>
        <v>1</v>
      </c>
      <c r="L89" s="93">
        <f t="shared" si="19"/>
        <v>0</v>
      </c>
      <c r="M89" s="148">
        <f t="shared" si="131"/>
        <v>0</v>
      </c>
      <c r="N89" s="93">
        <f t="shared" si="21"/>
        <v>2.4154589371980676E-4</v>
      </c>
      <c r="O89" s="148">
        <f t="shared" si="132"/>
        <v>1</v>
      </c>
      <c r="P89" s="93">
        <f t="shared" si="23"/>
        <v>2.4154589371980676E-4</v>
      </c>
      <c r="Q89" s="148">
        <f t="shared" si="133"/>
        <v>1</v>
      </c>
      <c r="R89" s="93">
        <f t="shared" si="25"/>
        <v>2.4154589371980676E-4</v>
      </c>
      <c r="S89" s="148">
        <f t="shared" si="134"/>
        <v>1</v>
      </c>
      <c r="T89" s="93">
        <f t="shared" si="27"/>
        <v>2.4154589371980676E-4</v>
      </c>
      <c r="U89" s="148">
        <f t="shared" si="135"/>
        <v>1</v>
      </c>
      <c r="V89" s="93">
        <f t="shared" si="29"/>
        <v>2.4154589371980676E-4</v>
      </c>
      <c r="W89" s="148">
        <f t="shared" si="136"/>
        <v>1</v>
      </c>
      <c r="X89" s="93">
        <f t="shared" si="31"/>
        <v>0</v>
      </c>
      <c r="Y89" s="148">
        <f t="shared" si="137"/>
        <v>0</v>
      </c>
      <c r="Z89" s="93">
        <f t="shared" si="33"/>
        <v>2.4154589371980676E-4</v>
      </c>
      <c r="AA89" s="148">
        <f t="shared" si="138"/>
        <v>1</v>
      </c>
      <c r="AB89" s="93">
        <f t="shared" si="35"/>
        <v>2.4154589371980676E-4</v>
      </c>
      <c r="AC89" s="148">
        <f t="shared" si="139"/>
        <v>1</v>
      </c>
      <c r="AD89" s="93">
        <f t="shared" si="37"/>
        <v>0</v>
      </c>
      <c r="AE89" s="148">
        <f t="shared" si="140"/>
        <v>0</v>
      </c>
      <c r="AF89" s="93">
        <f t="shared" si="39"/>
        <v>2.4154589371980676E-4</v>
      </c>
      <c r="AG89" s="148">
        <f t="shared" si="141"/>
        <v>1</v>
      </c>
      <c r="AH89" s="93">
        <f t="shared" si="41"/>
        <v>2.4154589371980676E-4</v>
      </c>
      <c r="AI89" s="148">
        <f t="shared" si="142"/>
        <v>1</v>
      </c>
      <c r="AJ89" s="93">
        <f t="shared" si="43"/>
        <v>0</v>
      </c>
      <c r="AK89" s="148">
        <f t="shared" si="143"/>
        <v>0</v>
      </c>
      <c r="AL89" s="150">
        <f t="shared" si="45"/>
        <v>2.8985507246376808E-3</v>
      </c>
      <c r="AM89" s="151">
        <f t="shared" si="46"/>
        <v>12</v>
      </c>
      <c r="AN89" s="158">
        <f t="shared" si="47"/>
        <v>3.9999999999999996</v>
      </c>
      <c r="AO89" s="791"/>
    </row>
    <row r="90" spans="2:41" ht="15" x14ac:dyDescent="0.2">
      <c r="B90" s="153">
        <v>65</v>
      </c>
      <c r="C90" s="154" t="s">
        <v>151</v>
      </c>
      <c r="D90" s="155" t="s">
        <v>242</v>
      </c>
      <c r="E90" s="156">
        <f>'Datos de Origen'!X69</f>
        <v>20</v>
      </c>
      <c r="F90" s="93">
        <f t="shared" si="13"/>
        <v>2.4154589371980676E-4</v>
      </c>
      <c r="G90" s="148">
        <f t="shared" si="128"/>
        <v>1</v>
      </c>
      <c r="H90" s="93">
        <f t="shared" si="15"/>
        <v>2.4154589371980676E-4</v>
      </c>
      <c r="I90" s="148">
        <f t="shared" si="129"/>
        <v>1</v>
      </c>
      <c r="J90" s="93">
        <f t="shared" si="17"/>
        <v>2.4154589371980676E-4</v>
      </c>
      <c r="K90" s="148">
        <f t="shared" si="130"/>
        <v>1</v>
      </c>
      <c r="L90" s="93">
        <f t="shared" si="19"/>
        <v>0</v>
      </c>
      <c r="M90" s="148">
        <f t="shared" si="131"/>
        <v>0</v>
      </c>
      <c r="N90" s="93">
        <f t="shared" si="21"/>
        <v>2.4154589371980676E-4</v>
      </c>
      <c r="O90" s="148">
        <f t="shared" si="132"/>
        <v>1</v>
      </c>
      <c r="P90" s="93">
        <f t="shared" si="23"/>
        <v>2.4154589371980676E-4</v>
      </c>
      <c r="Q90" s="148">
        <f t="shared" si="133"/>
        <v>1</v>
      </c>
      <c r="R90" s="93">
        <f t="shared" si="25"/>
        <v>2.4154589371980676E-4</v>
      </c>
      <c r="S90" s="148">
        <f t="shared" si="134"/>
        <v>1</v>
      </c>
      <c r="T90" s="93">
        <f t="shared" si="27"/>
        <v>2.4154589371980676E-4</v>
      </c>
      <c r="U90" s="148">
        <f t="shared" si="135"/>
        <v>1</v>
      </c>
      <c r="V90" s="93">
        <f t="shared" si="29"/>
        <v>2.4154589371980676E-4</v>
      </c>
      <c r="W90" s="148">
        <f t="shared" si="136"/>
        <v>1</v>
      </c>
      <c r="X90" s="93">
        <f t="shared" si="31"/>
        <v>0</v>
      </c>
      <c r="Y90" s="148">
        <f t="shared" si="137"/>
        <v>0</v>
      </c>
      <c r="Z90" s="93">
        <f t="shared" si="33"/>
        <v>2.4154589371980676E-4</v>
      </c>
      <c r="AA90" s="148">
        <f t="shared" si="138"/>
        <v>1</v>
      </c>
      <c r="AB90" s="93">
        <f t="shared" si="35"/>
        <v>2.4154589371980676E-4</v>
      </c>
      <c r="AC90" s="148">
        <f t="shared" si="139"/>
        <v>1</v>
      </c>
      <c r="AD90" s="93">
        <f t="shared" si="37"/>
        <v>0</v>
      </c>
      <c r="AE90" s="148">
        <f t="shared" si="140"/>
        <v>0</v>
      </c>
      <c r="AF90" s="93">
        <f t="shared" si="39"/>
        <v>2.4154589371980676E-4</v>
      </c>
      <c r="AG90" s="148">
        <f t="shared" si="141"/>
        <v>1</v>
      </c>
      <c r="AH90" s="93">
        <f t="shared" si="41"/>
        <v>2.4154589371980676E-4</v>
      </c>
      <c r="AI90" s="148">
        <f t="shared" si="142"/>
        <v>1</v>
      </c>
      <c r="AJ90" s="93">
        <f t="shared" si="43"/>
        <v>0</v>
      </c>
      <c r="AK90" s="148">
        <f t="shared" si="143"/>
        <v>0</v>
      </c>
      <c r="AL90" s="150">
        <f t="shared" si="45"/>
        <v>2.8985507246376808E-3</v>
      </c>
      <c r="AM90" s="151">
        <f t="shared" si="46"/>
        <v>12</v>
      </c>
      <c r="AN90" s="158">
        <f t="shared" si="47"/>
        <v>3.9999999999999996</v>
      </c>
      <c r="AO90" s="791"/>
    </row>
    <row r="91" spans="2:41" ht="15" x14ac:dyDescent="0.2">
      <c r="B91" s="153">
        <v>66</v>
      </c>
      <c r="C91" s="154" t="s">
        <v>151</v>
      </c>
      <c r="D91" s="155" t="s">
        <v>243</v>
      </c>
      <c r="E91" s="156">
        <f>'Datos de Origen'!X70</f>
        <v>20</v>
      </c>
      <c r="F91" s="93">
        <f>(((E91*G91)/AM91)/100)/$B$94</f>
        <v>2.4154589371980676E-4</v>
      </c>
      <c r="G91" s="148">
        <f t="shared" si="128"/>
        <v>1</v>
      </c>
      <c r="H91" s="93">
        <f>(((E91*I91)/AM91)/100)/$B$94</f>
        <v>2.4154589371980676E-4</v>
      </c>
      <c r="I91" s="148">
        <f t="shared" si="129"/>
        <v>1</v>
      </c>
      <c r="J91" s="93">
        <f>(((E91*K91)/AM91)/100)/$B$94</f>
        <v>2.4154589371980676E-4</v>
      </c>
      <c r="K91" s="148">
        <f t="shared" si="130"/>
        <v>1</v>
      </c>
      <c r="L91" s="93">
        <f>(((E91*M91)/AM91)/100)/$B$94</f>
        <v>0</v>
      </c>
      <c r="M91" s="148">
        <f t="shared" si="131"/>
        <v>0</v>
      </c>
      <c r="N91" s="93">
        <f>(((E91*O91)/AM91)/100)/$B$94</f>
        <v>2.4154589371980676E-4</v>
      </c>
      <c r="O91" s="148">
        <f t="shared" si="132"/>
        <v>1</v>
      </c>
      <c r="P91" s="93">
        <f>(((E91*Q91)/AM91)/100)/$B$94</f>
        <v>2.4154589371980676E-4</v>
      </c>
      <c r="Q91" s="148">
        <f t="shared" si="133"/>
        <v>1</v>
      </c>
      <c r="R91" s="93">
        <f>(((E91*S91)/AM91)/100)/$B$94</f>
        <v>2.4154589371980676E-4</v>
      </c>
      <c r="S91" s="148">
        <f t="shared" si="134"/>
        <v>1</v>
      </c>
      <c r="T91" s="93">
        <f>(((E91*U91)/AM91)/100)/$B$94</f>
        <v>2.4154589371980676E-4</v>
      </c>
      <c r="U91" s="148">
        <f t="shared" si="135"/>
        <v>1</v>
      </c>
      <c r="V91" s="93">
        <f>(((E91*W91)/AM91)/100)/$B$94</f>
        <v>2.4154589371980676E-4</v>
      </c>
      <c r="W91" s="148">
        <f t="shared" si="136"/>
        <v>1</v>
      </c>
      <c r="X91" s="93">
        <f>(((E91*Y91)/AM91)/100)/$B$94</f>
        <v>0</v>
      </c>
      <c r="Y91" s="148">
        <f t="shared" si="137"/>
        <v>0</v>
      </c>
      <c r="Z91" s="93">
        <f>(((E91*AA91)/AM91)/100)/$B$94</f>
        <v>2.4154589371980676E-4</v>
      </c>
      <c r="AA91" s="148">
        <f t="shared" si="138"/>
        <v>1</v>
      </c>
      <c r="AB91" s="93">
        <f>(((E91*AC91)/AM91)/100)/$B$94</f>
        <v>2.4154589371980676E-4</v>
      </c>
      <c r="AC91" s="148">
        <f t="shared" si="139"/>
        <v>1</v>
      </c>
      <c r="AD91" s="93">
        <f>(((E91*AE91)/AM91)/100)/$B$94</f>
        <v>0</v>
      </c>
      <c r="AE91" s="148">
        <f t="shared" si="140"/>
        <v>0</v>
      </c>
      <c r="AF91" s="93">
        <f>(((E91*AG91)/AM91)/100)/$B$94</f>
        <v>2.4154589371980676E-4</v>
      </c>
      <c r="AG91" s="148">
        <f t="shared" si="141"/>
        <v>1</v>
      </c>
      <c r="AH91" s="93">
        <f>(((E91*AI91)/AM91)/100)/$B$94</f>
        <v>2.4154589371980676E-4</v>
      </c>
      <c r="AI91" s="148">
        <f t="shared" si="142"/>
        <v>1</v>
      </c>
      <c r="AJ91" s="93">
        <f>(((E91*AK91)/AM91)/100)/$B$94</f>
        <v>0</v>
      </c>
      <c r="AK91" s="148">
        <f t="shared" si="143"/>
        <v>0</v>
      </c>
      <c r="AL91" s="150">
        <f t="shared" ref="AL91:AM94" si="144">F91+H91+J91+L91+N91+P91+R91+T91+V91+X91+Z91+AB91+AD91+AF91+AH91+AJ91</f>
        <v>2.8985507246376808E-3</v>
      </c>
      <c r="AM91" s="151">
        <f t="shared" si="144"/>
        <v>12</v>
      </c>
      <c r="AN91" s="158">
        <f>$E$95*AL91</f>
        <v>3.9999999999999996</v>
      </c>
      <c r="AO91" s="791"/>
    </row>
    <row r="92" spans="2:41" ht="15" x14ac:dyDescent="0.2">
      <c r="B92" s="153">
        <v>67</v>
      </c>
      <c r="C92" s="154" t="s">
        <v>151</v>
      </c>
      <c r="D92" s="155" t="s">
        <v>244</v>
      </c>
      <c r="E92" s="156">
        <f>'Datos de Origen'!X71</f>
        <v>20</v>
      </c>
      <c r="F92" s="93">
        <f>(((E92*G92)/AM92)/100)/$B$94</f>
        <v>2.4154589371980676E-4</v>
      </c>
      <c r="G92" s="148">
        <f t="shared" si="128"/>
        <v>1</v>
      </c>
      <c r="H92" s="93">
        <f>(((E92*I92)/AM92)/100)/$B$94</f>
        <v>2.4154589371980676E-4</v>
      </c>
      <c r="I92" s="148">
        <f t="shared" si="129"/>
        <v>1</v>
      </c>
      <c r="J92" s="93">
        <f>(((E92*K92)/AM92)/100)/$B$94</f>
        <v>2.4154589371980676E-4</v>
      </c>
      <c r="K92" s="148">
        <f t="shared" si="130"/>
        <v>1</v>
      </c>
      <c r="L92" s="93">
        <f>(((E92*M92)/AM92)/100)/$B$94</f>
        <v>0</v>
      </c>
      <c r="M92" s="148">
        <f t="shared" si="131"/>
        <v>0</v>
      </c>
      <c r="N92" s="93">
        <f>(((E92*O92)/AM92)/100)/$B$94</f>
        <v>2.4154589371980676E-4</v>
      </c>
      <c r="O92" s="148">
        <f t="shared" si="132"/>
        <v>1</v>
      </c>
      <c r="P92" s="93">
        <f>(((E92*Q92)/AM92)/100)/$B$94</f>
        <v>2.4154589371980676E-4</v>
      </c>
      <c r="Q92" s="148">
        <f t="shared" si="133"/>
        <v>1</v>
      </c>
      <c r="R92" s="93">
        <f>(((E92*S92)/AM92)/100)/$B$94</f>
        <v>2.4154589371980676E-4</v>
      </c>
      <c r="S92" s="148">
        <f t="shared" si="134"/>
        <v>1</v>
      </c>
      <c r="T92" s="93">
        <f>(((E92*U92)/AM92)/100)/$B$94</f>
        <v>2.4154589371980676E-4</v>
      </c>
      <c r="U92" s="148">
        <f t="shared" si="135"/>
        <v>1</v>
      </c>
      <c r="V92" s="93">
        <f>(((E92*W92)/AM92)/100)/$B$94</f>
        <v>2.4154589371980676E-4</v>
      </c>
      <c r="W92" s="148">
        <f t="shared" si="136"/>
        <v>1</v>
      </c>
      <c r="X92" s="93">
        <f>(((E92*Y92)/AM92)/100)/$B$94</f>
        <v>0</v>
      </c>
      <c r="Y92" s="148">
        <f t="shared" si="137"/>
        <v>0</v>
      </c>
      <c r="Z92" s="93">
        <f>(((E92*AA92)/AM92)/100)/$B$94</f>
        <v>2.4154589371980676E-4</v>
      </c>
      <c r="AA92" s="148">
        <f t="shared" si="138"/>
        <v>1</v>
      </c>
      <c r="AB92" s="93">
        <f>(((E92*AC92)/AM92)/100)/$B$94</f>
        <v>2.4154589371980676E-4</v>
      </c>
      <c r="AC92" s="148">
        <f t="shared" si="139"/>
        <v>1</v>
      </c>
      <c r="AD92" s="93">
        <f>(((E92*AE92)/AM92)/100)/$B$94</f>
        <v>0</v>
      </c>
      <c r="AE92" s="148">
        <f t="shared" si="140"/>
        <v>0</v>
      </c>
      <c r="AF92" s="93">
        <f>(((E92*AG92)/AM92)/100)/$B$94</f>
        <v>2.4154589371980676E-4</v>
      </c>
      <c r="AG92" s="148">
        <f t="shared" si="141"/>
        <v>1</v>
      </c>
      <c r="AH92" s="93">
        <f>(((E92*AI92)/AM92)/100)/$B$94</f>
        <v>2.4154589371980676E-4</v>
      </c>
      <c r="AI92" s="148">
        <f t="shared" si="142"/>
        <v>1</v>
      </c>
      <c r="AJ92" s="93">
        <f>(((E92*AK92)/AM92)/100)/$B$94</f>
        <v>0</v>
      </c>
      <c r="AK92" s="148">
        <f t="shared" si="143"/>
        <v>0</v>
      </c>
      <c r="AL92" s="150">
        <f t="shared" si="144"/>
        <v>2.8985507246376808E-3</v>
      </c>
      <c r="AM92" s="151">
        <f t="shared" si="144"/>
        <v>12</v>
      </c>
      <c r="AN92" s="158">
        <f>$E$95*AL92</f>
        <v>3.9999999999999996</v>
      </c>
      <c r="AO92" s="791"/>
    </row>
    <row r="93" spans="2:41" ht="15" x14ac:dyDescent="0.2">
      <c r="B93" s="153">
        <v>68</v>
      </c>
      <c r="C93" s="154" t="s">
        <v>151</v>
      </c>
      <c r="D93" s="155" t="s">
        <v>245</v>
      </c>
      <c r="E93" s="156">
        <f>'Datos de Origen'!X72</f>
        <v>20</v>
      </c>
      <c r="F93" s="93">
        <f>(((E93*G93)/AM93)/100)/$B$94</f>
        <v>2.4154589371980676E-4</v>
      </c>
      <c r="G93" s="148">
        <f t="shared" si="128"/>
        <v>1</v>
      </c>
      <c r="H93" s="93">
        <f>(((E93*I93)/AM93)/100)/$B$94</f>
        <v>2.4154589371980676E-4</v>
      </c>
      <c r="I93" s="148">
        <f t="shared" si="129"/>
        <v>1</v>
      </c>
      <c r="J93" s="93">
        <f>(((E93*K93)/AM93)/100)/$B$94</f>
        <v>2.4154589371980676E-4</v>
      </c>
      <c r="K93" s="148">
        <f t="shared" si="130"/>
        <v>1</v>
      </c>
      <c r="L93" s="93">
        <f>(((E93*M93)/AM93)/100)/$B$94</f>
        <v>0</v>
      </c>
      <c r="M93" s="148">
        <f t="shared" si="131"/>
        <v>0</v>
      </c>
      <c r="N93" s="93">
        <f>(((E93*O93)/AM93)/100)/$B$94</f>
        <v>2.4154589371980676E-4</v>
      </c>
      <c r="O93" s="148">
        <f t="shared" si="132"/>
        <v>1</v>
      </c>
      <c r="P93" s="93">
        <f>(((E93*Q93)/AM93)/100)/$B$94</f>
        <v>2.4154589371980676E-4</v>
      </c>
      <c r="Q93" s="148">
        <f t="shared" si="133"/>
        <v>1</v>
      </c>
      <c r="R93" s="93">
        <f>(((E93*S93)/AM93)/100)/$B$94</f>
        <v>2.4154589371980676E-4</v>
      </c>
      <c r="S93" s="148">
        <f t="shared" si="134"/>
        <v>1</v>
      </c>
      <c r="T93" s="93">
        <f>(((E93*U93)/AM93)/100)/$B$94</f>
        <v>2.4154589371980676E-4</v>
      </c>
      <c r="U93" s="148">
        <f t="shared" si="135"/>
        <v>1</v>
      </c>
      <c r="V93" s="93">
        <f>(((E93*W93)/AM93)/100)/$B$94</f>
        <v>2.4154589371980676E-4</v>
      </c>
      <c r="W93" s="148">
        <f t="shared" si="136"/>
        <v>1</v>
      </c>
      <c r="X93" s="93">
        <f>(((E93*Y93)/AM93)/100)/$B$94</f>
        <v>0</v>
      </c>
      <c r="Y93" s="148">
        <f t="shared" si="137"/>
        <v>0</v>
      </c>
      <c r="Z93" s="93">
        <f>(((E93*AA93)/AM93)/100)/$B$94</f>
        <v>2.4154589371980676E-4</v>
      </c>
      <c r="AA93" s="148">
        <f t="shared" si="138"/>
        <v>1</v>
      </c>
      <c r="AB93" s="93">
        <f>(((E93*AC93)/AM93)/100)/$B$94</f>
        <v>2.4154589371980676E-4</v>
      </c>
      <c r="AC93" s="148">
        <f t="shared" si="139"/>
        <v>1</v>
      </c>
      <c r="AD93" s="93">
        <f>(((E93*AE93)/AM93)/100)/$B$94</f>
        <v>0</v>
      </c>
      <c r="AE93" s="148">
        <f t="shared" si="140"/>
        <v>0</v>
      </c>
      <c r="AF93" s="93">
        <f>(((E93*AG93)/AM93)/100)/$B$94</f>
        <v>2.4154589371980676E-4</v>
      </c>
      <c r="AG93" s="148">
        <f t="shared" si="141"/>
        <v>1</v>
      </c>
      <c r="AH93" s="93">
        <f>(((E93*AI93)/AM93)/100)/$B$94</f>
        <v>2.4154589371980676E-4</v>
      </c>
      <c r="AI93" s="148">
        <f t="shared" si="142"/>
        <v>1</v>
      </c>
      <c r="AJ93" s="93">
        <f>(((E93*AK93)/AM93)/100)/$B$94</f>
        <v>0</v>
      </c>
      <c r="AK93" s="148">
        <f t="shared" si="143"/>
        <v>0</v>
      </c>
      <c r="AL93" s="150">
        <f t="shared" si="144"/>
        <v>2.8985507246376808E-3</v>
      </c>
      <c r="AM93" s="151">
        <f t="shared" si="144"/>
        <v>12</v>
      </c>
      <c r="AN93" s="158">
        <f>$E$95*AL93</f>
        <v>3.9999999999999996</v>
      </c>
      <c r="AO93" s="791"/>
    </row>
    <row r="94" spans="2:41" ht="15.75" thickBot="1" x14ac:dyDescent="0.25">
      <c r="B94" s="175">
        <v>69</v>
      </c>
      <c r="C94" s="176" t="s">
        <v>151</v>
      </c>
      <c r="D94" s="177" t="s">
        <v>246</v>
      </c>
      <c r="E94" s="178">
        <f>'Datos de Origen'!X73</f>
        <v>20</v>
      </c>
      <c r="F94" s="179">
        <f>(((E94*G94)/AM94)/100)/$B$94</f>
        <v>2.4154589371980676E-4</v>
      </c>
      <c r="G94" s="148">
        <f t="shared" si="128"/>
        <v>1</v>
      </c>
      <c r="H94" s="179">
        <f>(((E94*I94)/AM94)/100)/$B$94</f>
        <v>2.4154589371980676E-4</v>
      </c>
      <c r="I94" s="148">
        <f t="shared" si="129"/>
        <v>1</v>
      </c>
      <c r="J94" s="179">
        <f>(((E94*K94)/AM94)/100)/$B$94</f>
        <v>2.4154589371980676E-4</v>
      </c>
      <c r="K94" s="148">
        <f t="shared" si="130"/>
        <v>1</v>
      </c>
      <c r="L94" s="179">
        <f>(((E94*M94)/AM94)/100)/$B$94</f>
        <v>0</v>
      </c>
      <c r="M94" s="148">
        <f t="shared" si="131"/>
        <v>0</v>
      </c>
      <c r="N94" s="179">
        <f>(((E94*O94)/AM94)/100)/$B$94</f>
        <v>2.4154589371980676E-4</v>
      </c>
      <c r="O94" s="148">
        <f t="shared" si="132"/>
        <v>1</v>
      </c>
      <c r="P94" s="179">
        <f>(((E94*Q94)/AM94)/100)/$B$94</f>
        <v>2.4154589371980676E-4</v>
      </c>
      <c r="Q94" s="148">
        <f t="shared" si="133"/>
        <v>1</v>
      </c>
      <c r="R94" s="179">
        <f>(((E94*S94)/AM94)/100)/$B$94</f>
        <v>2.4154589371980676E-4</v>
      </c>
      <c r="S94" s="148">
        <f>$S$10</f>
        <v>1</v>
      </c>
      <c r="T94" s="179">
        <f>(((E94*U94)/AM94)/100)/$B$94</f>
        <v>2.4154589371980676E-4</v>
      </c>
      <c r="U94" s="148">
        <f t="shared" si="135"/>
        <v>1</v>
      </c>
      <c r="V94" s="179">
        <f>(((E94*W94)/AM94)/100)/$B$94</f>
        <v>2.4154589371980676E-4</v>
      </c>
      <c r="W94" s="148">
        <f t="shared" si="136"/>
        <v>1</v>
      </c>
      <c r="X94" s="179">
        <f>(((E94*Y94)/AM94)/100)/$B$94</f>
        <v>0</v>
      </c>
      <c r="Y94" s="148">
        <f t="shared" si="137"/>
        <v>0</v>
      </c>
      <c r="Z94" s="179">
        <f>(((E94*AA94)/AM94)/100)/$B$94</f>
        <v>2.4154589371980676E-4</v>
      </c>
      <c r="AA94" s="148">
        <f t="shared" si="138"/>
        <v>1</v>
      </c>
      <c r="AB94" s="179">
        <f>(((E94*AC94)/AM94)/100)/$B$94</f>
        <v>2.4154589371980676E-4</v>
      </c>
      <c r="AC94" s="148">
        <f t="shared" si="139"/>
        <v>1</v>
      </c>
      <c r="AD94" s="179">
        <f>(((E94*AE94)/AM94)/100)/$B$94</f>
        <v>0</v>
      </c>
      <c r="AE94" s="148">
        <f t="shared" si="140"/>
        <v>0</v>
      </c>
      <c r="AF94" s="179">
        <f>(((E94*AG94)/AM94)/100)/$B$94</f>
        <v>2.4154589371980676E-4</v>
      </c>
      <c r="AG94" s="148">
        <f t="shared" si="141"/>
        <v>1</v>
      </c>
      <c r="AH94" s="179">
        <f>(((E94*AI94)/AM94)/100)/$B$94</f>
        <v>2.4154589371980676E-4</v>
      </c>
      <c r="AI94" s="148">
        <f t="shared" si="142"/>
        <v>1</v>
      </c>
      <c r="AJ94" s="179">
        <f>(((E94*AK94)/AM94)/100)/$B$94</f>
        <v>0</v>
      </c>
      <c r="AK94" s="148">
        <f t="shared" si="143"/>
        <v>0</v>
      </c>
      <c r="AL94" s="180">
        <f t="shared" si="144"/>
        <v>2.8985507246376808E-3</v>
      </c>
      <c r="AM94" s="181">
        <f t="shared" si="144"/>
        <v>12</v>
      </c>
      <c r="AN94" s="168">
        <f>$E$95*AL94</f>
        <v>3.9999999999999996</v>
      </c>
      <c r="AO94" s="794"/>
    </row>
    <row r="95" spans="2:41" ht="15.75" thickBot="1" x14ac:dyDescent="0.25">
      <c r="B95" s="830" t="s">
        <v>359</v>
      </c>
      <c r="C95" s="831"/>
      <c r="D95" s="832"/>
      <c r="E95" s="182">
        <f>'Datos de Origen'!X74</f>
        <v>1380</v>
      </c>
      <c r="F95" s="183">
        <f t="shared" ref="F95:AM95" si="145">SUM(F26:F94)</f>
        <v>1.4283413848631243E-2</v>
      </c>
      <c r="G95" s="184">
        <f t="shared" si="145"/>
        <v>56</v>
      </c>
      <c r="H95" s="183">
        <f t="shared" si="145"/>
        <v>1.6767885898320675E-2</v>
      </c>
      <c r="I95" s="184">
        <f t="shared" si="145"/>
        <v>59</v>
      </c>
      <c r="J95" s="183">
        <f t="shared" si="145"/>
        <v>9.7101449275362323E-3</v>
      </c>
      <c r="K95" s="184">
        <f t="shared" si="145"/>
        <v>41</v>
      </c>
      <c r="L95" s="183">
        <f t="shared" si="145"/>
        <v>9.7906602254428324E-3</v>
      </c>
      <c r="M95" s="184">
        <f t="shared" si="145"/>
        <v>39</v>
      </c>
      <c r="N95" s="183">
        <f t="shared" si="145"/>
        <v>1.1384863123993564E-2</v>
      </c>
      <c r="O95" s="184">
        <f t="shared" si="145"/>
        <v>46</v>
      </c>
      <c r="P95" s="183">
        <f t="shared" si="145"/>
        <v>1.7412008281573483E-2</v>
      </c>
      <c r="Q95" s="184">
        <f t="shared" si="145"/>
        <v>62</v>
      </c>
      <c r="R95" s="183">
        <f t="shared" si="145"/>
        <v>1.4513457556935821E-2</v>
      </c>
      <c r="S95" s="184">
        <f t="shared" si="145"/>
        <v>52</v>
      </c>
      <c r="T95" s="183">
        <f t="shared" si="145"/>
        <v>1.1384863123993564E-2</v>
      </c>
      <c r="U95" s="184">
        <f t="shared" si="145"/>
        <v>46</v>
      </c>
      <c r="V95" s="183">
        <f t="shared" si="145"/>
        <v>9.1304347826086946E-3</v>
      </c>
      <c r="W95" s="184">
        <f t="shared" si="145"/>
        <v>39</v>
      </c>
      <c r="X95" s="183">
        <f t="shared" si="145"/>
        <v>1.2275132275132272E-2</v>
      </c>
      <c r="Y95" s="184">
        <f t="shared" si="145"/>
        <v>39</v>
      </c>
      <c r="Z95" s="183">
        <f t="shared" si="145"/>
        <v>1.19645732689211E-2</v>
      </c>
      <c r="AA95" s="184">
        <f t="shared" si="145"/>
        <v>48</v>
      </c>
      <c r="AB95" s="183">
        <f t="shared" si="145"/>
        <v>1.19645732689211E-2</v>
      </c>
      <c r="AC95" s="184">
        <f t="shared" si="145"/>
        <v>48</v>
      </c>
      <c r="AD95" s="183">
        <f t="shared" si="145"/>
        <v>6.9565217391304298E-3</v>
      </c>
      <c r="AE95" s="184">
        <f t="shared" si="145"/>
        <v>30</v>
      </c>
      <c r="AF95" s="183">
        <f t="shared" si="145"/>
        <v>1.9666436622958357E-2</v>
      </c>
      <c r="AG95" s="184">
        <f t="shared" si="145"/>
        <v>69</v>
      </c>
      <c r="AH95" s="183">
        <f t="shared" si="145"/>
        <v>1.4513457556935817E-2</v>
      </c>
      <c r="AI95" s="184">
        <f t="shared" si="145"/>
        <v>49</v>
      </c>
      <c r="AJ95" s="183">
        <f t="shared" si="145"/>
        <v>8.2815734989648056E-3</v>
      </c>
      <c r="AK95" s="184">
        <f t="shared" si="145"/>
        <v>23</v>
      </c>
      <c r="AL95" s="183">
        <f t="shared" si="145"/>
        <v>0.20000000000000009</v>
      </c>
      <c r="AM95" s="184">
        <f t="shared" si="145"/>
        <v>746</v>
      </c>
    </row>
    <row r="96" spans="2:41" ht="39.6" customHeight="1" thickBot="1" x14ac:dyDescent="0.25">
      <c r="F96" s="185">
        <f>F95*1600</f>
        <v>22.853462157809989</v>
      </c>
      <c r="H96" s="185">
        <f>H95*1600</f>
        <v>26.828617437313078</v>
      </c>
      <c r="J96" s="185">
        <f>J95*1600</f>
        <v>15.536231884057973</v>
      </c>
      <c r="L96" s="185">
        <f>L95*1600</f>
        <v>15.665056360708531</v>
      </c>
      <c r="N96" s="185">
        <f>N95*1600</f>
        <v>18.215780998389704</v>
      </c>
      <c r="P96" s="185">
        <f>P95*1600</f>
        <v>27.859213250517573</v>
      </c>
      <c r="R96" s="185">
        <f>R95*1600</f>
        <v>23.221532091097313</v>
      </c>
      <c r="T96" s="185">
        <f>T95*1600</f>
        <v>18.215780998389704</v>
      </c>
      <c r="V96" s="185">
        <f>V95*1600</f>
        <v>14.608695652173912</v>
      </c>
      <c r="X96" s="185">
        <f>X95*1600</f>
        <v>19.640211640211636</v>
      </c>
      <c r="Z96" s="185">
        <f>Z95*1600</f>
        <v>19.143317230273759</v>
      </c>
      <c r="AB96" s="185">
        <f>AB95*1600</f>
        <v>19.143317230273759</v>
      </c>
      <c r="AD96" s="185">
        <f>AD95*1600</f>
        <v>11.130434782608688</v>
      </c>
      <c r="AF96" s="185">
        <f>AF95*1600</f>
        <v>31.46629859673337</v>
      </c>
      <c r="AH96" s="185">
        <f>AH95*1600</f>
        <v>23.221532091097309</v>
      </c>
      <c r="AJ96" s="185">
        <f>AJ95*1600</f>
        <v>13.25051759834369</v>
      </c>
      <c r="AL96" s="186">
        <f>SUM(F96:AK96)/1600</f>
        <v>0.19999999999999996</v>
      </c>
      <c r="AM96" s="187"/>
    </row>
    <row r="97" ht="31.15" customHeight="1" x14ac:dyDescent="0.2"/>
  </sheetData>
  <sheetProtection password="D489" sheet="1" objects="1" scenarios="1" selectLockedCells="1" selectUnlockedCells="1"/>
  <mergeCells count="79">
    <mergeCell ref="B95:D95"/>
    <mergeCell ref="AJ24:AK24"/>
    <mergeCell ref="E23:E25"/>
    <mergeCell ref="AD23:AE23"/>
    <mergeCell ref="AD24:AE24"/>
    <mergeCell ref="AF23:AG23"/>
    <mergeCell ref="AF24:AG24"/>
    <mergeCell ref="AH23:AI23"/>
    <mergeCell ref="AH24:AI24"/>
    <mergeCell ref="X23:Y23"/>
    <mergeCell ref="X24:Y24"/>
    <mergeCell ref="Z23:AA23"/>
    <mergeCell ref="Z24:AA24"/>
    <mergeCell ref="AB24:AC24"/>
    <mergeCell ref="AB23:AC23"/>
    <mergeCell ref="T24:U24"/>
    <mergeCell ref="C17:D17"/>
    <mergeCell ref="C18:D18"/>
    <mergeCell ref="C19:D19"/>
    <mergeCell ref="B2:D3"/>
    <mergeCell ref="AJ23:AK23"/>
    <mergeCell ref="F23:G23"/>
    <mergeCell ref="H23:I23"/>
    <mergeCell ref="J23:K23"/>
    <mergeCell ref="L23:M23"/>
    <mergeCell ref="N23:O23"/>
    <mergeCell ref="P23:Q23"/>
    <mergeCell ref="V23:W23"/>
    <mergeCell ref="T23:U23"/>
    <mergeCell ref="R23:S23"/>
    <mergeCell ref="B23:D25"/>
    <mergeCell ref="C12:D12"/>
    <mergeCell ref="C13:D13"/>
    <mergeCell ref="C14:D14"/>
    <mergeCell ref="C15:D15"/>
    <mergeCell ref="C16:D16"/>
    <mergeCell ref="C7:D7"/>
    <mergeCell ref="C8:D8"/>
    <mergeCell ref="C9:D9"/>
    <mergeCell ref="C10:D10"/>
    <mergeCell ref="C11:D11"/>
    <mergeCell ref="T2:U2"/>
    <mergeCell ref="E2:E3"/>
    <mergeCell ref="C4:D4"/>
    <mergeCell ref="C5:D5"/>
    <mergeCell ref="C6:D6"/>
    <mergeCell ref="N1:O1"/>
    <mergeCell ref="P1:Q1"/>
    <mergeCell ref="R1:S1"/>
    <mergeCell ref="F2:G2"/>
    <mergeCell ref="H2:I2"/>
    <mergeCell ref="J2:K2"/>
    <mergeCell ref="L2:M2"/>
    <mergeCell ref="N2:O2"/>
    <mergeCell ref="P2:Q2"/>
    <mergeCell ref="R2:S2"/>
    <mergeCell ref="F1:G1"/>
    <mergeCell ref="H1:I1"/>
    <mergeCell ref="J1:K1"/>
    <mergeCell ref="L1:M1"/>
    <mergeCell ref="B20:D20"/>
    <mergeCell ref="AL23:AM24"/>
    <mergeCell ref="AO26:AO35"/>
    <mergeCell ref="AO36:AO44"/>
    <mergeCell ref="AO45:AO52"/>
    <mergeCell ref="F21:G21"/>
    <mergeCell ref="F24:G24"/>
    <mergeCell ref="H24:I24"/>
    <mergeCell ref="J24:K24"/>
    <mergeCell ref="L24:M24"/>
    <mergeCell ref="N24:O24"/>
    <mergeCell ref="P24:Q24"/>
    <mergeCell ref="R24:S24"/>
    <mergeCell ref="V24:W24"/>
    <mergeCell ref="V2:AA2"/>
    <mergeCell ref="AO53:AO59"/>
    <mergeCell ref="AO60:AO72"/>
    <mergeCell ref="AO73:AO85"/>
    <mergeCell ref="AO86:AO94"/>
  </mergeCells>
  <pageMargins left="0.7" right="0.7" top="0.75" bottom="0.75" header="0.3" footer="0.3"/>
  <pageSetup paperSize="9" orientation="portrait"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8">
    <tabColor theme="7" tint="-0.249977111117893"/>
  </sheetPr>
  <dimension ref="B2:L46"/>
  <sheetViews>
    <sheetView showGridLines="0" showRowColHeaders="0" topLeftCell="A7" workbookViewId="0">
      <selection activeCell="F13" sqref="F13"/>
    </sheetView>
  </sheetViews>
  <sheetFormatPr baseColWidth="10" defaultRowHeight="14.25" x14ac:dyDescent="0.2"/>
  <cols>
    <col min="1" max="1" width="11.42578125" style="372"/>
    <col min="2" max="2" width="16.5703125" style="372" customWidth="1"/>
    <col min="3" max="3" width="15.7109375" style="372" customWidth="1"/>
    <col min="4" max="4" width="1.7109375" style="372" customWidth="1"/>
    <col min="5" max="5" width="15" style="372" customWidth="1"/>
    <col min="6" max="6" width="13.7109375" style="372" bestFit="1" customWidth="1"/>
    <col min="7" max="7" width="14.85546875" style="372" customWidth="1"/>
    <col min="8" max="8" width="1.7109375" style="372" customWidth="1"/>
    <col min="9" max="9" width="13.85546875" style="372" customWidth="1"/>
    <col min="10" max="10" width="1.7109375" style="372" customWidth="1"/>
    <col min="11" max="11" width="13.5703125" style="372" customWidth="1"/>
    <col min="12" max="12" width="12.140625" style="372" bestFit="1" customWidth="1"/>
    <col min="13" max="257" width="11.42578125" style="372"/>
    <col min="258" max="258" width="16.5703125" style="372" customWidth="1"/>
    <col min="259" max="259" width="15.7109375" style="372" customWidth="1"/>
    <col min="260" max="260" width="1.7109375" style="372" customWidth="1"/>
    <col min="261" max="261" width="15" style="372" customWidth="1"/>
    <col min="262" max="262" width="13.7109375" style="372" bestFit="1" customWidth="1"/>
    <col min="263" max="263" width="14.85546875" style="372" customWidth="1"/>
    <col min="264" max="264" width="1.7109375" style="372" customWidth="1"/>
    <col min="265" max="265" width="13.85546875" style="372" customWidth="1"/>
    <col min="266" max="266" width="1.7109375" style="372" customWidth="1"/>
    <col min="267" max="267" width="13.5703125" style="372" customWidth="1"/>
    <col min="268" max="268" width="12.140625" style="372" bestFit="1" customWidth="1"/>
    <col min="269" max="513" width="11.42578125" style="372"/>
    <col min="514" max="514" width="16.5703125" style="372" customWidth="1"/>
    <col min="515" max="515" width="15.7109375" style="372" customWidth="1"/>
    <col min="516" max="516" width="1.7109375" style="372" customWidth="1"/>
    <col min="517" max="517" width="15" style="372" customWidth="1"/>
    <col min="518" max="518" width="13.7109375" style="372" bestFit="1" customWidth="1"/>
    <col min="519" max="519" width="14.85546875" style="372" customWidth="1"/>
    <col min="520" max="520" width="1.7109375" style="372" customWidth="1"/>
    <col min="521" max="521" width="13.85546875" style="372" customWidth="1"/>
    <col min="522" max="522" width="1.7109375" style="372" customWidth="1"/>
    <col min="523" max="523" width="13.5703125" style="372" customWidth="1"/>
    <col min="524" max="524" width="12.140625" style="372" bestFit="1" customWidth="1"/>
    <col min="525" max="769" width="11.42578125" style="372"/>
    <col min="770" max="770" width="16.5703125" style="372" customWidth="1"/>
    <col min="771" max="771" width="15.7109375" style="372" customWidth="1"/>
    <col min="772" max="772" width="1.7109375" style="372" customWidth="1"/>
    <col min="773" max="773" width="15" style="372" customWidth="1"/>
    <col min="774" max="774" width="13.7109375" style="372" bestFit="1" customWidth="1"/>
    <col min="775" max="775" width="14.85546875" style="372" customWidth="1"/>
    <col min="776" max="776" width="1.7109375" style="372" customWidth="1"/>
    <col min="777" max="777" width="13.85546875" style="372" customWidth="1"/>
    <col min="778" max="778" width="1.7109375" style="372" customWidth="1"/>
    <col min="779" max="779" width="13.5703125" style="372" customWidth="1"/>
    <col min="780" max="780" width="12.140625" style="372" bestFit="1" customWidth="1"/>
    <col min="781" max="1025" width="11.42578125" style="372"/>
    <col min="1026" max="1026" width="16.5703125" style="372" customWidth="1"/>
    <col min="1027" max="1027" width="15.7109375" style="372" customWidth="1"/>
    <col min="1028" max="1028" width="1.7109375" style="372" customWidth="1"/>
    <col min="1029" max="1029" width="15" style="372" customWidth="1"/>
    <col min="1030" max="1030" width="13.7109375" style="372" bestFit="1" customWidth="1"/>
    <col min="1031" max="1031" width="14.85546875" style="372" customWidth="1"/>
    <col min="1032" max="1032" width="1.7109375" style="372" customWidth="1"/>
    <col min="1033" max="1033" width="13.85546875" style="372" customWidth="1"/>
    <col min="1034" max="1034" width="1.7109375" style="372" customWidth="1"/>
    <col min="1035" max="1035" width="13.5703125" style="372" customWidth="1"/>
    <col min="1036" max="1036" width="12.140625" style="372" bestFit="1" customWidth="1"/>
    <col min="1037" max="1281" width="11.42578125" style="372"/>
    <col min="1282" max="1282" width="16.5703125" style="372" customWidth="1"/>
    <col min="1283" max="1283" width="15.7109375" style="372" customWidth="1"/>
    <col min="1284" max="1284" width="1.7109375" style="372" customWidth="1"/>
    <col min="1285" max="1285" width="15" style="372" customWidth="1"/>
    <col min="1286" max="1286" width="13.7109375" style="372" bestFit="1" customWidth="1"/>
    <col min="1287" max="1287" width="14.85546875" style="372" customWidth="1"/>
    <col min="1288" max="1288" width="1.7109375" style="372" customWidth="1"/>
    <col min="1289" max="1289" width="13.85546875" style="372" customWidth="1"/>
    <col min="1290" max="1290" width="1.7109375" style="372" customWidth="1"/>
    <col min="1291" max="1291" width="13.5703125" style="372" customWidth="1"/>
    <col min="1292" max="1292" width="12.140625" style="372" bestFit="1" customWidth="1"/>
    <col min="1293" max="1537" width="11.42578125" style="372"/>
    <col min="1538" max="1538" width="16.5703125" style="372" customWidth="1"/>
    <col min="1539" max="1539" width="15.7109375" style="372" customWidth="1"/>
    <col min="1540" max="1540" width="1.7109375" style="372" customWidth="1"/>
    <col min="1541" max="1541" width="15" style="372" customWidth="1"/>
    <col min="1542" max="1542" width="13.7109375" style="372" bestFit="1" customWidth="1"/>
    <col min="1543" max="1543" width="14.85546875" style="372" customWidth="1"/>
    <col min="1544" max="1544" width="1.7109375" style="372" customWidth="1"/>
    <col min="1545" max="1545" width="13.85546875" style="372" customWidth="1"/>
    <col min="1546" max="1546" width="1.7109375" style="372" customWidth="1"/>
    <col min="1547" max="1547" width="13.5703125" style="372" customWidth="1"/>
    <col min="1548" max="1548" width="12.140625" style="372" bestFit="1" customWidth="1"/>
    <col min="1549" max="1793" width="11.42578125" style="372"/>
    <col min="1794" max="1794" width="16.5703125" style="372" customWidth="1"/>
    <col min="1795" max="1795" width="15.7109375" style="372" customWidth="1"/>
    <col min="1796" max="1796" width="1.7109375" style="372" customWidth="1"/>
    <col min="1797" max="1797" width="15" style="372" customWidth="1"/>
    <col min="1798" max="1798" width="13.7109375" style="372" bestFit="1" customWidth="1"/>
    <col min="1799" max="1799" width="14.85546875" style="372" customWidth="1"/>
    <col min="1800" max="1800" width="1.7109375" style="372" customWidth="1"/>
    <col min="1801" max="1801" width="13.85546875" style="372" customWidth="1"/>
    <col min="1802" max="1802" width="1.7109375" style="372" customWidth="1"/>
    <col min="1803" max="1803" width="13.5703125" style="372" customWidth="1"/>
    <col min="1804" max="1804" width="12.140625" style="372" bestFit="1" customWidth="1"/>
    <col min="1805" max="2049" width="11.42578125" style="372"/>
    <col min="2050" max="2050" width="16.5703125" style="372" customWidth="1"/>
    <col min="2051" max="2051" width="15.7109375" style="372" customWidth="1"/>
    <col min="2052" max="2052" width="1.7109375" style="372" customWidth="1"/>
    <col min="2053" max="2053" width="15" style="372" customWidth="1"/>
    <col min="2054" max="2054" width="13.7109375" style="372" bestFit="1" customWidth="1"/>
    <col min="2055" max="2055" width="14.85546875" style="372" customWidth="1"/>
    <col min="2056" max="2056" width="1.7109375" style="372" customWidth="1"/>
    <col min="2057" max="2057" width="13.85546875" style="372" customWidth="1"/>
    <col min="2058" max="2058" width="1.7109375" style="372" customWidth="1"/>
    <col min="2059" max="2059" width="13.5703125" style="372" customWidth="1"/>
    <col min="2060" max="2060" width="12.140625" style="372" bestFit="1" customWidth="1"/>
    <col min="2061" max="2305" width="11.42578125" style="372"/>
    <col min="2306" max="2306" width="16.5703125" style="372" customWidth="1"/>
    <col min="2307" max="2307" width="15.7109375" style="372" customWidth="1"/>
    <col min="2308" max="2308" width="1.7109375" style="372" customWidth="1"/>
    <col min="2309" max="2309" width="15" style="372" customWidth="1"/>
    <col min="2310" max="2310" width="13.7109375" style="372" bestFit="1" customWidth="1"/>
    <col min="2311" max="2311" width="14.85546875" style="372" customWidth="1"/>
    <col min="2312" max="2312" width="1.7109375" style="372" customWidth="1"/>
    <col min="2313" max="2313" width="13.85546875" style="372" customWidth="1"/>
    <col min="2314" max="2314" width="1.7109375" style="372" customWidth="1"/>
    <col min="2315" max="2315" width="13.5703125" style="372" customWidth="1"/>
    <col min="2316" max="2316" width="12.140625" style="372" bestFit="1" customWidth="1"/>
    <col min="2317" max="2561" width="11.42578125" style="372"/>
    <col min="2562" max="2562" width="16.5703125" style="372" customWidth="1"/>
    <col min="2563" max="2563" width="15.7109375" style="372" customWidth="1"/>
    <col min="2564" max="2564" width="1.7109375" style="372" customWidth="1"/>
    <col min="2565" max="2565" width="15" style="372" customWidth="1"/>
    <col min="2566" max="2566" width="13.7109375" style="372" bestFit="1" customWidth="1"/>
    <col min="2567" max="2567" width="14.85546875" style="372" customWidth="1"/>
    <col min="2568" max="2568" width="1.7109375" style="372" customWidth="1"/>
    <col min="2569" max="2569" width="13.85546875" style="372" customWidth="1"/>
    <col min="2570" max="2570" width="1.7109375" style="372" customWidth="1"/>
    <col min="2571" max="2571" width="13.5703125" style="372" customWidth="1"/>
    <col min="2572" max="2572" width="12.140625" style="372" bestFit="1" customWidth="1"/>
    <col min="2573" max="2817" width="11.42578125" style="372"/>
    <col min="2818" max="2818" width="16.5703125" style="372" customWidth="1"/>
    <col min="2819" max="2819" width="15.7109375" style="372" customWidth="1"/>
    <col min="2820" max="2820" width="1.7109375" style="372" customWidth="1"/>
    <col min="2821" max="2821" width="15" style="372" customWidth="1"/>
    <col min="2822" max="2822" width="13.7109375" style="372" bestFit="1" customWidth="1"/>
    <col min="2823" max="2823" width="14.85546875" style="372" customWidth="1"/>
    <col min="2824" max="2824" width="1.7109375" style="372" customWidth="1"/>
    <col min="2825" max="2825" width="13.85546875" style="372" customWidth="1"/>
    <col min="2826" max="2826" width="1.7109375" style="372" customWidth="1"/>
    <col min="2827" max="2827" width="13.5703125" style="372" customWidth="1"/>
    <col min="2828" max="2828" width="12.140625" style="372" bestFit="1" customWidth="1"/>
    <col min="2829" max="3073" width="11.42578125" style="372"/>
    <col min="3074" max="3074" width="16.5703125" style="372" customWidth="1"/>
    <col min="3075" max="3075" width="15.7109375" style="372" customWidth="1"/>
    <col min="3076" max="3076" width="1.7109375" style="372" customWidth="1"/>
    <col min="3077" max="3077" width="15" style="372" customWidth="1"/>
    <col min="3078" max="3078" width="13.7109375" style="372" bestFit="1" customWidth="1"/>
    <col min="3079" max="3079" width="14.85546875" style="372" customWidth="1"/>
    <col min="3080" max="3080" width="1.7109375" style="372" customWidth="1"/>
    <col min="3081" max="3081" width="13.85546875" style="372" customWidth="1"/>
    <col min="3082" max="3082" width="1.7109375" style="372" customWidth="1"/>
    <col min="3083" max="3083" width="13.5703125" style="372" customWidth="1"/>
    <col min="3084" max="3084" width="12.140625" style="372" bestFit="1" customWidth="1"/>
    <col min="3085" max="3329" width="11.42578125" style="372"/>
    <col min="3330" max="3330" width="16.5703125" style="372" customWidth="1"/>
    <col min="3331" max="3331" width="15.7109375" style="372" customWidth="1"/>
    <col min="3332" max="3332" width="1.7109375" style="372" customWidth="1"/>
    <col min="3333" max="3333" width="15" style="372" customWidth="1"/>
    <col min="3334" max="3334" width="13.7109375" style="372" bestFit="1" customWidth="1"/>
    <col min="3335" max="3335" width="14.85546875" style="372" customWidth="1"/>
    <col min="3336" max="3336" width="1.7109375" style="372" customWidth="1"/>
    <col min="3337" max="3337" width="13.85546875" style="372" customWidth="1"/>
    <col min="3338" max="3338" width="1.7109375" style="372" customWidth="1"/>
    <col min="3339" max="3339" width="13.5703125" style="372" customWidth="1"/>
    <col min="3340" max="3340" width="12.140625" style="372" bestFit="1" customWidth="1"/>
    <col min="3341" max="3585" width="11.42578125" style="372"/>
    <col min="3586" max="3586" width="16.5703125" style="372" customWidth="1"/>
    <col min="3587" max="3587" width="15.7109375" style="372" customWidth="1"/>
    <col min="3588" max="3588" width="1.7109375" style="372" customWidth="1"/>
    <col min="3589" max="3589" width="15" style="372" customWidth="1"/>
    <col min="3590" max="3590" width="13.7109375" style="372" bestFit="1" customWidth="1"/>
    <col min="3591" max="3591" width="14.85546875" style="372" customWidth="1"/>
    <col min="3592" max="3592" width="1.7109375" style="372" customWidth="1"/>
    <col min="3593" max="3593" width="13.85546875" style="372" customWidth="1"/>
    <col min="3594" max="3594" width="1.7109375" style="372" customWidth="1"/>
    <col min="3595" max="3595" width="13.5703125" style="372" customWidth="1"/>
    <col min="3596" max="3596" width="12.140625" style="372" bestFit="1" customWidth="1"/>
    <col min="3597" max="3841" width="11.42578125" style="372"/>
    <col min="3842" max="3842" width="16.5703125" style="372" customWidth="1"/>
    <col min="3843" max="3843" width="15.7109375" style="372" customWidth="1"/>
    <col min="3844" max="3844" width="1.7109375" style="372" customWidth="1"/>
    <col min="3845" max="3845" width="15" style="372" customWidth="1"/>
    <col min="3846" max="3846" width="13.7109375" style="372" bestFit="1" customWidth="1"/>
    <col min="3847" max="3847" width="14.85546875" style="372" customWidth="1"/>
    <col min="3848" max="3848" width="1.7109375" style="372" customWidth="1"/>
    <col min="3849" max="3849" width="13.85546875" style="372" customWidth="1"/>
    <col min="3850" max="3850" width="1.7109375" style="372" customWidth="1"/>
    <col min="3851" max="3851" width="13.5703125" style="372" customWidth="1"/>
    <col min="3852" max="3852" width="12.140625" style="372" bestFit="1" customWidth="1"/>
    <col min="3853" max="4097" width="11.42578125" style="372"/>
    <col min="4098" max="4098" width="16.5703125" style="372" customWidth="1"/>
    <col min="4099" max="4099" width="15.7109375" style="372" customWidth="1"/>
    <col min="4100" max="4100" width="1.7109375" style="372" customWidth="1"/>
    <col min="4101" max="4101" width="15" style="372" customWidth="1"/>
    <col min="4102" max="4102" width="13.7109375" style="372" bestFit="1" customWidth="1"/>
    <col min="4103" max="4103" width="14.85546875" style="372" customWidth="1"/>
    <col min="4104" max="4104" width="1.7109375" style="372" customWidth="1"/>
    <col min="4105" max="4105" width="13.85546875" style="372" customWidth="1"/>
    <col min="4106" max="4106" width="1.7109375" style="372" customWidth="1"/>
    <col min="4107" max="4107" width="13.5703125" style="372" customWidth="1"/>
    <col min="4108" max="4108" width="12.140625" style="372" bestFit="1" customWidth="1"/>
    <col min="4109" max="4353" width="11.42578125" style="372"/>
    <col min="4354" max="4354" width="16.5703125" style="372" customWidth="1"/>
    <col min="4355" max="4355" width="15.7109375" style="372" customWidth="1"/>
    <col min="4356" max="4356" width="1.7109375" style="372" customWidth="1"/>
    <col min="4357" max="4357" width="15" style="372" customWidth="1"/>
    <col min="4358" max="4358" width="13.7109375" style="372" bestFit="1" customWidth="1"/>
    <col min="4359" max="4359" width="14.85546875" style="372" customWidth="1"/>
    <col min="4360" max="4360" width="1.7109375" style="372" customWidth="1"/>
    <col min="4361" max="4361" width="13.85546875" style="372" customWidth="1"/>
    <col min="4362" max="4362" width="1.7109375" style="372" customWidth="1"/>
    <col min="4363" max="4363" width="13.5703125" style="372" customWidth="1"/>
    <col min="4364" max="4364" width="12.140625" style="372" bestFit="1" customWidth="1"/>
    <col min="4365" max="4609" width="11.42578125" style="372"/>
    <col min="4610" max="4610" width="16.5703125" style="372" customWidth="1"/>
    <col min="4611" max="4611" width="15.7109375" style="372" customWidth="1"/>
    <col min="4612" max="4612" width="1.7109375" style="372" customWidth="1"/>
    <col min="4613" max="4613" width="15" style="372" customWidth="1"/>
    <col min="4614" max="4614" width="13.7109375" style="372" bestFit="1" customWidth="1"/>
    <col min="4615" max="4615" width="14.85546875" style="372" customWidth="1"/>
    <col min="4616" max="4616" width="1.7109375" style="372" customWidth="1"/>
    <col min="4617" max="4617" width="13.85546875" style="372" customWidth="1"/>
    <col min="4618" max="4618" width="1.7109375" style="372" customWidth="1"/>
    <col min="4619" max="4619" width="13.5703125" style="372" customWidth="1"/>
    <col min="4620" max="4620" width="12.140625" style="372" bestFit="1" customWidth="1"/>
    <col min="4621" max="4865" width="11.42578125" style="372"/>
    <col min="4866" max="4866" width="16.5703125" style="372" customWidth="1"/>
    <col min="4867" max="4867" width="15.7109375" style="372" customWidth="1"/>
    <col min="4868" max="4868" width="1.7109375" style="372" customWidth="1"/>
    <col min="4869" max="4869" width="15" style="372" customWidth="1"/>
    <col min="4870" max="4870" width="13.7109375" style="372" bestFit="1" customWidth="1"/>
    <col min="4871" max="4871" width="14.85546875" style="372" customWidth="1"/>
    <col min="4872" max="4872" width="1.7109375" style="372" customWidth="1"/>
    <col min="4873" max="4873" width="13.85546875" style="372" customWidth="1"/>
    <col min="4874" max="4874" width="1.7109375" style="372" customWidth="1"/>
    <col min="4875" max="4875" width="13.5703125" style="372" customWidth="1"/>
    <col min="4876" max="4876" width="12.140625" style="372" bestFit="1" customWidth="1"/>
    <col min="4877" max="5121" width="11.42578125" style="372"/>
    <col min="5122" max="5122" width="16.5703125" style="372" customWidth="1"/>
    <col min="5123" max="5123" width="15.7109375" style="372" customWidth="1"/>
    <col min="5124" max="5124" width="1.7109375" style="372" customWidth="1"/>
    <col min="5125" max="5125" width="15" style="372" customWidth="1"/>
    <col min="5126" max="5126" width="13.7109375" style="372" bestFit="1" customWidth="1"/>
    <col min="5127" max="5127" width="14.85546875" style="372" customWidth="1"/>
    <col min="5128" max="5128" width="1.7109375" style="372" customWidth="1"/>
    <col min="5129" max="5129" width="13.85546875" style="372" customWidth="1"/>
    <col min="5130" max="5130" width="1.7109375" style="372" customWidth="1"/>
    <col min="5131" max="5131" width="13.5703125" style="372" customWidth="1"/>
    <col min="5132" max="5132" width="12.140625" style="372" bestFit="1" customWidth="1"/>
    <col min="5133" max="5377" width="11.42578125" style="372"/>
    <col min="5378" max="5378" width="16.5703125" style="372" customWidth="1"/>
    <col min="5379" max="5379" width="15.7109375" style="372" customWidth="1"/>
    <col min="5380" max="5380" width="1.7109375" style="372" customWidth="1"/>
    <col min="5381" max="5381" width="15" style="372" customWidth="1"/>
    <col min="5382" max="5382" width="13.7109375" style="372" bestFit="1" customWidth="1"/>
    <col min="5383" max="5383" width="14.85546875" style="372" customWidth="1"/>
    <col min="5384" max="5384" width="1.7109375" style="372" customWidth="1"/>
    <col min="5385" max="5385" width="13.85546875" style="372" customWidth="1"/>
    <col min="5386" max="5386" width="1.7109375" style="372" customWidth="1"/>
    <col min="5387" max="5387" width="13.5703125" style="372" customWidth="1"/>
    <col min="5388" max="5388" width="12.140625" style="372" bestFit="1" customWidth="1"/>
    <col min="5389" max="5633" width="11.42578125" style="372"/>
    <col min="5634" max="5634" width="16.5703125" style="372" customWidth="1"/>
    <col min="5635" max="5635" width="15.7109375" style="372" customWidth="1"/>
    <col min="5636" max="5636" width="1.7109375" style="372" customWidth="1"/>
    <col min="5637" max="5637" width="15" style="372" customWidth="1"/>
    <col min="5638" max="5638" width="13.7109375" style="372" bestFit="1" customWidth="1"/>
    <col min="5639" max="5639" width="14.85546875" style="372" customWidth="1"/>
    <col min="5640" max="5640" width="1.7109375" style="372" customWidth="1"/>
    <col min="5641" max="5641" width="13.85546875" style="372" customWidth="1"/>
    <col min="5642" max="5642" width="1.7109375" style="372" customWidth="1"/>
    <col min="5643" max="5643" width="13.5703125" style="372" customWidth="1"/>
    <col min="5644" max="5644" width="12.140625" style="372" bestFit="1" customWidth="1"/>
    <col min="5645" max="5889" width="11.42578125" style="372"/>
    <col min="5890" max="5890" width="16.5703125" style="372" customWidth="1"/>
    <col min="5891" max="5891" width="15.7109375" style="372" customWidth="1"/>
    <col min="5892" max="5892" width="1.7109375" style="372" customWidth="1"/>
    <col min="5893" max="5893" width="15" style="372" customWidth="1"/>
    <col min="5894" max="5894" width="13.7109375" style="372" bestFit="1" customWidth="1"/>
    <col min="5895" max="5895" width="14.85546875" style="372" customWidth="1"/>
    <col min="5896" max="5896" width="1.7109375" style="372" customWidth="1"/>
    <col min="5897" max="5897" width="13.85546875" style="372" customWidth="1"/>
    <col min="5898" max="5898" width="1.7109375" style="372" customWidth="1"/>
    <col min="5899" max="5899" width="13.5703125" style="372" customWidth="1"/>
    <col min="5900" max="5900" width="12.140625" style="372" bestFit="1" customWidth="1"/>
    <col min="5901" max="6145" width="11.42578125" style="372"/>
    <col min="6146" max="6146" width="16.5703125" style="372" customWidth="1"/>
    <col min="6147" max="6147" width="15.7109375" style="372" customWidth="1"/>
    <col min="6148" max="6148" width="1.7109375" style="372" customWidth="1"/>
    <col min="6149" max="6149" width="15" style="372" customWidth="1"/>
    <col min="6150" max="6150" width="13.7109375" style="372" bestFit="1" customWidth="1"/>
    <col min="6151" max="6151" width="14.85546875" style="372" customWidth="1"/>
    <col min="6152" max="6152" width="1.7109375" style="372" customWidth="1"/>
    <col min="6153" max="6153" width="13.85546875" style="372" customWidth="1"/>
    <col min="6154" max="6154" width="1.7109375" style="372" customWidth="1"/>
    <col min="6155" max="6155" width="13.5703125" style="372" customWidth="1"/>
    <col min="6156" max="6156" width="12.140625" style="372" bestFit="1" customWidth="1"/>
    <col min="6157" max="6401" width="11.42578125" style="372"/>
    <col min="6402" max="6402" width="16.5703125" style="372" customWidth="1"/>
    <col min="6403" max="6403" width="15.7109375" style="372" customWidth="1"/>
    <col min="6404" max="6404" width="1.7109375" style="372" customWidth="1"/>
    <col min="6405" max="6405" width="15" style="372" customWidth="1"/>
    <col min="6406" max="6406" width="13.7109375" style="372" bestFit="1" customWidth="1"/>
    <col min="6407" max="6407" width="14.85546875" style="372" customWidth="1"/>
    <col min="6408" max="6408" width="1.7109375" style="372" customWidth="1"/>
    <col min="6409" max="6409" width="13.85546875" style="372" customWidth="1"/>
    <col min="6410" max="6410" width="1.7109375" style="372" customWidth="1"/>
    <col min="6411" max="6411" width="13.5703125" style="372" customWidth="1"/>
    <col min="6412" max="6412" width="12.140625" style="372" bestFit="1" customWidth="1"/>
    <col min="6413" max="6657" width="11.42578125" style="372"/>
    <col min="6658" max="6658" width="16.5703125" style="372" customWidth="1"/>
    <col min="6659" max="6659" width="15.7109375" style="372" customWidth="1"/>
    <col min="6660" max="6660" width="1.7109375" style="372" customWidth="1"/>
    <col min="6661" max="6661" width="15" style="372" customWidth="1"/>
    <col min="6662" max="6662" width="13.7109375" style="372" bestFit="1" customWidth="1"/>
    <col min="6663" max="6663" width="14.85546875" style="372" customWidth="1"/>
    <col min="6664" max="6664" width="1.7109375" style="372" customWidth="1"/>
    <col min="6665" max="6665" width="13.85546875" style="372" customWidth="1"/>
    <col min="6666" max="6666" width="1.7109375" style="372" customWidth="1"/>
    <col min="6667" max="6667" width="13.5703125" style="372" customWidth="1"/>
    <col min="6668" max="6668" width="12.140625" style="372" bestFit="1" customWidth="1"/>
    <col min="6669" max="6913" width="11.42578125" style="372"/>
    <col min="6914" max="6914" width="16.5703125" style="372" customWidth="1"/>
    <col min="6915" max="6915" width="15.7109375" style="372" customWidth="1"/>
    <col min="6916" max="6916" width="1.7109375" style="372" customWidth="1"/>
    <col min="6917" max="6917" width="15" style="372" customWidth="1"/>
    <col min="6918" max="6918" width="13.7109375" style="372" bestFit="1" customWidth="1"/>
    <col min="6919" max="6919" width="14.85546875" style="372" customWidth="1"/>
    <col min="6920" max="6920" width="1.7109375" style="372" customWidth="1"/>
    <col min="6921" max="6921" width="13.85546875" style="372" customWidth="1"/>
    <col min="6922" max="6922" width="1.7109375" style="372" customWidth="1"/>
    <col min="6923" max="6923" width="13.5703125" style="372" customWidth="1"/>
    <col min="6924" max="6924" width="12.140625" style="372" bestFit="1" customWidth="1"/>
    <col min="6925" max="7169" width="11.42578125" style="372"/>
    <col min="7170" max="7170" width="16.5703125" style="372" customWidth="1"/>
    <col min="7171" max="7171" width="15.7109375" style="372" customWidth="1"/>
    <col min="7172" max="7172" width="1.7109375" style="372" customWidth="1"/>
    <col min="7173" max="7173" width="15" style="372" customWidth="1"/>
    <col min="7174" max="7174" width="13.7109375" style="372" bestFit="1" customWidth="1"/>
    <col min="7175" max="7175" width="14.85546875" style="372" customWidth="1"/>
    <col min="7176" max="7176" width="1.7109375" style="372" customWidth="1"/>
    <col min="7177" max="7177" width="13.85546875" style="372" customWidth="1"/>
    <col min="7178" max="7178" width="1.7109375" style="372" customWidth="1"/>
    <col min="7179" max="7179" width="13.5703125" style="372" customWidth="1"/>
    <col min="7180" max="7180" width="12.140625" style="372" bestFit="1" customWidth="1"/>
    <col min="7181" max="7425" width="11.42578125" style="372"/>
    <col min="7426" max="7426" width="16.5703125" style="372" customWidth="1"/>
    <col min="7427" max="7427" width="15.7109375" style="372" customWidth="1"/>
    <col min="7428" max="7428" width="1.7109375" style="372" customWidth="1"/>
    <col min="7429" max="7429" width="15" style="372" customWidth="1"/>
    <col min="7430" max="7430" width="13.7109375" style="372" bestFit="1" customWidth="1"/>
    <col min="7431" max="7431" width="14.85546875" style="372" customWidth="1"/>
    <col min="7432" max="7432" width="1.7109375" style="372" customWidth="1"/>
    <col min="7433" max="7433" width="13.85546875" style="372" customWidth="1"/>
    <col min="7434" max="7434" width="1.7109375" style="372" customWidth="1"/>
    <col min="7435" max="7435" width="13.5703125" style="372" customWidth="1"/>
    <col min="7436" max="7436" width="12.140625" style="372" bestFit="1" customWidth="1"/>
    <col min="7437" max="7681" width="11.42578125" style="372"/>
    <col min="7682" max="7682" width="16.5703125" style="372" customWidth="1"/>
    <col min="7683" max="7683" width="15.7109375" style="372" customWidth="1"/>
    <col min="7684" max="7684" width="1.7109375" style="372" customWidth="1"/>
    <col min="7685" max="7685" width="15" style="372" customWidth="1"/>
    <col min="7686" max="7686" width="13.7109375" style="372" bestFit="1" customWidth="1"/>
    <col min="7687" max="7687" width="14.85546875" style="372" customWidth="1"/>
    <col min="7688" max="7688" width="1.7109375" style="372" customWidth="1"/>
    <col min="7689" max="7689" width="13.85546875" style="372" customWidth="1"/>
    <col min="7690" max="7690" width="1.7109375" style="372" customWidth="1"/>
    <col min="7691" max="7691" width="13.5703125" style="372" customWidth="1"/>
    <col min="7692" max="7692" width="12.140625" style="372" bestFit="1" customWidth="1"/>
    <col min="7693" max="7937" width="11.42578125" style="372"/>
    <col min="7938" max="7938" width="16.5703125" style="372" customWidth="1"/>
    <col min="7939" max="7939" width="15.7109375" style="372" customWidth="1"/>
    <col min="7940" max="7940" width="1.7109375" style="372" customWidth="1"/>
    <col min="7941" max="7941" width="15" style="372" customWidth="1"/>
    <col min="7942" max="7942" width="13.7109375" style="372" bestFit="1" customWidth="1"/>
    <col min="7943" max="7943" width="14.85546875" style="372" customWidth="1"/>
    <col min="7944" max="7944" width="1.7109375" style="372" customWidth="1"/>
    <col min="7945" max="7945" width="13.85546875" style="372" customWidth="1"/>
    <col min="7946" max="7946" width="1.7109375" style="372" customWidth="1"/>
    <col min="7947" max="7947" width="13.5703125" style="372" customWidth="1"/>
    <col min="7948" max="7948" width="12.140625" style="372" bestFit="1" customWidth="1"/>
    <col min="7949" max="8193" width="11.42578125" style="372"/>
    <col min="8194" max="8194" width="16.5703125" style="372" customWidth="1"/>
    <col min="8195" max="8195" width="15.7109375" style="372" customWidth="1"/>
    <col min="8196" max="8196" width="1.7109375" style="372" customWidth="1"/>
    <col min="8197" max="8197" width="15" style="372" customWidth="1"/>
    <col min="8198" max="8198" width="13.7109375" style="372" bestFit="1" customWidth="1"/>
    <col min="8199" max="8199" width="14.85546875" style="372" customWidth="1"/>
    <col min="8200" max="8200" width="1.7109375" style="372" customWidth="1"/>
    <col min="8201" max="8201" width="13.85546875" style="372" customWidth="1"/>
    <col min="8202" max="8202" width="1.7109375" style="372" customWidth="1"/>
    <col min="8203" max="8203" width="13.5703125" style="372" customWidth="1"/>
    <col min="8204" max="8204" width="12.140625" style="372" bestFit="1" customWidth="1"/>
    <col min="8205" max="8449" width="11.42578125" style="372"/>
    <col min="8450" max="8450" width="16.5703125" style="372" customWidth="1"/>
    <col min="8451" max="8451" width="15.7109375" style="372" customWidth="1"/>
    <col min="8452" max="8452" width="1.7109375" style="372" customWidth="1"/>
    <col min="8453" max="8453" width="15" style="372" customWidth="1"/>
    <col min="8454" max="8454" width="13.7109375" style="372" bestFit="1" customWidth="1"/>
    <col min="8455" max="8455" width="14.85546875" style="372" customWidth="1"/>
    <col min="8456" max="8456" width="1.7109375" style="372" customWidth="1"/>
    <col min="8457" max="8457" width="13.85546875" style="372" customWidth="1"/>
    <col min="8458" max="8458" width="1.7109375" style="372" customWidth="1"/>
    <col min="8459" max="8459" width="13.5703125" style="372" customWidth="1"/>
    <col min="8460" max="8460" width="12.140625" style="372" bestFit="1" customWidth="1"/>
    <col min="8461" max="8705" width="11.42578125" style="372"/>
    <col min="8706" max="8706" width="16.5703125" style="372" customWidth="1"/>
    <col min="8707" max="8707" width="15.7109375" style="372" customWidth="1"/>
    <col min="8708" max="8708" width="1.7109375" style="372" customWidth="1"/>
    <col min="8709" max="8709" width="15" style="372" customWidth="1"/>
    <col min="8710" max="8710" width="13.7109375" style="372" bestFit="1" customWidth="1"/>
    <col min="8711" max="8711" width="14.85546875" style="372" customWidth="1"/>
    <col min="8712" max="8712" width="1.7109375" style="372" customWidth="1"/>
    <col min="8713" max="8713" width="13.85546875" style="372" customWidth="1"/>
    <col min="8714" max="8714" width="1.7109375" style="372" customWidth="1"/>
    <col min="8715" max="8715" width="13.5703125" style="372" customWidth="1"/>
    <col min="8716" max="8716" width="12.140625" style="372" bestFit="1" customWidth="1"/>
    <col min="8717" max="8961" width="11.42578125" style="372"/>
    <col min="8962" max="8962" width="16.5703125" style="372" customWidth="1"/>
    <col min="8963" max="8963" width="15.7109375" style="372" customWidth="1"/>
    <col min="8964" max="8964" width="1.7109375" style="372" customWidth="1"/>
    <col min="8965" max="8965" width="15" style="372" customWidth="1"/>
    <col min="8966" max="8966" width="13.7109375" style="372" bestFit="1" customWidth="1"/>
    <col min="8967" max="8967" width="14.85546875" style="372" customWidth="1"/>
    <col min="8968" max="8968" width="1.7109375" style="372" customWidth="1"/>
    <col min="8969" max="8969" width="13.85546875" style="372" customWidth="1"/>
    <col min="8970" max="8970" width="1.7109375" style="372" customWidth="1"/>
    <col min="8971" max="8971" width="13.5703125" style="372" customWidth="1"/>
    <col min="8972" max="8972" width="12.140625" style="372" bestFit="1" customWidth="1"/>
    <col min="8973" max="9217" width="11.42578125" style="372"/>
    <col min="9218" max="9218" width="16.5703125" style="372" customWidth="1"/>
    <col min="9219" max="9219" width="15.7109375" style="372" customWidth="1"/>
    <col min="9220" max="9220" width="1.7109375" style="372" customWidth="1"/>
    <col min="9221" max="9221" width="15" style="372" customWidth="1"/>
    <col min="9222" max="9222" width="13.7109375" style="372" bestFit="1" customWidth="1"/>
    <col min="9223" max="9223" width="14.85546875" style="372" customWidth="1"/>
    <col min="9224" max="9224" width="1.7109375" style="372" customWidth="1"/>
    <col min="9225" max="9225" width="13.85546875" style="372" customWidth="1"/>
    <col min="9226" max="9226" width="1.7109375" style="372" customWidth="1"/>
    <col min="9227" max="9227" width="13.5703125" style="372" customWidth="1"/>
    <col min="9228" max="9228" width="12.140625" style="372" bestFit="1" customWidth="1"/>
    <col min="9229" max="9473" width="11.42578125" style="372"/>
    <col min="9474" max="9474" width="16.5703125" style="372" customWidth="1"/>
    <col min="9475" max="9475" width="15.7109375" style="372" customWidth="1"/>
    <col min="9476" max="9476" width="1.7109375" style="372" customWidth="1"/>
    <col min="9477" max="9477" width="15" style="372" customWidth="1"/>
    <col min="9478" max="9478" width="13.7109375" style="372" bestFit="1" customWidth="1"/>
    <col min="9479" max="9479" width="14.85546875" style="372" customWidth="1"/>
    <col min="9480" max="9480" width="1.7109375" style="372" customWidth="1"/>
    <col min="9481" max="9481" width="13.85546875" style="372" customWidth="1"/>
    <col min="9482" max="9482" width="1.7109375" style="372" customWidth="1"/>
    <col min="9483" max="9483" width="13.5703125" style="372" customWidth="1"/>
    <col min="9484" max="9484" width="12.140625" style="372" bestFit="1" customWidth="1"/>
    <col min="9485" max="9729" width="11.42578125" style="372"/>
    <col min="9730" max="9730" width="16.5703125" style="372" customWidth="1"/>
    <col min="9731" max="9731" width="15.7109375" style="372" customWidth="1"/>
    <col min="9732" max="9732" width="1.7109375" style="372" customWidth="1"/>
    <col min="9733" max="9733" width="15" style="372" customWidth="1"/>
    <col min="9734" max="9734" width="13.7109375" style="372" bestFit="1" customWidth="1"/>
    <col min="9735" max="9735" width="14.85546875" style="372" customWidth="1"/>
    <col min="9736" max="9736" width="1.7109375" style="372" customWidth="1"/>
    <col min="9737" max="9737" width="13.85546875" style="372" customWidth="1"/>
    <col min="9738" max="9738" width="1.7109375" style="372" customWidth="1"/>
    <col min="9739" max="9739" width="13.5703125" style="372" customWidth="1"/>
    <col min="9740" max="9740" width="12.140625" style="372" bestFit="1" customWidth="1"/>
    <col min="9741" max="9985" width="11.42578125" style="372"/>
    <col min="9986" max="9986" width="16.5703125" style="372" customWidth="1"/>
    <col min="9987" max="9987" width="15.7109375" style="372" customWidth="1"/>
    <col min="9988" max="9988" width="1.7109375" style="372" customWidth="1"/>
    <col min="9989" max="9989" width="15" style="372" customWidth="1"/>
    <col min="9990" max="9990" width="13.7109375" style="372" bestFit="1" customWidth="1"/>
    <col min="9991" max="9991" width="14.85546875" style="372" customWidth="1"/>
    <col min="9992" max="9992" width="1.7109375" style="372" customWidth="1"/>
    <col min="9993" max="9993" width="13.85546875" style="372" customWidth="1"/>
    <col min="9994" max="9994" width="1.7109375" style="372" customWidth="1"/>
    <col min="9995" max="9995" width="13.5703125" style="372" customWidth="1"/>
    <col min="9996" max="9996" width="12.140625" style="372" bestFit="1" customWidth="1"/>
    <col min="9997" max="10241" width="11.42578125" style="372"/>
    <col min="10242" max="10242" width="16.5703125" style="372" customWidth="1"/>
    <col min="10243" max="10243" width="15.7109375" style="372" customWidth="1"/>
    <col min="10244" max="10244" width="1.7109375" style="372" customWidth="1"/>
    <col min="10245" max="10245" width="15" style="372" customWidth="1"/>
    <col min="10246" max="10246" width="13.7109375" style="372" bestFit="1" customWidth="1"/>
    <col min="10247" max="10247" width="14.85546875" style="372" customWidth="1"/>
    <col min="10248" max="10248" width="1.7109375" style="372" customWidth="1"/>
    <col min="10249" max="10249" width="13.85546875" style="372" customWidth="1"/>
    <col min="10250" max="10250" width="1.7109375" style="372" customWidth="1"/>
    <col min="10251" max="10251" width="13.5703125" style="372" customWidth="1"/>
    <col min="10252" max="10252" width="12.140625" style="372" bestFit="1" customWidth="1"/>
    <col min="10253" max="10497" width="11.42578125" style="372"/>
    <col min="10498" max="10498" width="16.5703125" style="372" customWidth="1"/>
    <col min="10499" max="10499" width="15.7109375" style="372" customWidth="1"/>
    <col min="10500" max="10500" width="1.7109375" style="372" customWidth="1"/>
    <col min="10501" max="10501" width="15" style="372" customWidth="1"/>
    <col min="10502" max="10502" width="13.7109375" style="372" bestFit="1" customWidth="1"/>
    <col min="10503" max="10503" width="14.85546875" style="372" customWidth="1"/>
    <col min="10504" max="10504" width="1.7109375" style="372" customWidth="1"/>
    <col min="10505" max="10505" width="13.85546875" style="372" customWidth="1"/>
    <col min="10506" max="10506" width="1.7109375" style="372" customWidth="1"/>
    <col min="10507" max="10507" width="13.5703125" style="372" customWidth="1"/>
    <col min="10508" max="10508" width="12.140625" style="372" bestFit="1" customWidth="1"/>
    <col min="10509" max="10753" width="11.42578125" style="372"/>
    <col min="10754" max="10754" width="16.5703125" style="372" customWidth="1"/>
    <col min="10755" max="10755" width="15.7109375" style="372" customWidth="1"/>
    <col min="10756" max="10756" width="1.7109375" style="372" customWidth="1"/>
    <col min="10757" max="10757" width="15" style="372" customWidth="1"/>
    <col min="10758" max="10758" width="13.7109375" style="372" bestFit="1" customWidth="1"/>
    <col min="10759" max="10759" width="14.85546875" style="372" customWidth="1"/>
    <col min="10760" max="10760" width="1.7109375" style="372" customWidth="1"/>
    <col min="10761" max="10761" width="13.85546875" style="372" customWidth="1"/>
    <col min="10762" max="10762" width="1.7109375" style="372" customWidth="1"/>
    <col min="10763" max="10763" width="13.5703125" style="372" customWidth="1"/>
    <col min="10764" max="10764" width="12.140625" style="372" bestFit="1" customWidth="1"/>
    <col min="10765" max="11009" width="11.42578125" style="372"/>
    <col min="11010" max="11010" width="16.5703125" style="372" customWidth="1"/>
    <col min="11011" max="11011" width="15.7109375" style="372" customWidth="1"/>
    <col min="11012" max="11012" width="1.7109375" style="372" customWidth="1"/>
    <col min="11013" max="11013" width="15" style="372" customWidth="1"/>
    <col min="11014" max="11014" width="13.7109375" style="372" bestFit="1" customWidth="1"/>
    <col min="11015" max="11015" width="14.85546875" style="372" customWidth="1"/>
    <col min="11016" max="11016" width="1.7109375" style="372" customWidth="1"/>
    <col min="11017" max="11017" width="13.85546875" style="372" customWidth="1"/>
    <col min="11018" max="11018" width="1.7109375" style="372" customWidth="1"/>
    <col min="11019" max="11019" width="13.5703125" style="372" customWidth="1"/>
    <col min="11020" max="11020" width="12.140625" style="372" bestFit="1" customWidth="1"/>
    <col min="11021" max="11265" width="11.42578125" style="372"/>
    <col min="11266" max="11266" width="16.5703125" style="372" customWidth="1"/>
    <col min="11267" max="11267" width="15.7109375" style="372" customWidth="1"/>
    <col min="11268" max="11268" width="1.7109375" style="372" customWidth="1"/>
    <col min="11269" max="11269" width="15" style="372" customWidth="1"/>
    <col min="11270" max="11270" width="13.7109375" style="372" bestFit="1" customWidth="1"/>
    <col min="11271" max="11271" width="14.85546875" style="372" customWidth="1"/>
    <col min="11272" max="11272" width="1.7109375" style="372" customWidth="1"/>
    <col min="11273" max="11273" width="13.85546875" style="372" customWidth="1"/>
    <col min="11274" max="11274" width="1.7109375" style="372" customWidth="1"/>
    <col min="11275" max="11275" width="13.5703125" style="372" customWidth="1"/>
    <col min="11276" max="11276" width="12.140625" style="372" bestFit="1" customWidth="1"/>
    <col min="11277" max="11521" width="11.42578125" style="372"/>
    <col min="11522" max="11522" width="16.5703125" style="372" customWidth="1"/>
    <col min="11523" max="11523" width="15.7109375" style="372" customWidth="1"/>
    <col min="11524" max="11524" width="1.7109375" style="372" customWidth="1"/>
    <col min="11525" max="11525" width="15" style="372" customWidth="1"/>
    <col min="11526" max="11526" width="13.7109375" style="372" bestFit="1" customWidth="1"/>
    <col min="11527" max="11527" width="14.85546875" style="372" customWidth="1"/>
    <col min="11528" max="11528" width="1.7109375" style="372" customWidth="1"/>
    <col min="11529" max="11529" width="13.85546875" style="372" customWidth="1"/>
    <col min="11530" max="11530" width="1.7109375" style="372" customWidth="1"/>
    <col min="11531" max="11531" width="13.5703125" style="372" customWidth="1"/>
    <col min="11532" max="11532" width="12.140625" style="372" bestFit="1" customWidth="1"/>
    <col min="11533" max="11777" width="11.42578125" style="372"/>
    <col min="11778" max="11778" width="16.5703125" style="372" customWidth="1"/>
    <col min="11779" max="11779" width="15.7109375" style="372" customWidth="1"/>
    <col min="11780" max="11780" width="1.7109375" style="372" customWidth="1"/>
    <col min="11781" max="11781" width="15" style="372" customWidth="1"/>
    <col min="11782" max="11782" width="13.7109375" style="372" bestFit="1" customWidth="1"/>
    <col min="11783" max="11783" width="14.85546875" style="372" customWidth="1"/>
    <col min="11784" max="11784" width="1.7109375" style="372" customWidth="1"/>
    <col min="11785" max="11785" width="13.85546875" style="372" customWidth="1"/>
    <col min="11786" max="11786" width="1.7109375" style="372" customWidth="1"/>
    <col min="11787" max="11787" width="13.5703125" style="372" customWidth="1"/>
    <col min="11788" max="11788" width="12.140625" style="372" bestFit="1" customWidth="1"/>
    <col min="11789" max="12033" width="11.42578125" style="372"/>
    <col min="12034" max="12034" width="16.5703125" style="372" customWidth="1"/>
    <col min="12035" max="12035" width="15.7109375" style="372" customWidth="1"/>
    <col min="12036" max="12036" width="1.7109375" style="372" customWidth="1"/>
    <col min="12037" max="12037" width="15" style="372" customWidth="1"/>
    <col min="12038" max="12038" width="13.7109375" style="372" bestFit="1" customWidth="1"/>
    <col min="12039" max="12039" width="14.85546875" style="372" customWidth="1"/>
    <col min="12040" max="12040" width="1.7109375" style="372" customWidth="1"/>
    <col min="12041" max="12041" width="13.85546875" style="372" customWidth="1"/>
    <col min="12042" max="12042" width="1.7109375" style="372" customWidth="1"/>
    <col min="12043" max="12043" width="13.5703125" style="372" customWidth="1"/>
    <col min="12044" max="12044" width="12.140625" style="372" bestFit="1" customWidth="1"/>
    <col min="12045" max="12289" width="11.42578125" style="372"/>
    <col min="12290" max="12290" width="16.5703125" style="372" customWidth="1"/>
    <col min="12291" max="12291" width="15.7109375" style="372" customWidth="1"/>
    <col min="12292" max="12292" width="1.7109375" style="372" customWidth="1"/>
    <col min="12293" max="12293" width="15" style="372" customWidth="1"/>
    <col min="12294" max="12294" width="13.7109375" style="372" bestFit="1" customWidth="1"/>
    <col min="12295" max="12295" width="14.85546875" style="372" customWidth="1"/>
    <col min="12296" max="12296" width="1.7109375" style="372" customWidth="1"/>
    <col min="12297" max="12297" width="13.85546875" style="372" customWidth="1"/>
    <col min="12298" max="12298" width="1.7109375" style="372" customWidth="1"/>
    <col min="12299" max="12299" width="13.5703125" style="372" customWidth="1"/>
    <col min="12300" max="12300" width="12.140625" style="372" bestFit="1" customWidth="1"/>
    <col min="12301" max="12545" width="11.42578125" style="372"/>
    <col min="12546" max="12546" width="16.5703125" style="372" customWidth="1"/>
    <col min="12547" max="12547" width="15.7109375" style="372" customWidth="1"/>
    <col min="12548" max="12548" width="1.7109375" style="372" customWidth="1"/>
    <col min="12549" max="12549" width="15" style="372" customWidth="1"/>
    <col min="12550" max="12550" width="13.7109375" style="372" bestFit="1" customWidth="1"/>
    <col min="12551" max="12551" width="14.85546875" style="372" customWidth="1"/>
    <col min="12552" max="12552" width="1.7109375" style="372" customWidth="1"/>
    <col min="12553" max="12553" width="13.85546875" style="372" customWidth="1"/>
    <col min="12554" max="12554" width="1.7109375" style="372" customWidth="1"/>
    <col min="12555" max="12555" width="13.5703125" style="372" customWidth="1"/>
    <col min="12556" max="12556" width="12.140625" style="372" bestFit="1" customWidth="1"/>
    <col min="12557" max="12801" width="11.42578125" style="372"/>
    <col min="12802" max="12802" width="16.5703125" style="372" customWidth="1"/>
    <col min="12803" max="12803" width="15.7109375" style="372" customWidth="1"/>
    <col min="12804" max="12804" width="1.7109375" style="372" customWidth="1"/>
    <col min="12805" max="12805" width="15" style="372" customWidth="1"/>
    <col min="12806" max="12806" width="13.7109375" style="372" bestFit="1" customWidth="1"/>
    <col min="12807" max="12807" width="14.85546875" style="372" customWidth="1"/>
    <col min="12808" max="12808" width="1.7109375" style="372" customWidth="1"/>
    <col min="12809" max="12809" width="13.85546875" style="372" customWidth="1"/>
    <col min="12810" max="12810" width="1.7109375" style="372" customWidth="1"/>
    <col min="12811" max="12811" width="13.5703125" style="372" customWidth="1"/>
    <col min="12812" max="12812" width="12.140625" style="372" bestFit="1" customWidth="1"/>
    <col min="12813" max="13057" width="11.42578125" style="372"/>
    <col min="13058" max="13058" width="16.5703125" style="372" customWidth="1"/>
    <col min="13059" max="13059" width="15.7109375" style="372" customWidth="1"/>
    <col min="13060" max="13060" width="1.7109375" style="372" customWidth="1"/>
    <col min="13061" max="13061" width="15" style="372" customWidth="1"/>
    <col min="13062" max="13062" width="13.7109375" style="372" bestFit="1" customWidth="1"/>
    <col min="13063" max="13063" width="14.85546875" style="372" customWidth="1"/>
    <col min="13064" max="13064" width="1.7109375" style="372" customWidth="1"/>
    <col min="13065" max="13065" width="13.85546875" style="372" customWidth="1"/>
    <col min="13066" max="13066" width="1.7109375" style="372" customWidth="1"/>
    <col min="13067" max="13067" width="13.5703125" style="372" customWidth="1"/>
    <col min="13068" max="13068" width="12.140625" style="372" bestFit="1" customWidth="1"/>
    <col min="13069" max="13313" width="11.42578125" style="372"/>
    <col min="13314" max="13314" width="16.5703125" style="372" customWidth="1"/>
    <col min="13315" max="13315" width="15.7109375" style="372" customWidth="1"/>
    <col min="13316" max="13316" width="1.7109375" style="372" customWidth="1"/>
    <col min="13317" max="13317" width="15" style="372" customWidth="1"/>
    <col min="13318" max="13318" width="13.7109375" style="372" bestFit="1" customWidth="1"/>
    <col min="13319" max="13319" width="14.85546875" style="372" customWidth="1"/>
    <col min="13320" max="13320" width="1.7109375" style="372" customWidth="1"/>
    <col min="13321" max="13321" width="13.85546875" style="372" customWidth="1"/>
    <col min="13322" max="13322" width="1.7109375" style="372" customWidth="1"/>
    <col min="13323" max="13323" width="13.5703125" style="372" customWidth="1"/>
    <col min="13324" max="13324" width="12.140625" style="372" bestFit="1" customWidth="1"/>
    <col min="13325" max="13569" width="11.42578125" style="372"/>
    <col min="13570" max="13570" width="16.5703125" style="372" customWidth="1"/>
    <col min="13571" max="13571" width="15.7109375" style="372" customWidth="1"/>
    <col min="13572" max="13572" width="1.7109375" style="372" customWidth="1"/>
    <col min="13573" max="13573" width="15" style="372" customWidth="1"/>
    <col min="13574" max="13574" width="13.7109375" style="372" bestFit="1" customWidth="1"/>
    <col min="13575" max="13575" width="14.85546875" style="372" customWidth="1"/>
    <col min="13576" max="13576" width="1.7109375" style="372" customWidth="1"/>
    <col min="13577" max="13577" width="13.85546875" style="372" customWidth="1"/>
    <col min="13578" max="13578" width="1.7109375" style="372" customWidth="1"/>
    <col min="13579" max="13579" width="13.5703125" style="372" customWidth="1"/>
    <col min="13580" max="13580" width="12.140625" style="372" bestFit="1" customWidth="1"/>
    <col min="13581" max="13825" width="11.42578125" style="372"/>
    <col min="13826" max="13826" width="16.5703125" style="372" customWidth="1"/>
    <col min="13827" max="13827" width="15.7109375" style="372" customWidth="1"/>
    <col min="13828" max="13828" width="1.7109375" style="372" customWidth="1"/>
    <col min="13829" max="13829" width="15" style="372" customWidth="1"/>
    <col min="13830" max="13830" width="13.7109375" style="372" bestFit="1" customWidth="1"/>
    <col min="13831" max="13831" width="14.85546875" style="372" customWidth="1"/>
    <col min="13832" max="13832" width="1.7109375" style="372" customWidth="1"/>
    <col min="13833" max="13833" width="13.85546875" style="372" customWidth="1"/>
    <col min="13834" max="13834" width="1.7109375" style="372" customWidth="1"/>
    <col min="13835" max="13835" width="13.5703125" style="372" customWidth="1"/>
    <col min="13836" max="13836" width="12.140625" style="372" bestFit="1" customWidth="1"/>
    <col min="13837" max="14081" width="11.42578125" style="372"/>
    <col min="14082" max="14082" width="16.5703125" style="372" customWidth="1"/>
    <col min="14083" max="14083" width="15.7109375" style="372" customWidth="1"/>
    <col min="14084" max="14084" width="1.7109375" style="372" customWidth="1"/>
    <col min="14085" max="14085" width="15" style="372" customWidth="1"/>
    <col min="14086" max="14086" width="13.7109375" style="372" bestFit="1" customWidth="1"/>
    <col min="14087" max="14087" width="14.85546875" style="372" customWidth="1"/>
    <col min="14088" max="14088" width="1.7109375" style="372" customWidth="1"/>
    <col min="14089" max="14089" width="13.85546875" style="372" customWidth="1"/>
    <col min="14090" max="14090" width="1.7109375" style="372" customWidth="1"/>
    <col min="14091" max="14091" width="13.5703125" style="372" customWidth="1"/>
    <col min="14092" max="14092" width="12.140625" style="372" bestFit="1" customWidth="1"/>
    <col min="14093" max="14337" width="11.42578125" style="372"/>
    <col min="14338" max="14338" width="16.5703125" style="372" customWidth="1"/>
    <col min="14339" max="14339" width="15.7109375" style="372" customWidth="1"/>
    <col min="14340" max="14340" width="1.7109375" style="372" customWidth="1"/>
    <col min="14341" max="14341" width="15" style="372" customWidth="1"/>
    <col min="14342" max="14342" width="13.7109375" style="372" bestFit="1" customWidth="1"/>
    <col min="14343" max="14343" width="14.85546875" style="372" customWidth="1"/>
    <col min="14344" max="14344" width="1.7109375" style="372" customWidth="1"/>
    <col min="14345" max="14345" width="13.85546875" style="372" customWidth="1"/>
    <col min="14346" max="14346" width="1.7109375" style="372" customWidth="1"/>
    <col min="14347" max="14347" width="13.5703125" style="372" customWidth="1"/>
    <col min="14348" max="14348" width="12.140625" style="372" bestFit="1" customWidth="1"/>
    <col min="14349" max="14593" width="11.42578125" style="372"/>
    <col min="14594" max="14594" width="16.5703125" style="372" customWidth="1"/>
    <col min="14595" max="14595" width="15.7109375" style="372" customWidth="1"/>
    <col min="14596" max="14596" width="1.7109375" style="372" customWidth="1"/>
    <col min="14597" max="14597" width="15" style="372" customWidth="1"/>
    <col min="14598" max="14598" width="13.7109375" style="372" bestFit="1" customWidth="1"/>
    <col min="14599" max="14599" width="14.85546875" style="372" customWidth="1"/>
    <col min="14600" max="14600" width="1.7109375" style="372" customWidth="1"/>
    <col min="14601" max="14601" width="13.85546875" style="372" customWidth="1"/>
    <col min="14602" max="14602" width="1.7109375" style="372" customWidth="1"/>
    <col min="14603" max="14603" width="13.5703125" style="372" customWidth="1"/>
    <col min="14604" max="14604" width="12.140625" style="372" bestFit="1" customWidth="1"/>
    <col min="14605" max="14849" width="11.42578125" style="372"/>
    <col min="14850" max="14850" width="16.5703125" style="372" customWidth="1"/>
    <col min="14851" max="14851" width="15.7109375" style="372" customWidth="1"/>
    <col min="14852" max="14852" width="1.7109375" style="372" customWidth="1"/>
    <col min="14853" max="14853" width="15" style="372" customWidth="1"/>
    <col min="14854" max="14854" width="13.7109375" style="372" bestFit="1" customWidth="1"/>
    <col min="14855" max="14855" width="14.85546875" style="372" customWidth="1"/>
    <col min="14856" max="14856" width="1.7109375" style="372" customWidth="1"/>
    <col min="14857" max="14857" width="13.85546875" style="372" customWidth="1"/>
    <col min="14858" max="14858" width="1.7109375" style="372" customWidth="1"/>
    <col min="14859" max="14859" width="13.5703125" style="372" customWidth="1"/>
    <col min="14860" max="14860" width="12.140625" style="372" bestFit="1" customWidth="1"/>
    <col min="14861" max="15105" width="11.42578125" style="372"/>
    <col min="15106" max="15106" width="16.5703125" style="372" customWidth="1"/>
    <col min="15107" max="15107" width="15.7109375" style="372" customWidth="1"/>
    <col min="15108" max="15108" width="1.7109375" style="372" customWidth="1"/>
    <col min="15109" max="15109" width="15" style="372" customWidth="1"/>
    <col min="15110" max="15110" width="13.7109375" style="372" bestFit="1" customWidth="1"/>
    <col min="15111" max="15111" width="14.85546875" style="372" customWidth="1"/>
    <col min="15112" max="15112" width="1.7109375" style="372" customWidth="1"/>
    <col min="15113" max="15113" width="13.85546875" style="372" customWidth="1"/>
    <col min="15114" max="15114" width="1.7109375" style="372" customWidth="1"/>
    <col min="15115" max="15115" width="13.5703125" style="372" customWidth="1"/>
    <col min="15116" max="15116" width="12.140625" style="372" bestFit="1" customWidth="1"/>
    <col min="15117" max="15361" width="11.42578125" style="372"/>
    <col min="15362" max="15362" width="16.5703125" style="372" customWidth="1"/>
    <col min="15363" max="15363" width="15.7109375" style="372" customWidth="1"/>
    <col min="15364" max="15364" width="1.7109375" style="372" customWidth="1"/>
    <col min="15365" max="15365" width="15" style="372" customWidth="1"/>
    <col min="15366" max="15366" width="13.7109375" style="372" bestFit="1" customWidth="1"/>
    <col min="15367" max="15367" width="14.85546875" style="372" customWidth="1"/>
    <col min="15368" max="15368" width="1.7109375" style="372" customWidth="1"/>
    <col min="15369" max="15369" width="13.85546875" style="372" customWidth="1"/>
    <col min="15370" max="15370" width="1.7109375" style="372" customWidth="1"/>
    <col min="15371" max="15371" width="13.5703125" style="372" customWidth="1"/>
    <col min="15372" max="15372" width="12.140625" style="372" bestFit="1" customWidth="1"/>
    <col min="15373" max="15617" width="11.42578125" style="372"/>
    <col min="15618" max="15618" width="16.5703125" style="372" customWidth="1"/>
    <col min="15619" max="15619" width="15.7109375" style="372" customWidth="1"/>
    <col min="15620" max="15620" width="1.7109375" style="372" customWidth="1"/>
    <col min="15621" max="15621" width="15" style="372" customWidth="1"/>
    <col min="15622" max="15622" width="13.7109375" style="372" bestFit="1" customWidth="1"/>
    <col min="15623" max="15623" width="14.85546875" style="372" customWidth="1"/>
    <col min="15624" max="15624" width="1.7109375" style="372" customWidth="1"/>
    <col min="15625" max="15625" width="13.85546875" style="372" customWidth="1"/>
    <col min="15626" max="15626" width="1.7109375" style="372" customWidth="1"/>
    <col min="15627" max="15627" width="13.5703125" style="372" customWidth="1"/>
    <col min="15628" max="15628" width="12.140625" style="372" bestFit="1" customWidth="1"/>
    <col min="15629" max="15873" width="11.42578125" style="372"/>
    <col min="15874" max="15874" width="16.5703125" style="372" customWidth="1"/>
    <col min="15875" max="15875" width="15.7109375" style="372" customWidth="1"/>
    <col min="15876" max="15876" width="1.7109375" style="372" customWidth="1"/>
    <col min="15877" max="15877" width="15" style="372" customWidth="1"/>
    <col min="15878" max="15878" width="13.7109375" style="372" bestFit="1" customWidth="1"/>
    <col min="15879" max="15879" width="14.85546875" style="372" customWidth="1"/>
    <col min="15880" max="15880" width="1.7109375" style="372" customWidth="1"/>
    <col min="15881" max="15881" width="13.85546875" style="372" customWidth="1"/>
    <col min="15882" max="15882" width="1.7109375" style="372" customWidth="1"/>
    <col min="15883" max="15883" width="13.5703125" style="372" customWidth="1"/>
    <col min="15884" max="15884" width="12.140625" style="372" bestFit="1" customWidth="1"/>
    <col min="15885" max="16129" width="11.42578125" style="372"/>
    <col min="16130" max="16130" width="16.5703125" style="372" customWidth="1"/>
    <col min="16131" max="16131" width="15.7109375" style="372" customWidth="1"/>
    <col min="16132" max="16132" width="1.7109375" style="372" customWidth="1"/>
    <col min="16133" max="16133" width="15" style="372" customWidth="1"/>
    <col min="16134" max="16134" width="13.7109375" style="372" bestFit="1" customWidth="1"/>
    <col min="16135" max="16135" width="14.85546875" style="372" customWidth="1"/>
    <col min="16136" max="16136" width="1.7109375" style="372" customWidth="1"/>
    <col min="16137" max="16137" width="13.85546875" style="372" customWidth="1"/>
    <col min="16138" max="16138" width="1.7109375" style="372" customWidth="1"/>
    <col min="16139" max="16139" width="13.5703125" style="372" customWidth="1"/>
    <col min="16140" max="16140" width="12.140625" style="372" bestFit="1" customWidth="1"/>
    <col min="16141" max="16384" width="11.42578125" style="372"/>
  </cols>
  <sheetData>
    <row r="2" spans="2:12" ht="20.25" x14ac:dyDescent="0.2">
      <c r="B2" s="838" t="s">
        <v>392</v>
      </c>
      <c r="C2" s="838"/>
      <c r="D2" s="838"/>
      <c r="E2" s="838"/>
      <c r="F2" s="838"/>
      <c r="G2" s="838"/>
      <c r="H2" s="838"/>
      <c r="I2" s="838"/>
      <c r="J2" s="838"/>
      <c r="K2" s="838"/>
    </row>
    <row r="3" spans="2:12" ht="20.25" x14ac:dyDescent="0.2">
      <c r="B3" s="838" t="s">
        <v>382</v>
      </c>
      <c r="C3" s="838"/>
      <c r="D3" s="838"/>
      <c r="E3" s="838"/>
      <c r="F3" s="838"/>
      <c r="G3" s="838"/>
      <c r="H3" s="838"/>
      <c r="I3" s="838"/>
      <c r="J3" s="838"/>
      <c r="K3" s="838"/>
    </row>
    <row r="4" spans="2:12" ht="20.25" x14ac:dyDescent="0.2">
      <c r="B4" s="838" t="s">
        <v>393</v>
      </c>
      <c r="C4" s="838"/>
      <c r="D4" s="838"/>
      <c r="E4" s="838"/>
      <c r="F4" s="838"/>
      <c r="G4" s="838"/>
      <c r="H4" s="838"/>
      <c r="I4" s="838"/>
      <c r="J4" s="838"/>
      <c r="K4" s="838"/>
    </row>
    <row r="5" spans="2:12" ht="20.25" x14ac:dyDescent="0.2">
      <c r="B5" s="838" t="s">
        <v>383</v>
      </c>
      <c r="C5" s="838"/>
      <c r="D5" s="838"/>
      <c r="E5" s="838"/>
      <c r="F5" s="838"/>
      <c r="G5" s="838"/>
      <c r="H5" s="838"/>
      <c r="I5" s="838"/>
      <c r="J5" s="838"/>
      <c r="K5" s="838"/>
    </row>
    <row r="6" spans="2:12" ht="0.95" customHeight="1" x14ac:dyDescent="0.2">
      <c r="B6" s="373"/>
      <c r="C6" s="373"/>
      <c r="D6" s="373"/>
      <c r="E6" s="373"/>
      <c r="F6" s="373"/>
      <c r="G6" s="373"/>
      <c r="H6" s="373"/>
      <c r="I6" s="373"/>
      <c r="J6" s="373"/>
      <c r="K6" s="373"/>
    </row>
    <row r="8" spans="2:12" ht="16.5" x14ac:dyDescent="0.2">
      <c r="B8" s="380" t="s">
        <v>394</v>
      </c>
    </row>
    <row r="9" spans="2:12" x14ac:dyDescent="0.2">
      <c r="E9" s="837" t="s">
        <v>384</v>
      </c>
      <c r="F9" s="837"/>
      <c r="G9" s="837"/>
    </row>
    <row r="10" spans="2:12" ht="42.75" customHeight="1" x14ac:dyDescent="0.2">
      <c r="B10" s="374" t="s">
        <v>385</v>
      </c>
      <c r="C10" s="374" t="s">
        <v>386</v>
      </c>
      <c r="D10" s="375"/>
      <c r="E10" s="374" t="s">
        <v>387</v>
      </c>
      <c r="F10" s="374" t="s">
        <v>388</v>
      </c>
      <c r="G10" s="374" t="s">
        <v>389</v>
      </c>
      <c r="I10" s="374" t="s">
        <v>390</v>
      </c>
      <c r="K10" s="374" t="s">
        <v>391</v>
      </c>
    </row>
    <row r="11" spans="2:12" x14ac:dyDescent="0.2">
      <c r="B11" s="376" t="s">
        <v>272</v>
      </c>
      <c r="C11" s="381" t="s">
        <v>395</v>
      </c>
      <c r="D11" s="377"/>
      <c r="E11" s="382">
        <v>1</v>
      </c>
      <c r="F11" s="382">
        <v>4000000</v>
      </c>
      <c r="G11" s="378">
        <f>+F11/1000000</f>
        <v>4</v>
      </c>
      <c r="I11" s="378">
        <f>+(E11*0.1)+(G11*0.9)</f>
        <v>3.7</v>
      </c>
      <c r="K11" s="379" t="str">
        <f>IF(AND(I11&gt;0,I11&lt;=4.6),"Micro",IF(AND(I11&gt;4.6,I11&lt;=95),"Pequeña",IF(AND(I11&gt;95,I11&lt;=250),"Mediana","Sin Apoyo")))</f>
        <v>Micro</v>
      </c>
    </row>
    <row r="12" spans="2:12" x14ac:dyDescent="0.2">
      <c r="B12" s="376" t="s">
        <v>276</v>
      </c>
      <c r="C12" s="383" t="s">
        <v>396</v>
      </c>
      <c r="E12" s="382">
        <v>50</v>
      </c>
      <c r="F12" s="382">
        <v>100000000</v>
      </c>
      <c r="G12" s="378">
        <f>+F12/1000000</f>
        <v>100</v>
      </c>
      <c r="I12" s="378">
        <f>+(E12*0.1)+(G12*0.9)</f>
        <v>95</v>
      </c>
      <c r="K12" s="379" t="str">
        <f>IF(AND(I12&gt;0,I12&lt;=4.6),"Micro",IF(AND(I12&gt;4.6,I12&lt;=95),"Pequeña",IF(AND(I12&gt;95,I12&lt;=250),"Mediana","Sin Apoyo")))</f>
        <v>Pequeña</v>
      </c>
    </row>
    <row r="13" spans="2:12" ht="14.25" customHeight="1" x14ac:dyDescent="0.2">
      <c r="B13" s="376" t="s">
        <v>277</v>
      </c>
      <c r="C13" s="383" t="s">
        <v>397</v>
      </c>
      <c r="E13" s="382">
        <v>250</v>
      </c>
      <c r="F13" s="382">
        <v>250000000</v>
      </c>
      <c r="G13" s="378">
        <f>+F13/1000000</f>
        <v>250</v>
      </c>
      <c r="I13" s="378">
        <f>+(E13*0.1)+(G13*0.9)</f>
        <v>250</v>
      </c>
      <c r="K13" s="379" t="str">
        <f>IF(AND(I13&gt;0,I13&lt;=4.6),"Micro",IF(AND(I13&gt;4.6,I13&lt;=95),"Pequeña",IF(AND(I13&gt;95,I13&lt;=250),"Mediana","Sin Apoyo")))</f>
        <v>Mediana</v>
      </c>
    </row>
    <row r="15" spans="2:12" ht="16.5" x14ac:dyDescent="0.2">
      <c r="B15" s="380" t="s">
        <v>398</v>
      </c>
      <c r="L15" s="384"/>
    </row>
    <row r="16" spans="2:12" x14ac:dyDescent="0.2">
      <c r="E16" s="837" t="s">
        <v>384</v>
      </c>
      <c r="F16" s="837"/>
      <c r="G16" s="837"/>
    </row>
    <row r="17" spans="2:11" ht="42.75" x14ac:dyDescent="0.2">
      <c r="B17" s="374" t="s">
        <v>385</v>
      </c>
      <c r="C17" s="374" t="s">
        <v>386</v>
      </c>
      <c r="D17" s="375"/>
      <c r="E17" s="374" t="s">
        <v>387</v>
      </c>
      <c r="F17" s="374" t="s">
        <v>388</v>
      </c>
      <c r="G17" s="374" t="s">
        <v>389</v>
      </c>
      <c r="I17" s="374" t="s">
        <v>390</v>
      </c>
      <c r="K17" s="374" t="s">
        <v>391</v>
      </c>
    </row>
    <row r="18" spans="2:11" x14ac:dyDescent="0.2">
      <c r="B18" s="376" t="s">
        <v>272</v>
      </c>
      <c r="C18" s="381" t="s">
        <v>395</v>
      </c>
      <c r="D18" s="377"/>
      <c r="E18" s="382">
        <v>10</v>
      </c>
      <c r="F18" s="382">
        <v>4000000</v>
      </c>
      <c r="G18" s="378">
        <f>+F18/1000000</f>
        <v>4</v>
      </c>
      <c r="I18" s="378">
        <f>+(E18*0.1)+(G18*0.9)</f>
        <v>4.5999999999999996</v>
      </c>
      <c r="K18" s="379" t="str">
        <f>IF(AND(I18&gt;0,I18&lt;=4.6),"Micro",IF(AND(I18&gt;4.6,I18&lt;=93),"Pequeña",IF(AND(I18&gt;93,I18&lt;=235),"Mediana","Sin Apoyo")))</f>
        <v>Micro</v>
      </c>
    </row>
    <row r="19" spans="2:11" x14ac:dyDescent="0.2">
      <c r="B19" s="376" t="s">
        <v>276</v>
      </c>
      <c r="C19" s="383" t="s">
        <v>399</v>
      </c>
      <c r="E19" s="382">
        <v>30</v>
      </c>
      <c r="F19" s="382">
        <v>10000000</v>
      </c>
      <c r="G19" s="378">
        <f>+F19/1000000</f>
        <v>10</v>
      </c>
      <c r="I19" s="378">
        <f>+(E19*0.1)+(G19*0.9)</f>
        <v>12</v>
      </c>
      <c r="K19" s="379" t="str">
        <f>IF(AND(I19&gt;0,I19&lt;=4.6),"Micro",IF(AND(I19&gt;4.6,I19&lt;=93),"Pequeña",IF(AND(I19&gt;93,I19&lt;=235),"Mediana","Sin Apoyo")))</f>
        <v>Pequeña</v>
      </c>
    </row>
    <row r="20" spans="2:11" x14ac:dyDescent="0.2">
      <c r="B20" s="376" t="s">
        <v>277</v>
      </c>
      <c r="C20" s="383" t="s">
        <v>400</v>
      </c>
      <c r="E20" s="382">
        <v>100</v>
      </c>
      <c r="F20" s="382">
        <v>250000000</v>
      </c>
      <c r="G20" s="378">
        <f>+F20/1000000</f>
        <v>250</v>
      </c>
      <c r="I20" s="378">
        <f>+(E20*0.1)+(G20*0.9)</f>
        <v>235</v>
      </c>
      <c r="K20" s="379" t="str">
        <f>IF(AND(I20&gt;0,I20&lt;=4.6),"Micro",IF(AND(I20&gt;4.6,I20&lt;=93),"Pequeña",IF(AND(I20&gt;93,I20&lt;=235),"Mediana","Sin Apoyo")))</f>
        <v>Mediana</v>
      </c>
    </row>
    <row r="22" spans="2:11" ht="16.5" x14ac:dyDescent="0.2">
      <c r="B22" s="380" t="s">
        <v>264</v>
      </c>
    </row>
    <row r="23" spans="2:11" x14ac:dyDescent="0.2">
      <c r="E23" s="837" t="s">
        <v>384</v>
      </c>
      <c r="F23" s="837"/>
      <c r="G23" s="837"/>
    </row>
    <row r="24" spans="2:11" ht="42.75" x14ac:dyDescent="0.2">
      <c r="B24" s="374" t="s">
        <v>385</v>
      </c>
      <c r="C24" s="374" t="s">
        <v>386</v>
      </c>
      <c r="D24" s="375"/>
      <c r="E24" s="374" t="s">
        <v>387</v>
      </c>
      <c r="F24" s="374" t="s">
        <v>388</v>
      </c>
      <c r="G24" s="374" t="s">
        <v>389</v>
      </c>
      <c r="I24" s="374" t="s">
        <v>390</v>
      </c>
      <c r="K24" s="374" t="s">
        <v>391</v>
      </c>
    </row>
    <row r="25" spans="2:11" x14ac:dyDescent="0.2">
      <c r="B25" s="376" t="s">
        <v>272</v>
      </c>
      <c r="C25" s="381" t="s">
        <v>395</v>
      </c>
      <c r="D25" s="377"/>
      <c r="E25" s="382">
        <v>10</v>
      </c>
      <c r="F25" s="382">
        <v>4000000</v>
      </c>
      <c r="G25" s="378">
        <f>+F25/1000000</f>
        <v>4</v>
      </c>
      <c r="I25" s="378">
        <f>+(E25*0.1)+(G25*0.9)</f>
        <v>4.5999999999999996</v>
      </c>
      <c r="K25" s="379" t="str">
        <f>IF(AND(I25&gt;0,I25&lt;=4.6),"Micro",IF(AND(I25&gt;4.6,I25&lt;=95),"Pequeña",IF(AND(I25&gt;95,I25&lt;=235),"Mediana","Sin Apoyo")))</f>
        <v>Micro</v>
      </c>
    </row>
    <row r="26" spans="2:11" x14ac:dyDescent="0.2">
      <c r="B26" s="376" t="s">
        <v>276</v>
      </c>
      <c r="C26" s="383" t="s">
        <v>396</v>
      </c>
      <c r="E26" s="382">
        <v>50</v>
      </c>
      <c r="F26" s="382">
        <v>100000000</v>
      </c>
      <c r="G26" s="378">
        <f>+F26/1000000</f>
        <v>100</v>
      </c>
      <c r="I26" s="378">
        <f>+(E26*0.1)+(G26*0.9)</f>
        <v>95</v>
      </c>
      <c r="K26" s="379" t="str">
        <f>IF(AND(I26&gt;0,I26&lt;=4.6),"Micro",IF(AND(I26&gt;4.6,I26&lt;=95),"Pequeña",IF(AND(I26&gt;95,I26&lt;=235),"Mediana","Sin Apoyo")))</f>
        <v>Pequeña</v>
      </c>
    </row>
    <row r="27" spans="2:11" x14ac:dyDescent="0.2">
      <c r="B27" s="376" t="s">
        <v>277</v>
      </c>
      <c r="C27" s="383" t="s">
        <v>401</v>
      </c>
      <c r="E27" s="382">
        <v>100</v>
      </c>
      <c r="F27" s="382">
        <v>250000000</v>
      </c>
      <c r="G27" s="378">
        <f>+F27/1000000</f>
        <v>250</v>
      </c>
      <c r="I27" s="378">
        <f>+(E27*0.1)+(G27*0.9)</f>
        <v>235</v>
      </c>
      <c r="K27" s="379" t="str">
        <f>IF(AND(I27&gt;0,I27&lt;=4.6),"Micro",IF(AND(I27&gt;4.6,I27&lt;=95),"Pequeña",IF(AND(I27&gt;95,I27&lt;=235),"Mediana","Sin Apoyo")))</f>
        <v>Mediana</v>
      </c>
    </row>
    <row r="46" spans="2:2" x14ac:dyDescent="0.2">
      <c r="B46" s="372" t="s">
        <v>277</v>
      </c>
    </row>
  </sheetData>
  <mergeCells count="7">
    <mergeCell ref="E23:G23"/>
    <mergeCell ref="B2:K2"/>
    <mergeCell ref="B3:K3"/>
    <mergeCell ref="B4:K4"/>
    <mergeCell ref="B5:K5"/>
    <mergeCell ref="E9:G9"/>
    <mergeCell ref="E16:G16"/>
  </mergeCells>
  <printOptions horizontalCentered="1"/>
  <pageMargins left="0" right="0" top="0.35433070866141736" bottom="0.15748031496062992" header="0.31496062992125984" footer="0.31496062992125984"/>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rgb="FFFF0000"/>
  </sheetPr>
  <dimension ref="A1:AE178"/>
  <sheetViews>
    <sheetView showGridLines="0" showRowColHeaders="0" topLeftCell="A16" zoomScale="110" zoomScaleNormal="110" zoomScaleSheetLayoutView="70" workbookViewId="0">
      <selection activeCell="C27" sqref="C27"/>
    </sheetView>
  </sheetViews>
  <sheetFormatPr baseColWidth="10" defaultRowHeight="12.75" x14ac:dyDescent="0.2"/>
  <cols>
    <col min="1" max="1" width="3.7109375" customWidth="1"/>
    <col min="2" max="2" width="4.42578125" style="65" customWidth="1"/>
    <col min="3" max="3" width="115.28515625" style="5" customWidth="1"/>
    <col min="4" max="4" width="2.7109375" customWidth="1"/>
  </cols>
  <sheetData>
    <row r="1" spans="1:31" x14ac:dyDescent="0.2">
      <c r="A1" s="390"/>
      <c r="B1" s="391"/>
      <c r="C1" s="392"/>
      <c r="D1" s="390"/>
      <c r="E1" s="390"/>
      <c r="F1" s="390"/>
      <c r="G1" s="390"/>
      <c r="H1" s="390"/>
      <c r="I1" s="390"/>
      <c r="J1" s="390"/>
      <c r="K1" s="390"/>
      <c r="L1" s="390"/>
      <c r="M1" s="390"/>
      <c r="N1" s="390"/>
      <c r="O1" s="390"/>
      <c r="P1" s="390"/>
      <c r="Q1" s="390"/>
      <c r="R1" s="390"/>
      <c r="S1" s="390"/>
      <c r="T1" s="390"/>
      <c r="U1" s="390"/>
      <c r="V1" s="390"/>
      <c r="W1" s="390"/>
      <c r="X1" s="390"/>
      <c r="Y1" s="390"/>
      <c r="Z1" s="390"/>
      <c r="AA1" s="390"/>
      <c r="AB1" s="390"/>
      <c r="AC1" s="390"/>
      <c r="AD1" s="390"/>
      <c r="AE1" s="390"/>
    </row>
    <row r="2" spans="1:31" ht="22.9" customHeight="1" x14ac:dyDescent="0.2">
      <c r="A2" s="390"/>
      <c r="B2" s="506" t="s">
        <v>405</v>
      </c>
      <c r="C2" s="507"/>
      <c r="D2" s="390"/>
      <c r="E2" s="390"/>
      <c r="F2" s="390"/>
      <c r="G2" s="390"/>
      <c r="H2" s="390"/>
      <c r="I2" s="390"/>
      <c r="J2" s="390"/>
      <c r="K2" s="390"/>
      <c r="L2" s="390"/>
      <c r="M2" s="390"/>
      <c r="N2" s="390"/>
      <c r="O2" s="390"/>
      <c r="P2" s="390"/>
      <c r="Q2" s="390"/>
      <c r="R2" s="390"/>
      <c r="S2" s="390"/>
      <c r="T2" s="390"/>
      <c r="U2" s="390"/>
      <c r="V2" s="390"/>
      <c r="W2" s="390"/>
      <c r="X2" s="390"/>
      <c r="Y2" s="390"/>
      <c r="Z2" s="390"/>
      <c r="AA2" s="390"/>
      <c r="AB2" s="390"/>
      <c r="AC2" s="390"/>
      <c r="AD2" s="390"/>
      <c r="AE2" s="390"/>
    </row>
    <row r="3" spans="1:31" ht="36" customHeight="1" thickBot="1" x14ac:dyDescent="0.25">
      <c r="A3" s="390"/>
      <c r="B3" s="390"/>
      <c r="C3" s="390"/>
      <c r="D3" s="390"/>
      <c r="E3" s="390"/>
      <c r="F3" s="390"/>
      <c r="G3" s="390"/>
      <c r="H3" s="390"/>
      <c r="I3" s="390"/>
      <c r="J3" s="390"/>
      <c r="K3" s="390"/>
      <c r="L3" s="390"/>
      <c r="M3" s="390"/>
      <c r="N3" s="390"/>
      <c r="O3" s="390"/>
      <c r="P3" s="390"/>
      <c r="Q3" s="390"/>
      <c r="R3" s="390"/>
      <c r="S3" s="390"/>
      <c r="T3" s="390"/>
      <c r="U3" s="390"/>
      <c r="V3" s="390"/>
      <c r="W3" s="390"/>
      <c r="X3" s="390"/>
      <c r="Y3" s="390"/>
      <c r="Z3" s="390"/>
      <c r="AA3" s="390"/>
      <c r="AB3" s="390"/>
      <c r="AC3" s="390"/>
      <c r="AD3" s="390"/>
      <c r="AE3" s="390"/>
    </row>
    <row r="4" spans="1:31" ht="24.6" customHeight="1" thickBot="1" x14ac:dyDescent="0.25">
      <c r="A4" s="390"/>
      <c r="B4" s="508" t="s">
        <v>416</v>
      </c>
      <c r="C4" s="508"/>
      <c r="D4" s="390"/>
      <c r="E4" s="390"/>
      <c r="F4" s="390"/>
      <c r="G4" s="390"/>
      <c r="H4" s="390"/>
      <c r="I4" s="390"/>
      <c r="J4" s="390"/>
      <c r="K4" s="390"/>
      <c r="L4" s="390"/>
      <c r="M4" s="390"/>
      <c r="N4" s="390"/>
      <c r="O4" s="390"/>
      <c r="P4" s="390"/>
      <c r="Q4" s="390"/>
      <c r="R4" s="390"/>
      <c r="S4" s="390"/>
      <c r="T4" s="390"/>
      <c r="U4" s="390"/>
      <c r="V4" s="390"/>
      <c r="W4" s="390"/>
      <c r="X4" s="390"/>
      <c r="Y4" s="390"/>
      <c r="Z4" s="390"/>
      <c r="AA4" s="390"/>
      <c r="AB4" s="390"/>
      <c r="AC4" s="390"/>
      <c r="AD4" s="390"/>
      <c r="AE4" s="390"/>
    </row>
    <row r="5" spans="1:31" ht="27" customHeight="1" thickBot="1" x14ac:dyDescent="0.25">
      <c r="A5" s="390"/>
      <c r="B5" s="398" t="s">
        <v>312</v>
      </c>
      <c r="C5" s="399" t="s">
        <v>417</v>
      </c>
      <c r="D5" s="390"/>
      <c r="E5" s="390"/>
      <c r="F5" s="390"/>
      <c r="G5" s="390"/>
      <c r="H5" s="390"/>
      <c r="I5" s="390"/>
      <c r="J5" s="390"/>
      <c r="K5" s="390"/>
      <c r="L5" s="390"/>
      <c r="M5" s="390"/>
      <c r="N5" s="390"/>
      <c r="O5" s="390"/>
      <c r="P5" s="390"/>
      <c r="Q5" s="390"/>
      <c r="R5" s="390"/>
      <c r="S5" s="390"/>
      <c r="T5" s="390"/>
      <c r="U5" s="390"/>
      <c r="V5" s="390"/>
      <c r="W5" s="390"/>
      <c r="X5" s="390"/>
      <c r="Y5" s="390"/>
      <c r="Z5" s="390"/>
      <c r="AA5" s="390"/>
      <c r="AB5" s="390"/>
      <c r="AC5" s="390"/>
      <c r="AD5" s="390"/>
      <c r="AE5" s="390"/>
    </row>
    <row r="6" spans="1:31" ht="19.149999999999999" customHeight="1" thickBot="1" x14ac:dyDescent="0.25">
      <c r="A6" s="390"/>
      <c r="B6" s="398" t="s">
        <v>313</v>
      </c>
      <c r="C6" s="399" t="s">
        <v>418</v>
      </c>
      <c r="D6" s="390"/>
      <c r="E6" s="390"/>
      <c r="F6" s="390"/>
      <c r="G6" s="390"/>
      <c r="H6" s="390"/>
      <c r="I6" s="390"/>
      <c r="J6" s="390"/>
      <c r="K6" s="390"/>
      <c r="L6" s="390"/>
      <c r="M6" s="390"/>
      <c r="N6" s="390"/>
      <c r="O6" s="390"/>
      <c r="P6" s="390"/>
      <c r="Q6" s="390"/>
      <c r="R6" s="390"/>
      <c r="S6" s="390"/>
      <c r="T6" s="390"/>
      <c r="U6" s="390"/>
      <c r="V6" s="390"/>
      <c r="W6" s="390"/>
      <c r="X6" s="390"/>
      <c r="Y6" s="390"/>
      <c r="Z6" s="390"/>
      <c r="AA6" s="390"/>
      <c r="AB6" s="390"/>
      <c r="AC6" s="390"/>
      <c r="AD6" s="390"/>
      <c r="AE6" s="390"/>
    </row>
    <row r="7" spans="1:31" ht="19.149999999999999" customHeight="1" thickBot="1" x14ac:dyDescent="0.25">
      <c r="A7" s="390"/>
      <c r="B7" s="398" t="s">
        <v>314</v>
      </c>
      <c r="C7" s="399" t="s">
        <v>428</v>
      </c>
      <c r="D7" s="390"/>
      <c r="E7" s="390"/>
      <c r="F7" s="390"/>
      <c r="G7" s="390"/>
      <c r="H7" s="390"/>
      <c r="I7" s="390"/>
      <c r="J7" s="390"/>
      <c r="K7" s="390"/>
      <c r="L7" s="390"/>
      <c r="M7" s="390"/>
      <c r="N7" s="390"/>
      <c r="O7" s="390"/>
      <c r="P7" s="390"/>
      <c r="Q7" s="390"/>
      <c r="R7" s="390"/>
      <c r="S7" s="390"/>
      <c r="T7" s="390"/>
      <c r="U7" s="390"/>
      <c r="V7" s="390"/>
      <c r="W7" s="390"/>
      <c r="X7" s="390"/>
      <c r="Y7" s="390"/>
      <c r="Z7" s="390"/>
      <c r="AA7" s="390"/>
      <c r="AB7" s="390"/>
      <c r="AC7" s="390"/>
      <c r="AD7" s="390"/>
      <c r="AE7" s="390"/>
    </row>
    <row r="8" spans="1:31" ht="19.149999999999999" customHeight="1" thickBot="1" x14ac:dyDescent="0.25">
      <c r="A8" s="390"/>
      <c r="B8" s="398" t="s">
        <v>315</v>
      </c>
      <c r="C8" s="399" t="s">
        <v>429</v>
      </c>
      <c r="D8" s="390"/>
      <c r="E8" s="390"/>
      <c r="F8" s="390"/>
      <c r="G8" s="390"/>
      <c r="H8" s="390"/>
      <c r="I8" s="390"/>
      <c r="J8" s="390"/>
      <c r="K8" s="390"/>
      <c r="L8" s="390"/>
      <c r="M8" s="390"/>
      <c r="N8" s="390"/>
      <c r="O8" s="390"/>
      <c r="P8" s="390"/>
      <c r="Q8" s="390"/>
      <c r="R8" s="390"/>
      <c r="S8" s="390"/>
      <c r="T8" s="390"/>
      <c r="U8" s="390"/>
      <c r="V8" s="390"/>
      <c r="W8" s="390"/>
      <c r="X8" s="390"/>
      <c r="Y8" s="390"/>
      <c r="Z8" s="390"/>
      <c r="AA8" s="390"/>
      <c r="AB8" s="390"/>
      <c r="AC8" s="390"/>
      <c r="AD8" s="390"/>
      <c r="AE8" s="390"/>
    </row>
    <row r="9" spans="1:31" ht="25.15" customHeight="1" thickBot="1" x14ac:dyDescent="0.25">
      <c r="A9" s="390"/>
      <c r="B9" s="398" t="s">
        <v>316</v>
      </c>
      <c r="C9" s="399" t="s">
        <v>431</v>
      </c>
      <c r="D9" s="390"/>
      <c r="E9" s="390"/>
      <c r="F9" s="390"/>
      <c r="G9" s="390"/>
      <c r="H9" s="390"/>
      <c r="I9" s="390"/>
      <c r="J9" s="390"/>
      <c r="K9" s="390"/>
      <c r="L9" s="390"/>
      <c r="M9" s="390"/>
      <c r="N9" s="390"/>
      <c r="O9" s="390"/>
      <c r="P9" s="390"/>
      <c r="Q9" s="390"/>
      <c r="R9" s="390"/>
      <c r="S9" s="390"/>
      <c r="T9" s="390"/>
      <c r="U9" s="390"/>
      <c r="V9" s="390"/>
      <c r="W9" s="390"/>
      <c r="X9" s="390"/>
      <c r="Y9" s="390"/>
      <c r="Z9" s="390"/>
      <c r="AA9" s="390"/>
      <c r="AB9" s="390"/>
      <c r="AC9" s="390"/>
      <c r="AD9" s="390"/>
      <c r="AE9" s="390"/>
    </row>
    <row r="10" spans="1:31" ht="19.149999999999999" customHeight="1" thickBot="1" x14ac:dyDescent="0.25">
      <c r="A10" s="390"/>
      <c r="B10" s="398" t="s">
        <v>317</v>
      </c>
      <c r="C10" s="399" t="s">
        <v>311</v>
      </c>
      <c r="D10" s="390"/>
      <c r="E10" s="390"/>
      <c r="F10" s="390"/>
      <c r="G10" s="390"/>
      <c r="H10" s="390"/>
      <c r="I10" s="390"/>
      <c r="J10" s="390"/>
      <c r="K10" s="390"/>
      <c r="L10" s="390"/>
      <c r="M10" s="390"/>
      <c r="N10" s="390"/>
      <c r="O10" s="390"/>
      <c r="P10" s="390"/>
      <c r="Q10" s="390"/>
      <c r="R10" s="390"/>
      <c r="S10" s="390"/>
      <c r="T10" s="390"/>
      <c r="U10" s="390"/>
      <c r="V10" s="390"/>
      <c r="W10" s="390"/>
      <c r="X10" s="390"/>
      <c r="Y10" s="390"/>
      <c r="Z10" s="390"/>
      <c r="AA10" s="390"/>
      <c r="AB10" s="390"/>
      <c r="AC10" s="390"/>
      <c r="AD10" s="390"/>
      <c r="AE10" s="390"/>
    </row>
    <row r="11" spans="1:31" ht="27" customHeight="1" thickBot="1" x14ac:dyDescent="0.25">
      <c r="A11" s="390"/>
      <c r="B11" s="398" t="s">
        <v>318</v>
      </c>
      <c r="C11" s="399" t="s">
        <v>419</v>
      </c>
      <c r="D11" s="390"/>
      <c r="E11" s="390"/>
      <c r="F11" s="390"/>
      <c r="G11" s="390"/>
      <c r="H11" s="390"/>
      <c r="I11" s="390"/>
      <c r="J11" s="390"/>
      <c r="K11" s="390"/>
      <c r="L11" s="390"/>
      <c r="M11" s="390"/>
      <c r="N11" s="390"/>
      <c r="O11" s="390"/>
      <c r="P11" s="390"/>
      <c r="Q11" s="390"/>
      <c r="R11" s="390"/>
      <c r="S11" s="390"/>
      <c r="T11" s="390"/>
      <c r="U11" s="390"/>
      <c r="V11" s="390"/>
      <c r="W11" s="390"/>
      <c r="X11" s="390"/>
      <c r="Y11" s="390"/>
      <c r="Z11" s="390"/>
      <c r="AA11" s="390"/>
      <c r="AB11" s="390"/>
      <c r="AC11" s="390"/>
      <c r="AD11" s="390"/>
      <c r="AE11" s="390"/>
    </row>
    <row r="12" spans="1:31" ht="32.450000000000003" customHeight="1" thickBot="1" x14ac:dyDescent="0.25">
      <c r="A12" s="390"/>
      <c r="B12" s="398" t="s">
        <v>319</v>
      </c>
      <c r="C12" s="399" t="s">
        <v>350</v>
      </c>
      <c r="D12" s="390"/>
      <c r="E12" s="390"/>
      <c r="F12" s="390"/>
      <c r="G12" s="390"/>
      <c r="H12" s="390"/>
      <c r="I12" s="390"/>
      <c r="J12" s="390"/>
      <c r="K12" s="390"/>
      <c r="L12" s="390"/>
      <c r="M12" s="390"/>
      <c r="N12" s="390"/>
      <c r="O12" s="390"/>
      <c r="P12" s="390"/>
      <c r="Q12" s="390"/>
      <c r="R12" s="390"/>
      <c r="S12" s="390"/>
      <c r="T12" s="390"/>
      <c r="U12" s="390"/>
      <c r="V12" s="390"/>
      <c r="W12" s="390"/>
      <c r="X12" s="390"/>
      <c r="Y12" s="390"/>
      <c r="Z12" s="390"/>
      <c r="AA12" s="390"/>
      <c r="AB12" s="390"/>
      <c r="AC12" s="390"/>
      <c r="AD12" s="390"/>
      <c r="AE12" s="390"/>
    </row>
    <row r="13" spans="1:31" ht="19.149999999999999" customHeight="1" thickBot="1" x14ac:dyDescent="0.25">
      <c r="A13" s="390"/>
      <c r="B13" s="398" t="s">
        <v>320</v>
      </c>
      <c r="C13" s="399" t="s">
        <v>430</v>
      </c>
      <c r="D13" s="390"/>
      <c r="E13" s="390"/>
      <c r="F13" s="390"/>
      <c r="G13" s="390"/>
      <c r="H13" s="390"/>
      <c r="I13" s="390"/>
      <c r="J13" s="390"/>
      <c r="K13" s="390"/>
      <c r="L13" s="390"/>
      <c r="M13" s="390"/>
      <c r="N13" s="390"/>
      <c r="O13" s="390"/>
      <c r="P13" s="390"/>
      <c r="Q13" s="390"/>
      <c r="R13" s="390"/>
      <c r="S13" s="390"/>
      <c r="T13" s="390"/>
      <c r="U13" s="390"/>
      <c r="V13" s="390"/>
      <c r="W13" s="390"/>
      <c r="X13" s="390"/>
      <c r="Y13" s="390"/>
      <c r="Z13" s="390"/>
      <c r="AA13" s="390"/>
      <c r="AB13" s="390"/>
      <c r="AC13" s="390"/>
      <c r="AD13" s="390"/>
      <c r="AE13" s="390"/>
    </row>
    <row r="14" spans="1:31" ht="19.149999999999999" customHeight="1" thickBot="1" x14ac:dyDescent="0.25">
      <c r="A14" s="390"/>
      <c r="B14" s="398" t="s">
        <v>321</v>
      </c>
      <c r="C14" s="399" t="s">
        <v>432</v>
      </c>
      <c r="D14" s="390"/>
      <c r="E14" s="390"/>
      <c r="F14" s="390"/>
      <c r="G14" s="390"/>
      <c r="H14" s="390"/>
      <c r="I14" s="390"/>
      <c r="J14" s="390"/>
      <c r="K14" s="390"/>
      <c r="L14" s="390"/>
      <c r="M14" s="390"/>
      <c r="N14" s="390"/>
      <c r="O14" s="390"/>
      <c r="P14" s="390"/>
      <c r="Q14" s="390"/>
      <c r="R14" s="390"/>
      <c r="S14" s="390"/>
      <c r="T14" s="390"/>
      <c r="U14" s="390"/>
      <c r="V14" s="390"/>
      <c r="W14" s="390"/>
      <c r="X14" s="390"/>
      <c r="Y14" s="390"/>
      <c r="Z14" s="390"/>
      <c r="AA14" s="390"/>
      <c r="AB14" s="390"/>
      <c r="AC14" s="390"/>
      <c r="AD14" s="390"/>
      <c r="AE14" s="390"/>
    </row>
    <row r="15" spans="1:31" ht="13.5" thickBot="1" x14ac:dyDescent="0.25">
      <c r="A15" s="390"/>
      <c r="B15" s="390"/>
      <c r="C15" s="390"/>
      <c r="D15" s="390"/>
      <c r="E15" s="390"/>
      <c r="F15" s="390"/>
      <c r="G15" s="390"/>
      <c r="H15" s="390"/>
      <c r="I15" s="390"/>
      <c r="J15" s="390"/>
      <c r="K15" s="390"/>
      <c r="L15" s="390"/>
      <c r="M15" s="390"/>
      <c r="N15" s="390"/>
      <c r="O15" s="390"/>
      <c r="P15" s="390"/>
      <c r="Q15" s="390"/>
      <c r="R15" s="390"/>
      <c r="S15" s="390"/>
      <c r="T15" s="390"/>
      <c r="U15" s="390"/>
      <c r="V15" s="390"/>
      <c r="W15" s="390"/>
      <c r="X15" s="390"/>
      <c r="Y15" s="390"/>
      <c r="Z15" s="390"/>
      <c r="AA15" s="390"/>
      <c r="AB15" s="390"/>
      <c r="AC15" s="390"/>
      <c r="AD15" s="390"/>
      <c r="AE15" s="390"/>
    </row>
    <row r="16" spans="1:31" ht="22.15" customHeight="1" thickBot="1" x14ac:dyDescent="0.25">
      <c r="A16" s="390"/>
      <c r="B16" s="509" t="s">
        <v>420</v>
      </c>
      <c r="C16" s="509"/>
      <c r="D16" s="390"/>
      <c r="E16" s="390"/>
      <c r="F16" s="390"/>
      <c r="G16" s="390"/>
      <c r="H16" s="390"/>
      <c r="I16" s="390"/>
      <c r="J16" s="390"/>
      <c r="K16" s="390"/>
      <c r="L16" s="390"/>
      <c r="M16" s="390"/>
      <c r="N16" s="390"/>
      <c r="O16" s="390"/>
      <c r="P16" s="390"/>
      <c r="Q16" s="390"/>
      <c r="R16" s="390"/>
      <c r="S16" s="390"/>
      <c r="T16" s="390"/>
      <c r="U16" s="390"/>
      <c r="V16" s="390"/>
      <c r="W16" s="390"/>
      <c r="X16" s="390"/>
      <c r="Y16" s="390"/>
      <c r="Z16" s="390"/>
      <c r="AA16" s="390"/>
      <c r="AB16" s="390"/>
      <c r="AC16" s="390"/>
      <c r="AD16" s="390"/>
      <c r="AE16" s="390"/>
    </row>
    <row r="17" spans="1:31" ht="27.6" customHeight="1" thickBot="1" x14ac:dyDescent="0.25">
      <c r="A17" s="390"/>
      <c r="B17" s="398" t="s">
        <v>322</v>
      </c>
      <c r="C17" s="399" t="s">
        <v>413</v>
      </c>
      <c r="D17" s="390"/>
      <c r="E17" s="390"/>
      <c r="F17" s="390"/>
      <c r="G17" s="390"/>
      <c r="H17" s="390"/>
      <c r="I17" s="390"/>
      <c r="J17" s="390"/>
      <c r="K17" s="390"/>
      <c r="L17" s="390"/>
      <c r="M17" s="390"/>
      <c r="N17" s="390"/>
      <c r="O17" s="390"/>
      <c r="P17" s="390"/>
      <c r="Q17" s="390"/>
      <c r="R17" s="390"/>
      <c r="S17" s="390"/>
      <c r="T17" s="390"/>
      <c r="U17" s="390"/>
      <c r="V17" s="390"/>
      <c r="W17" s="390"/>
      <c r="X17" s="390"/>
      <c r="Y17" s="390"/>
      <c r="Z17" s="390"/>
      <c r="AA17" s="390"/>
      <c r="AB17" s="390"/>
      <c r="AC17" s="390"/>
      <c r="AD17" s="390"/>
      <c r="AE17" s="390"/>
    </row>
    <row r="18" spans="1:31" ht="13.5" thickBot="1" x14ac:dyDescent="0.25">
      <c r="A18" s="390"/>
      <c r="B18" s="390"/>
      <c r="C18" s="390"/>
      <c r="D18" s="390"/>
      <c r="E18" s="390"/>
      <c r="F18" s="390"/>
      <c r="G18" s="390"/>
      <c r="H18" s="390"/>
      <c r="I18" s="390"/>
      <c r="J18" s="390"/>
      <c r="K18" s="390"/>
      <c r="L18" s="390"/>
      <c r="M18" s="390"/>
      <c r="N18" s="390"/>
      <c r="O18" s="390"/>
      <c r="P18" s="390"/>
      <c r="Q18" s="390"/>
      <c r="R18" s="390"/>
      <c r="S18" s="390"/>
      <c r="T18" s="390"/>
      <c r="U18" s="390"/>
      <c r="V18" s="390"/>
      <c r="W18" s="390"/>
      <c r="X18" s="390"/>
      <c r="Y18" s="390"/>
      <c r="Z18" s="390"/>
      <c r="AA18" s="390"/>
      <c r="AB18" s="390"/>
      <c r="AC18" s="390"/>
      <c r="AD18" s="390"/>
      <c r="AE18" s="390"/>
    </row>
    <row r="19" spans="1:31" ht="22.15" customHeight="1" thickBot="1" x14ac:dyDescent="0.25">
      <c r="A19" s="390"/>
      <c r="B19" s="509" t="s">
        <v>421</v>
      </c>
      <c r="C19" s="509"/>
      <c r="D19" s="390"/>
      <c r="E19" s="390"/>
      <c r="F19" s="390"/>
      <c r="G19" s="390"/>
      <c r="H19" s="390"/>
      <c r="I19" s="390"/>
      <c r="J19" s="390"/>
      <c r="K19" s="390"/>
      <c r="L19" s="390"/>
      <c r="M19" s="390"/>
      <c r="N19" s="390"/>
      <c r="O19" s="390"/>
      <c r="P19" s="390"/>
      <c r="Q19" s="390"/>
      <c r="R19" s="390"/>
      <c r="S19" s="390"/>
      <c r="T19" s="390"/>
      <c r="U19" s="390"/>
      <c r="V19" s="390"/>
      <c r="W19" s="390"/>
      <c r="X19" s="390"/>
      <c r="Y19" s="390"/>
      <c r="Z19" s="390"/>
      <c r="AA19" s="390"/>
      <c r="AB19" s="390"/>
      <c r="AC19" s="390"/>
      <c r="AD19" s="390"/>
      <c r="AE19" s="390"/>
    </row>
    <row r="20" spans="1:31" ht="30.75" customHeight="1" thickBot="1" x14ac:dyDescent="0.25">
      <c r="A20" s="390"/>
      <c r="B20" s="398" t="s">
        <v>323</v>
      </c>
      <c r="C20" s="399" t="s">
        <v>433</v>
      </c>
      <c r="D20" s="390"/>
      <c r="E20" s="390"/>
      <c r="F20" s="390"/>
      <c r="G20" s="390"/>
      <c r="H20" s="390"/>
      <c r="I20" s="390"/>
      <c r="J20" s="390"/>
      <c r="K20" s="390"/>
      <c r="L20" s="390"/>
      <c r="M20" s="390"/>
      <c r="N20" s="390"/>
      <c r="O20" s="390"/>
      <c r="P20" s="390"/>
      <c r="Q20" s="390"/>
      <c r="R20" s="390"/>
      <c r="S20" s="390"/>
      <c r="T20" s="390"/>
      <c r="U20" s="390"/>
      <c r="V20" s="390"/>
      <c r="W20" s="390"/>
      <c r="X20" s="390"/>
      <c r="Y20" s="390"/>
      <c r="Z20" s="390"/>
      <c r="AA20" s="390"/>
      <c r="AB20" s="390"/>
      <c r="AC20" s="390"/>
      <c r="AD20" s="390"/>
      <c r="AE20" s="390"/>
    </row>
    <row r="21" spans="1:31" ht="30.75" customHeight="1" thickBot="1" x14ac:dyDescent="0.25">
      <c r="A21" s="390"/>
      <c r="B21" s="398" t="s">
        <v>324</v>
      </c>
      <c r="C21" s="399" t="s">
        <v>434</v>
      </c>
      <c r="D21" s="390"/>
      <c r="E21" s="390"/>
      <c r="F21" s="390"/>
      <c r="G21" s="390"/>
      <c r="H21" s="390"/>
      <c r="I21" s="390"/>
      <c r="J21" s="390"/>
      <c r="K21" s="390"/>
      <c r="L21" s="390"/>
      <c r="M21" s="390"/>
      <c r="N21" s="390"/>
      <c r="O21" s="390"/>
      <c r="P21" s="390"/>
      <c r="Q21" s="390"/>
      <c r="R21" s="390"/>
      <c r="S21" s="390"/>
      <c r="T21" s="390"/>
      <c r="U21" s="390"/>
      <c r="V21" s="390"/>
      <c r="W21" s="390"/>
      <c r="X21" s="390"/>
      <c r="Y21" s="390"/>
      <c r="Z21" s="390"/>
      <c r="AA21" s="390"/>
      <c r="AB21" s="390"/>
      <c r="AC21" s="390"/>
      <c r="AD21" s="390"/>
      <c r="AE21" s="390"/>
    </row>
    <row r="22" spans="1:31" ht="16.899999999999999" customHeight="1" thickBot="1" x14ac:dyDescent="0.25">
      <c r="A22" s="390"/>
      <c r="B22" s="398" t="s">
        <v>325</v>
      </c>
      <c r="C22" s="399" t="s">
        <v>331</v>
      </c>
      <c r="D22" s="390"/>
      <c r="E22" s="390"/>
      <c r="F22" s="390"/>
      <c r="G22" s="390"/>
      <c r="H22" s="390"/>
      <c r="I22" s="390"/>
      <c r="J22" s="390"/>
      <c r="K22" s="390"/>
      <c r="L22" s="390"/>
      <c r="M22" s="390"/>
      <c r="N22" s="390"/>
      <c r="O22" s="390"/>
      <c r="P22" s="390"/>
      <c r="Q22" s="390"/>
      <c r="R22" s="390"/>
      <c r="S22" s="390"/>
      <c r="T22" s="390"/>
      <c r="U22" s="390"/>
      <c r="V22" s="390"/>
      <c r="W22" s="390"/>
      <c r="X22" s="390"/>
      <c r="Y22" s="390"/>
      <c r="Z22" s="390"/>
      <c r="AA22" s="390"/>
      <c r="AB22" s="390"/>
      <c r="AC22" s="390"/>
      <c r="AD22" s="390"/>
      <c r="AE22" s="390"/>
    </row>
    <row r="23" spans="1:31" ht="16.899999999999999" customHeight="1" thickBot="1" x14ac:dyDescent="0.25">
      <c r="A23" s="390"/>
      <c r="B23" s="398" t="s">
        <v>326</v>
      </c>
      <c r="C23" s="399" t="s">
        <v>435</v>
      </c>
      <c r="D23" s="390"/>
      <c r="E23" s="390"/>
      <c r="F23" s="390"/>
      <c r="G23" s="390"/>
      <c r="H23" s="390"/>
      <c r="I23" s="390"/>
      <c r="J23" s="390"/>
      <c r="K23" s="390"/>
      <c r="L23" s="390"/>
      <c r="M23" s="390"/>
      <c r="N23" s="390"/>
      <c r="O23" s="390"/>
      <c r="P23" s="390"/>
      <c r="Q23" s="390"/>
      <c r="R23" s="390"/>
      <c r="S23" s="390"/>
      <c r="T23" s="390"/>
      <c r="U23" s="390"/>
      <c r="V23" s="390"/>
      <c r="W23" s="390"/>
      <c r="X23" s="390"/>
      <c r="Y23" s="390"/>
      <c r="Z23" s="390"/>
      <c r="AA23" s="390"/>
      <c r="AB23" s="390"/>
      <c r="AC23" s="390"/>
      <c r="AD23" s="390"/>
      <c r="AE23" s="390"/>
    </row>
    <row r="24" spans="1:31" ht="13.5" thickBot="1" x14ac:dyDescent="0.25">
      <c r="A24" s="390"/>
      <c r="B24" s="390"/>
      <c r="C24" s="390"/>
      <c r="D24" s="390"/>
      <c r="E24" s="390"/>
      <c r="F24" s="390"/>
      <c r="G24" s="390"/>
      <c r="H24" s="390"/>
      <c r="I24" s="390"/>
      <c r="J24" s="390"/>
      <c r="K24" s="390"/>
      <c r="L24" s="390"/>
      <c r="M24" s="390"/>
      <c r="N24" s="390"/>
      <c r="O24" s="390"/>
      <c r="P24" s="390"/>
      <c r="Q24" s="390"/>
      <c r="R24" s="390"/>
      <c r="S24" s="390"/>
      <c r="T24" s="390"/>
      <c r="U24" s="390"/>
      <c r="V24" s="390"/>
      <c r="W24" s="390"/>
      <c r="X24" s="390"/>
      <c r="Y24" s="390"/>
      <c r="Z24" s="390"/>
      <c r="AA24" s="390"/>
      <c r="AB24" s="390"/>
      <c r="AC24" s="390"/>
      <c r="AD24" s="390"/>
      <c r="AE24" s="390"/>
    </row>
    <row r="25" spans="1:31" ht="22.9" customHeight="1" thickBot="1" x14ac:dyDescent="0.25">
      <c r="A25" s="390"/>
      <c r="B25" s="509" t="s">
        <v>55</v>
      </c>
      <c r="C25" s="509"/>
      <c r="D25" s="390"/>
      <c r="E25" s="390"/>
      <c r="F25" s="390"/>
      <c r="G25" s="390"/>
      <c r="H25" s="390"/>
      <c r="I25" s="390"/>
      <c r="J25" s="390"/>
      <c r="K25" s="390"/>
      <c r="L25" s="390"/>
      <c r="M25" s="390"/>
      <c r="N25" s="390"/>
      <c r="O25" s="390"/>
      <c r="P25" s="390"/>
      <c r="Q25" s="390"/>
      <c r="R25" s="390"/>
      <c r="S25" s="390"/>
      <c r="T25" s="390"/>
      <c r="U25" s="390"/>
      <c r="V25" s="390"/>
      <c r="W25" s="390"/>
      <c r="X25" s="390"/>
      <c r="Y25" s="390"/>
      <c r="Z25" s="390"/>
      <c r="AA25" s="390"/>
      <c r="AB25" s="390"/>
      <c r="AC25" s="390"/>
      <c r="AD25" s="390"/>
      <c r="AE25" s="390"/>
    </row>
    <row r="26" spans="1:31" ht="16.899999999999999" customHeight="1" thickBot="1" x14ac:dyDescent="0.25">
      <c r="A26" s="390"/>
      <c r="B26" s="398" t="s">
        <v>327</v>
      </c>
      <c r="C26" s="399" t="s">
        <v>414</v>
      </c>
      <c r="D26" s="390"/>
      <c r="E26" s="390"/>
      <c r="F26" s="390"/>
      <c r="G26" s="390"/>
      <c r="H26" s="390"/>
      <c r="I26" s="390"/>
      <c r="J26" s="390"/>
      <c r="K26" s="390"/>
      <c r="L26" s="390"/>
      <c r="M26" s="390"/>
      <c r="N26" s="390"/>
      <c r="O26" s="390"/>
      <c r="P26" s="390"/>
      <c r="Q26" s="390"/>
      <c r="R26" s="390"/>
      <c r="S26" s="390"/>
      <c r="T26" s="390"/>
      <c r="U26" s="390"/>
      <c r="V26" s="390"/>
      <c r="W26" s="390"/>
      <c r="X26" s="390"/>
      <c r="Y26" s="390"/>
      <c r="Z26" s="390"/>
      <c r="AA26" s="390"/>
      <c r="AB26" s="390"/>
      <c r="AC26" s="390"/>
      <c r="AD26" s="390"/>
      <c r="AE26" s="390"/>
    </row>
    <row r="27" spans="1:31" ht="16.899999999999999" customHeight="1" thickBot="1" x14ac:dyDescent="0.25">
      <c r="A27" s="390"/>
      <c r="B27" s="398" t="s">
        <v>328</v>
      </c>
      <c r="C27" s="399" t="s">
        <v>422</v>
      </c>
      <c r="D27" s="390"/>
      <c r="E27" s="390"/>
      <c r="F27" s="390"/>
      <c r="G27" s="390"/>
      <c r="H27" s="390"/>
      <c r="I27" s="390"/>
      <c r="J27" s="390"/>
      <c r="K27" s="390"/>
      <c r="L27" s="390"/>
      <c r="M27" s="390"/>
      <c r="N27" s="390"/>
      <c r="O27" s="390"/>
      <c r="P27" s="390"/>
      <c r="Q27" s="390"/>
      <c r="R27" s="390"/>
      <c r="S27" s="390"/>
      <c r="T27" s="390"/>
      <c r="U27" s="390"/>
      <c r="V27" s="390"/>
      <c r="W27" s="390"/>
      <c r="X27" s="390"/>
      <c r="Y27" s="390"/>
      <c r="Z27" s="390"/>
      <c r="AA27" s="390"/>
      <c r="AB27" s="390"/>
      <c r="AC27" s="390"/>
      <c r="AD27" s="390"/>
      <c r="AE27" s="390"/>
    </row>
    <row r="28" spans="1:31" ht="16.899999999999999" customHeight="1" thickBot="1" x14ac:dyDescent="0.25">
      <c r="A28" s="390"/>
      <c r="B28" s="398" t="s">
        <v>329</v>
      </c>
      <c r="C28" s="399" t="s">
        <v>351</v>
      </c>
      <c r="D28" s="390"/>
      <c r="E28" s="390"/>
      <c r="F28" s="390"/>
      <c r="G28" s="390"/>
      <c r="H28" s="390"/>
      <c r="I28" s="390"/>
      <c r="J28" s="390"/>
      <c r="K28" s="390"/>
      <c r="L28" s="390"/>
      <c r="M28" s="390"/>
      <c r="N28" s="390"/>
      <c r="O28" s="390"/>
      <c r="P28" s="390"/>
      <c r="Q28" s="390"/>
      <c r="R28" s="390"/>
      <c r="S28" s="390"/>
      <c r="T28" s="390"/>
      <c r="U28" s="390"/>
      <c r="V28" s="390"/>
      <c r="W28" s="390"/>
      <c r="X28" s="390"/>
      <c r="Y28" s="390"/>
      <c r="Z28" s="390"/>
      <c r="AA28" s="390"/>
      <c r="AB28" s="390"/>
      <c r="AC28" s="390"/>
      <c r="AD28" s="390"/>
      <c r="AE28" s="390"/>
    </row>
    <row r="29" spans="1:31" ht="16.899999999999999" customHeight="1" thickBot="1" x14ac:dyDescent="0.25">
      <c r="A29" s="390"/>
      <c r="B29" s="398" t="s">
        <v>330</v>
      </c>
      <c r="C29" s="399" t="s">
        <v>352</v>
      </c>
      <c r="D29" s="390"/>
      <c r="E29" s="390"/>
      <c r="F29" s="390"/>
      <c r="G29" s="390"/>
      <c r="H29" s="390"/>
      <c r="I29" s="390"/>
      <c r="J29" s="390"/>
      <c r="K29" s="390"/>
      <c r="L29" s="390"/>
      <c r="M29" s="390"/>
      <c r="N29" s="390"/>
      <c r="O29" s="390"/>
      <c r="P29" s="390"/>
      <c r="Q29" s="390"/>
      <c r="R29" s="390"/>
      <c r="S29" s="390"/>
      <c r="T29" s="390"/>
      <c r="U29" s="390"/>
      <c r="V29" s="390"/>
      <c r="W29" s="390"/>
      <c r="X29" s="390"/>
      <c r="Y29" s="390"/>
      <c r="Z29" s="390"/>
      <c r="AA29" s="390"/>
      <c r="AB29" s="390"/>
      <c r="AC29" s="390"/>
      <c r="AD29" s="390"/>
      <c r="AE29" s="390"/>
    </row>
    <row r="30" spans="1:31" x14ac:dyDescent="0.2">
      <c r="A30" s="390"/>
      <c r="B30" s="390"/>
      <c r="C30" s="390"/>
      <c r="D30" s="390"/>
      <c r="E30" s="390"/>
      <c r="F30" s="390"/>
      <c r="G30" s="390"/>
      <c r="H30" s="390"/>
      <c r="I30" s="390"/>
      <c r="J30" s="390"/>
      <c r="K30" s="390"/>
      <c r="L30" s="390"/>
      <c r="M30" s="390"/>
      <c r="N30" s="390"/>
      <c r="O30" s="390"/>
      <c r="P30" s="390"/>
      <c r="Q30" s="390"/>
      <c r="R30" s="390"/>
      <c r="S30" s="390"/>
      <c r="T30" s="390"/>
      <c r="U30" s="390"/>
      <c r="V30" s="390"/>
      <c r="W30" s="390"/>
      <c r="X30" s="390"/>
      <c r="Y30" s="390"/>
      <c r="Z30" s="390"/>
      <c r="AA30" s="390"/>
      <c r="AB30" s="390"/>
      <c r="AC30" s="390"/>
      <c r="AD30" s="390"/>
      <c r="AE30" s="390"/>
    </row>
    <row r="31" spans="1:31" x14ac:dyDescent="0.2">
      <c r="A31" s="390"/>
      <c r="B31" s="390"/>
      <c r="C31" s="390"/>
      <c r="D31" s="390"/>
      <c r="E31" s="390"/>
      <c r="F31" s="390"/>
      <c r="G31" s="390"/>
      <c r="H31" s="390"/>
      <c r="I31" s="390"/>
      <c r="J31" s="390"/>
      <c r="K31" s="390"/>
      <c r="L31" s="390"/>
      <c r="M31" s="390"/>
      <c r="N31" s="390"/>
      <c r="O31" s="390"/>
      <c r="P31" s="390"/>
      <c r="Q31" s="390"/>
      <c r="R31" s="390"/>
      <c r="S31" s="390"/>
      <c r="T31" s="390"/>
      <c r="U31" s="390"/>
      <c r="V31" s="390"/>
      <c r="W31" s="390"/>
      <c r="X31" s="390"/>
      <c r="Y31" s="390"/>
      <c r="Z31" s="390"/>
      <c r="AA31" s="390"/>
      <c r="AB31" s="390"/>
      <c r="AC31" s="390"/>
      <c r="AD31" s="390"/>
      <c r="AE31" s="390"/>
    </row>
    <row r="32" spans="1:31" x14ac:dyDescent="0.2">
      <c r="A32" s="390"/>
      <c r="B32" s="390"/>
      <c r="C32" s="393"/>
      <c r="D32" s="390"/>
      <c r="E32" s="390"/>
      <c r="F32" s="390"/>
      <c r="G32" s="390"/>
      <c r="H32" s="390"/>
      <c r="I32" s="390"/>
      <c r="J32" s="390"/>
      <c r="K32" s="390"/>
      <c r="L32" s="390"/>
      <c r="M32" s="390"/>
      <c r="N32" s="390"/>
      <c r="O32" s="390"/>
      <c r="P32" s="390"/>
      <c r="Q32" s="390"/>
      <c r="R32" s="390"/>
      <c r="S32" s="390"/>
      <c r="T32" s="390"/>
      <c r="U32" s="390"/>
      <c r="V32" s="390"/>
      <c r="W32" s="390"/>
      <c r="X32" s="390"/>
      <c r="Y32" s="390"/>
      <c r="Z32" s="390"/>
      <c r="AA32" s="390"/>
      <c r="AB32" s="390"/>
      <c r="AC32" s="390"/>
      <c r="AD32" s="390"/>
      <c r="AE32" s="390"/>
    </row>
    <row r="33" spans="1:31" x14ac:dyDescent="0.2">
      <c r="A33" s="390"/>
      <c r="B33" s="390"/>
      <c r="C33" s="393"/>
      <c r="D33" s="390"/>
      <c r="E33" s="390"/>
      <c r="F33" s="390"/>
      <c r="G33" s="390"/>
      <c r="H33" s="390"/>
      <c r="I33" s="390"/>
      <c r="J33" s="390"/>
      <c r="K33" s="390"/>
      <c r="L33" s="390"/>
      <c r="M33" s="390"/>
      <c r="N33" s="390"/>
      <c r="O33" s="390"/>
      <c r="P33" s="390"/>
      <c r="Q33" s="390"/>
      <c r="R33" s="390"/>
      <c r="S33" s="390"/>
      <c r="T33" s="390"/>
      <c r="U33" s="390"/>
      <c r="V33" s="390"/>
      <c r="W33" s="390"/>
      <c r="X33" s="390"/>
      <c r="Y33" s="390"/>
      <c r="Z33" s="390"/>
      <c r="AA33" s="390"/>
      <c r="AB33" s="390"/>
      <c r="AC33" s="390"/>
      <c r="AD33" s="390"/>
      <c r="AE33" s="390"/>
    </row>
    <row r="34" spans="1:31" x14ac:dyDescent="0.2">
      <c r="A34" s="390"/>
      <c r="B34" s="390"/>
      <c r="C34" s="393"/>
      <c r="D34" s="390"/>
      <c r="E34" s="390"/>
      <c r="F34" s="390"/>
      <c r="G34" s="390"/>
      <c r="H34" s="390"/>
      <c r="I34" s="390"/>
      <c r="J34" s="390"/>
      <c r="K34" s="390"/>
      <c r="L34" s="390"/>
      <c r="M34" s="390"/>
      <c r="N34" s="390"/>
      <c r="O34" s="390"/>
      <c r="P34" s="390"/>
      <c r="Q34" s="390"/>
      <c r="R34" s="390"/>
      <c r="S34" s="390"/>
      <c r="T34" s="390"/>
      <c r="U34" s="390"/>
      <c r="V34" s="390"/>
      <c r="W34" s="390"/>
      <c r="X34" s="390"/>
      <c r="Y34" s="390"/>
      <c r="Z34" s="390"/>
      <c r="AA34" s="390"/>
      <c r="AB34" s="390"/>
      <c r="AC34" s="390"/>
      <c r="AD34" s="390"/>
      <c r="AE34" s="390"/>
    </row>
    <row r="35" spans="1:31" x14ac:dyDescent="0.2">
      <c r="A35" s="390"/>
      <c r="B35" s="390"/>
      <c r="C35" s="393"/>
      <c r="D35" s="390"/>
      <c r="E35" s="390"/>
      <c r="F35" s="390"/>
      <c r="G35" s="390"/>
      <c r="H35" s="390"/>
      <c r="I35" s="390"/>
      <c r="J35" s="390"/>
      <c r="K35" s="390"/>
      <c r="L35" s="390"/>
      <c r="M35" s="390"/>
      <c r="N35" s="390"/>
      <c r="O35" s="390"/>
      <c r="P35" s="390"/>
      <c r="Q35" s="390"/>
      <c r="R35" s="390"/>
      <c r="S35" s="390"/>
      <c r="T35" s="390"/>
      <c r="U35" s="390"/>
      <c r="V35" s="390"/>
      <c r="W35" s="390"/>
      <c r="X35" s="390"/>
      <c r="Y35" s="390"/>
      <c r="Z35" s="390"/>
      <c r="AA35" s="390"/>
      <c r="AB35" s="390"/>
      <c r="AC35" s="390"/>
      <c r="AD35" s="390"/>
      <c r="AE35" s="390"/>
    </row>
    <row r="36" spans="1:31" x14ac:dyDescent="0.2">
      <c r="A36" s="390"/>
      <c r="B36" s="390"/>
      <c r="C36" s="393"/>
      <c r="D36" s="390"/>
      <c r="E36" s="390"/>
      <c r="F36" s="390"/>
      <c r="G36" s="390"/>
      <c r="H36" s="390"/>
      <c r="I36" s="390"/>
      <c r="J36" s="390"/>
      <c r="K36" s="390"/>
      <c r="L36" s="390"/>
      <c r="M36" s="390"/>
      <c r="N36" s="390"/>
      <c r="O36" s="390"/>
      <c r="P36" s="390"/>
      <c r="Q36" s="390"/>
      <c r="R36" s="390"/>
      <c r="S36" s="390"/>
      <c r="T36" s="390"/>
      <c r="U36" s="390"/>
      <c r="V36" s="390"/>
      <c r="W36" s="390"/>
      <c r="X36" s="390"/>
      <c r="Y36" s="390"/>
      <c r="Z36" s="390"/>
      <c r="AA36" s="390"/>
      <c r="AB36" s="390"/>
      <c r="AC36" s="390"/>
      <c r="AD36" s="390"/>
      <c r="AE36" s="390"/>
    </row>
    <row r="37" spans="1:31" x14ac:dyDescent="0.2">
      <c r="A37" s="390"/>
      <c r="B37" s="390"/>
      <c r="C37" s="393"/>
      <c r="D37" s="390"/>
      <c r="E37" s="390"/>
      <c r="F37" s="390"/>
      <c r="G37" s="390"/>
      <c r="H37" s="390"/>
      <c r="I37" s="390"/>
      <c r="J37" s="390"/>
      <c r="K37" s="390"/>
      <c r="L37" s="390"/>
      <c r="M37" s="390"/>
      <c r="N37" s="390"/>
      <c r="O37" s="390"/>
      <c r="P37" s="390"/>
      <c r="Q37" s="390"/>
      <c r="R37" s="390"/>
      <c r="S37" s="390"/>
      <c r="T37" s="390"/>
      <c r="U37" s="390"/>
      <c r="V37" s="390"/>
      <c r="W37" s="390"/>
      <c r="X37" s="390"/>
      <c r="Y37" s="390"/>
      <c r="Z37" s="390"/>
      <c r="AA37" s="390"/>
      <c r="AB37" s="390"/>
      <c r="AC37" s="390"/>
      <c r="AD37" s="390"/>
      <c r="AE37" s="390"/>
    </row>
    <row r="38" spans="1:31" x14ac:dyDescent="0.2">
      <c r="A38" s="390"/>
      <c r="B38" s="390"/>
      <c r="C38" s="393"/>
      <c r="D38" s="390"/>
      <c r="E38" s="390"/>
      <c r="F38" s="390"/>
      <c r="G38" s="390"/>
      <c r="H38" s="390"/>
      <c r="I38" s="390"/>
      <c r="J38" s="390"/>
      <c r="K38" s="390"/>
      <c r="L38" s="390"/>
      <c r="M38" s="390"/>
      <c r="N38" s="390"/>
      <c r="O38" s="390"/>
      <c r="P38" s="390"/>
      <c r="Q38" s="390"/>
      <c r="R38" s="390"/>
      <c r="S38" s="390"/>
      <c r="T38" s="390"/>
      <c r="U38" s="390"/>
      <c r="V38" s="390"/>
      <c r="W38" s="390"/>
      <c r="X38" s="390"/>
      <c r="Y38" s="390"/>
      <c r="Z38" s="390"/>
      <c r="AA38" s="390"/>
      <c r="AB38" s="390"/>
      <c r="AC38" s="390"/>
      <c r="AD38" s="390"/>
      <c r="AE38" s="390"/>
    </row>
    <row r="39" spans="1:31" x14ac:dyDescent="0.2">
      <c r="A39" s="390"/>
      <c r="B39" s="390"/>
      <c r="C39" s="393"/>
      <c r="D39" s="390"/>
      <c r="E39" s="390"/>
      <c r="F39" s="390"/>
      <c r="G39" s="390"/>
      <c r="H39" s="390"/>
      <c r="I39" s="390"/>
      <c r="J39" s="390"/>
      <c r="K39" s="390"/>
      <c r="L39" s="390"/>
      <c r="M39" s="390"/>
      <c r="N39" s="390"/>
      <c r="O39" s="390"/>
      <c r="P39" s="390"/>
      <c r="Q39" s="390"/>
      <c r="R39" s="390"/>
      <c r="S39" s="390"/>
      <c r="T39" s="390"/>
      <c r="U39" s="390"/>
      <c r="V39" s="390"/>
      <c r="W39" s="390"/>
      <c r="X39" s="390"/>
      <c r="Y39" s="390"/>
      <c r="Z39" s="390"/>
      <c r="AA39" s="390"/>
      <c r="AB39" s="390"/>
      <c r="AC39" s="390"/>
      <c r="AD39" s="390"/>
      <c r="AE39" s="390"/>
    </row>
    <row r="40" spans="1:31" x14ac:dyDescent="0.2">
      <c r="A40" s="390"/>
      <c r="B40" s="390"/>
      <c r="C40" s="393"/>
      <c r="D40" s="390"/>
      <c r="E40" s="390"/>
      <c r="F40" s="390"/>
      <c r="G40" s="390"/>
      <c r="H40" s="390"/>
      <c r="I40" s="390"/>
      <c r="J40" s="390"/>
      <c r="K40" s="390"/>
      <c r="L40" s="390"/>
      <c r="M40" s="390"/>
      <c r="N40" s="390"/>
      <c r="O40" s="390"/>
      <c r="P40" s="390"/>
      <c r="Q40" s="390"/>
      <c r="R40" s="390"/>
      <c r="S40" s="390"/>
      <c r="T40" s="390"/>
      <c r="U40" s="390"/>
      <c r="V40" s="390"/>
      <c r="W40" s="390"/>
      <c r="X40" s="390"/>
      <c r="Y40" s="390"/>
      <c r="Z40" s="390"/>
      <c r="AA40" s="390"/>
      <c r="AB40" s="390"/>
      <c r="AC40" s="390"/>
      <c r="AD40" s="390"/>
      <c r="AE40" s="390"/>
    </row>
    <row r="41" spans="1:31" x14ac:dyDescent="0.2">
      <c r="A41" s="390"/>
      <c r="B41" s="390"/>
      <c r="C41" s="393"/>
      <c r="D41" s="390"/>
      <c r="E41" s="390"/>
      <c r="F41" s="390"/>
      <c r="G41" s="390"/>
      <c r="H41" s="390"/>
      <c r="I41" s="390"/>
      <c r="J41" s="390"/>
      <c r="K41" s="390"/>
      <c r="L41" s="390"/>
      <c r="M41" s="390"/>
      <c r="N41" s="390"/>
      <c r="O41" s="390"/>
      <c r="P41" s="390"/>
      <c r="Q41" s="390"/>
      <c r="R41" s="390"/>
      <c r="S41" s="390"/>
      <c r="T41" s="390"/>
      <c r="U41" s="390"/>
      <c r="V41" s="390"/>
      <c r="W41" s="390"/>
      <c r="X41" s="390"/>
      <c r="Y41" s="390"/>
      <c r="Z41" s="390"/>
      <c r="AA41" s="390"/>
      <c r="AB41" s="390"/>
      <c r="AC41" s="390"/>
      <c r="AD41" s="390"/>
      <c r="AE41" s="390"/>
    </row>
    <row r="42" spans="1:31" x14ac:dyDescent="0.2">
      <c r="A42" s="390"/>
      <c r="B42" s="390"/>
      <c r="C42" s="393"/>
      <c r="D42" s="390"/>
      <c r="E42" s="390"/>
      <c r="F42" s="390"/>
      <c r="G42" s="390"/>
      <c r="H42" s="390"/>
      <c r="I42" s="390"/>
      <c r="J42" s="390"/>
      <c r="K42" s="390"/>
      <c r="L42" s="390"/>
      <c r="M42" s="390"/>
      <c r="N42" s="390"/>
      <c r="O42" s="390"/>
      <c r="P42" s="390"/>
      <c r="Q42" s="390"/>
      <c r="R42" s="390"/>
      <c r="S42" s="390"/>
      <c r="T42" s="390"/>
      <c r="U42" s="390"/>
      <c r="V42" s="390"/>
      <c r="W42" s="390"/>
      <c r="X42" s="390"/>
      <c r="Y42" s="390"/>
      <c r="Z42" s="390"/>
      <c r="AA42" s="390"/>
      <c r="AB42" s="390"/>
      <c r="AC42" s="390"/>
      <c r="AD42" s="390"/>
      <c r="AE42" s="390"/>
    </row>
    <row r="43" spans="1:31" x14ac:dyDescent="0.2">
      <c r="A43" s="390"/>
      <c r="B43" s="390"/>
      <c r="C43" s="393"/>
      <c r="D43" s="390"/>
      <c r="E43" s="390"/>
      <c r="F43" s="390"/>
      <c r="G43" s="390"/>
      <c r="H43" s="390"/>
      <c r="I43" s="390"/>
      <c r="J43" s="390"/>
      <c r="K43" s="390"/>
      <c r="L43" s="390"/>
      <c r="M43" s="390"/>
      <c r="N43" s="390"/>
      <c r="O43" s="390"/>
      <c r="P43" s="390"/>
      <c r="Q43" s="390"/>
      <c r="R43" s="390"/>
      <c r="S43" s="390"/>
      <c r="T43" s="390"/>
      <c r="U43" s="390"/>
      <c r="V43" s="390"/>
      <c r="W43" s="390"/>
      <c r="X43" s="390"/>
      <c r="Y43" s="390"/>
      <c r="Z43" s="390"/>
      <c r="AA43" s="390"/>
      <c r="AB43" s="390"/>
      <c r="AC43" s="390"/>
      <c r="AD43" s="390"/>
      <c r="AE43" s="390"/>
    </row>
    <row r="44" spans="1:31" x14ac:dyDescent="0.2">
      <c r="A44" s="390"/>
      <c r="B44" s="390"/>
      <c r="C44" s="393"/>
      <c r="D44" s="390"/>
      <c r="E44" s="390"/>
      <c r="F44" s="390"/>
      <c r="G44" s="390"/>
      <c r="H44" s="390"/>
      <c r="I44" s="390"/>
      <c r="J44" s="390"/>
      <c r="K44" s="390"/>
      <c r="L44" s="390"/>
      <c r="M44" s="390"/>
      <c r="N44" s="390"/>
      <c r="O44" s="390"/>
      <c r="P44" s="390"/>
      <c r="Q44" s="390"/>
      <c r="R44" s="390"/>
      <c r="S44" s="390"/>
      <c r="T44" s="390"/>
      <c r="U44" s="390"/>
      <c r="V44" s="390"/>
      <c r="W44" s="390"/>
      <c r="X44" s="390"/>
      <c r="Y44" s="390"/>
      <c r="Z44" s="390"/>
      <c r="AA44" s="390"/>
      <c r="AB44" s="390"/>
      <c r="AC44" s="390"/>
      <c r="AD44" s="390"/>
      <c r="AE44" s="390"/>
    </row>
    <row r="45" spans="1:31" x14ac:dyDescent="0.2">
      <c r="A45" s="390"/>
      <c r="B45" s="390"/>
      <c r="C45" s="393"/>
      <c r="D45" s="390"/>
      <c r="E45" s="390"/>
      <c r="F45" s="390"/>
      <c r="G45" s="390"/>
      <c r="H45" s="390"/>
      <c r="I45" s="390"/>
      <c r="J45" s="390"/>
      <c r="K45" s="390"/>
      <c r="L45" s="390"/>
      <c r="M45" s="390"/>
      <c r="N45" s="390"/>
      <c r="O45" s="390"/>
      <c r="P45" s="390"/>
      <c r="Q45" s="390"/>
      <c r="R45" s="390"/>
      <c r="S45" s="390"/>
      <c r="T45" s="390"/>
      <c r="U45" s="390"/>
      <c r="V45" s="390"/>
      <c r="W45" s="390"/>
      <c r="X45" s="390"/>
      <c r="Y45" s="390"/>
      <c r="Z45" s="390"/>
      <c r="AA45" s="390"/>
      <c r="AB45" s="390"/>
      <c r="AC45" s="390"/>
      <c r="AD45" s="390"/>
      <c r="AE45" s="390"/>
    </row>
    <row r="46" spans="1:31" x14ac:dyDescent="0.2">
      <c r="A46" s="390"/>
      <c r="B46" s="390"/>
      <c r="C46" s="393"/>
      <c r="D46" s="390"/>
      <c r="E46" s="390"/>
      <c r="F46" s="390"/>
      <c r="G46" s="390"/>
      <c r="H46" s="390"/>
      <c r="I46" s="390"/>
      <c r="J46" s="390"/>
      <c r="K46" s="390"/>
      <c r="L46" s="390"/>
      <c r="M46" s="390"/>
      <c r="N46" s="390"/>
      <c r="O46" s="390"/>
      <c r="P46" s="390"/>
      <c r="Q46" s="390"/>
      <c r="R46" s="390"/>
      <c r="S46" s="390"/>
      <c r="T46" s="390"/>
      <c r="U46" s="390"/>
      <c r="V46" s="390"/>
      <c r="W46" s="390"/>
      <c r="X46" s="390"/>
      <c r="Y46" s="390"/>
      <c r="Z46" s="390"/>
      <c r="AA46" s="390"/>
      <c r="AB46" s="390"/>
      <c r="AC46" s="390"/>
      <c r="AD46" s="390"/>
      <c r="AE46" s="390"/>
    </row>
    <row r="47" spans="1:31" x14ac:dyDescent="0.2">
      <c r="A47" s="390"/>
      <c r="B47" s="390"/>
      <c r="C47" s="393"/>
      <c r="D47" s="390"/>
      <c r="E47" s="390"/>
      <c r="F47" s="390"/>
      <c r="G47" s="390"/>
      <c r="H47" s="390"/>
      <c r="I47" s="390"/>
      <c r="J47" s="390"/>
      <c r="K47" s="390"/>
      <c r="L47" s="390"/>
      <c r="M47" s="390"/>
      <c r="N47" s="390"/>
      <c r="O47" s="390"/>
      <c r="P47" s="390"/>
      <c r="Q47" s="390"/>
      <c r="R47" s="390"/>
      <c r="S47" s="390"/>
      <c r="T47" s="390"/>
      <c r="U47" s="390"/>
      <c r="V47" s="390"/>
      <c r="W47" s="390"/>
      <c r="X47" s="390"/>
      <c r="Y47" s="390"/>
      <c r="Z47" s="390"/>
      <c r="AA47" s="390"/>
      <c r="AB47" s="390"/>
      <c r="AC47" s="390"/>
      <c r="AD47" s="390"/>
      <c r="AE47" s="390"/>
    </row>
    <row r="48" spans="1:31" x14ac:dyDescent="0.2">
      <c r="A48" s="390"/>
      <c r="B48" s="390"/>
      <c r="C48" s="393"/>
      <c r="D48" s="390"/>
      <c r="E48" s="390"/>
      <c r="F48" s="390"/>
      <c r="G48" s="390"/>
      <c r="H48" s="390"/>
      <c r="I48" s="390"/>
      <c r="J48" s="390"/>
      <c r="K48" s="390"/>
      <c r="L48" s="390"/>
      <c r="M48" s="390"/>
      <c r="N48" s="390"/>
      <c r="O48" s="390"/>
      <c r="P48" s="390"/>
      <c r="Q48" s="390"/>
      <c r="R48" s="390"/>
      <c r="S48" s="390"/>
      <c r="T48" s="390"/>
      <c r="U48" s="390"/>
      <c r="V48" s="390"/>
      <c r="W48" s="390"/>
      <c r="X48" s="390"/>
      <c r="Y48" s="390"/>
      <c r="Z48" s="390"/>
      <c r="AA48" s="390"/>
      <c r="AB48" s="390"/>
      <c r="AC48" s="390"/>
      <c r="AD48" s="390"/>
      <c r="AE48" s="390"/>
    </row>
    <row r="49" spans="1:31" x14ac:dyDescent="0.2">
      <c r="A49" s="390"/>
      <c r="B49" s="390"/>
      <c r="C49" s="393"/>
      <c r="D49" s="390"/>
      <c r="E49" s="390"/>
      <c r="F49" s="390"/>
      <c r="G49" s="390"/>
      <c r="H49" s="390"/>
      <c r="I49" s="390"/>
      <c r="J49" s="390"/>
      <c r="K49" s="390"/>
      <c r="L49" s="390"/>
      <c r="M49" s="390"/>
      <c r="N49" s="390"/>
      <c r="O49" s="390"/>
      <c r="P49" s="390"/>
      <c r="Q49" s="390"/>
      <c r="R49" s="390"/>
      <c r="S49" s="390"/>
      <c r="T49" s="390"/>
      <c r="U49" s="390"/>
      <c r="V49" s="390"/>
      <c r="W49" s="390"/>
      <c r="X49" s="390"/>
      <c r="Y49" s="390"/>
      <c r="Z49" s="390"/>
      <c r="AA49" s="390"/>
      <c r="AB49" s="390"/>
      <c r="AC49" s="390"/>
      <c r="AD49" s="390"/>
      <c r="AE49" s="390"/>
    </row>
    <row r="50" spans="1:31" x14ac:dyDescent="0.2">
      <c r="A50" s="390"/>
      <c r="B50" s="390"/>
      <c r="C50" s="393"/>
      <c r="D50" s="390"/>
      <c r="E50" s="390"/>
      <c r="F50" s="390"/>
      <c r="G50" s="390"/>
      <c r="H50" s="390"/>
      <c r="I50" s="390"/>
      <c r="J50" s="390"/>
      <c r="K50" s="390"/>
      <c r="L50" s="390"/>
      <c r="M50" s="390"/>
      <c r="N50" s="390"/>
      <c r="O50" s="390"/>
      <c r="P50" s="390"/>
      <c r="Q50" s="390"/>
      <c r="R50" s="390"/>
      <c r="S50" s="390"/>
      <c r="T50" s="390"/>
      <c r="U50" s="390"/>
      <c r="V50" s="390"/>
      <c r="W50" s="390"/>
      <c r="X50" s="390"/>
      <c r="Y50" s="390"/>
      <c r="Z50" s="390"/>
      <c r="AA50" s="390"/>
      <c r="AB50" s="390"/>
      <c r="AC50" s="390"/>
      <c r="AD50" s="390"/>
      <c r="AE50" s="390"/>
    </row>
    <row r="51" spans="1:31" x14ac:dyDescent="0.2">
      <c r="A51" s="390"/>
      <c r="B51" s="390"/>
      <c r="C51" s="393"/>
      <c r="D51" s="390"/>
      <c r="E51" s="390"/>
      <c r="F51" s="390"/>
      <c r="G51" s="390"/>
      <c r="H51" s="390"/>
      <c r="I51" s="390"/>
      <c r="J51" s="390"/>
      <c r="K51" s="390"/>
      <c r="L51" s="390"/>
      <c r="M51" s="390"/>
      <c r="N51" s="390"/>
      <c r="O51" s="390"/>
      <c r="P51" s="390"/>
      <c r="Q51" s="390"/>
      <c r="R51" s="390"/>
      <c r="S51" s="390"/>
      <c r="T51" s="390"/>
      <c r="U51" s="390"/>
      <c r="V51" s="390"/>
      <c r="W51" s="390"/>
      <c r="X51" s="390"/>
      <c r="Y51" s="390"/>
      <c r="Z51" s="390"/>
      <c r="AA51" s="390"/>
      <c r="AB51" s="390"/>
      <c r="AC51" s="390"/>
      <c r="AD51" s="390"/>
      <c r="AE51" s="390"/>
    </row>
    <row r="52" spans="1:31" x14ac:dyDescent="0.2">
      <c r="A52" s="390"/>
      <c r="B52" s="390"/>
      <c r="C52" s="393"/>
      <c r="D52" s="390"/>
      <c r="E52" s="390"/>
      <c r="F52" s="390"/>
      <c r="G52" s="390"/>
      <c r="H52" s="390"/>
      <c r="I52" s="390"/>
      <c r="J52" s="390"/>
      <c r="K52" s="390"/>
      <c r="L52" s="390"/>
      <c r="M52" s="390"/>
      <c r="N52" s="390"/>
      <c r="O52" s="390"/>
      <c r="P52" s="390"/>
      <c r="Q52" s="390"/>
      <c r="R52" s="390"/>
      <c r="S52" s="390"/>
      <c r="T52" s="390"/>
      <c r="U52" s="390"/>
      <c r="V52" s="390"/>
      <c r="W52" s="390"/>
      <c r="X52" s="390"/>
      <c r="Y52" s="390"/>
      <c r="Z52" s="390"/>
      <c r="AA52" s="390"/>
      <c r="AB52" s="390"/>
      <c r="AC52" s="390"/>
      <c r="AD52" s="390"/>
      <c r="AE52" s="390"/>
    </row>
    <row r="53" spans="1:31" x14ac:dyDescent="0.2">
      <c r="A53" s="390"/>
      <c r="B53" s="390"/>
      <c r="C53" s="393"/>
      <c r="D53" s="390"/>
      <c r="E53" s="390"/>
      <c r="F53" s="390"/>
      <c r="G53" s="390"/>
      <c r="H53" s="390"/>
      <c r="I53" s="390"/>
      <c r="J53" s="390"/>
      <c r="K53" s="390"/>
      <c r="L53" s="390"/>
      <c r="M53" s="390"/>
      <c r="N53" s="390"/>
      <c r="O53" s="390"/>
      <c r="P53" s="390"/>
      <c r="Q53" s="390"/>
      <c r="R53" s="390"/>
      <c r="S53" s="390"/>
      <c r="T53" s="390"/>
      <c r="U53" s="390"/>
      <c r="V53" s="390"/>
      <c r="W53" s="390"/>
      <c r="X53" s="390"/>
      <c r="Y53" s="390"/>
      <c r="Z53" s="390"/>
      <c r="AA53" s="390"/>
      <c r="AB53" s="390"/>
      <c r="AC53" s="390"/>
      <c r="AD53" s="390"/>
      <c r="AE53" s="390"/>
    </row>
    <row r="54" spans="1:31" x14ac:dyDescent="0.2">
      <c r="A54" s="390"/>
      <c r="B54" s="390"/>
      <c r="C54" s="393"/>
      <c r="D54" s="390"/>
      <c r="E54" s="390"/>
      <c r="F54" s="390"/>
      <c r="G54" s="390"/>
      <c r="H54" s="390"/>
      <c r="I54" s="390"/>
      <c r="J54" s="390"/>
      <c r="K54" s="390"/>
      <c r="L54" s="390"/>
      <c r="M54" s="390"/>
      <c r="N54" s="390"/>
      <c r="O54" s="390"/>
      <c r="P54" s="390"/>
      <c r="Q54" s="390"/>
      <c r="R54" s="390"/>
      <c r="S54" s="390"/>
      <c r="T54" s="390"/>
      <c r="U54" s="390"/>
      <c r="V54" s="390"/>
      <c r="W54" s="390"/>
      <c r="X54" s="390"/>
      <c r="Y54" s="390"/>
      <c r="Z54" s="390"/>
      <c r="AA54" s="390"/>
      <c r="AB54" s="390"/>
      <c r="AC54" s="390"/>
      <c r="AD54" s="390"/>
      <c r="AE54" s="390"/>
    </row>
    <row r="55" spans="1:31" x14ac:dyDescent="0.2">
      <c r="A55" s="390"/>
      <c r="B55" s="390"/>
      <c r="C55" s="393"/>
      <c r="D55" s="390"/>
      <c r="E55" s="390"/>
      <c r="F55" s="390"/>
      <c r="G55" s="390"/>
      <c r="H55" s="390"/>
      <c r="I55" s="390"/>
      <c r="J55" s="390"/>
      <c r="K55" s="390"/>
      <c r="L55" s="390"/>
      <c r="M55" s="390"/>
      <c r="N55" s="390"/>
      <c r="O55" s="390"/>
      <c r="P55" s="390"/>
      <c r="Q55" s="390"/>
      <c r="R55" s="390"/>
      <c r="S55" s="390"/>
      <c r="T55" s="390"/>
      <c r="U55" s="390"/>
      <c r="V55" s="390"/>
      <c r="W55" s="390"/>
      <c r="X55" s="390"/>
      <c r="Y55" s="390"/>
      <c r="Z55" s="390"/>
      <c r="AA55" s="390"/>
      <c r="AB55" s="390"/>
      <c r="AC55" s="390"/>
      <c r="AD55" s="390"/>
      <c r="AE55" s="390"/>
    </row>
    <row r="56" spans="1:31" x14ac:dyDescent="0.2">
      <c r="A56" s="390"/>
      <c r="B56" s="390"/>
      <c r="C56" s="393"/>
      <c r="D56" s="390"/>
      <c r="E56" s="390"/>
      <c r="F56" s="390"/>
      <c r="G56" s="390"/>
      <c r="H56" s="390"/>
      <c r="I56" s="390"/>
      <c r="J56" s="390"/>
      <c r="K56" s="390"/>
      <c r="L56" s="390"/>
      <c r="M56" s="390"/>
      <c r="N56" s="390"/>
      <c r="O56" s="390"/>
      <c r="P56" s="390"/>
      <c r="Q56" s="390"/>
      <c r="R56" s="390"/>
      <c r="S56" s="390"/>
      <c r="T56" s="390"/>
      <c r="U56" s="390"/>
      <c r="V56" s="390"/>
      <c r="W56" s="390"/>
      <c r="X56" s="390"/>
      <c r="Y56" s="390"/>
      <c r="Z56" s="390"/>
      <c r="AA56" s="390"/>
      <c r="AB56" s="390"/>
      <c r="AC56" s="390"/>
      <c r="AD56" s="390"/>
      <c r="AE56" s="390"/>
    </row>
    <row r="57" spans="1:31" x14ac:dyDescent="0.2">
      <c r="A57" s="390"/>
      <c r="B57" s="390"/>
      <c r="C57" s="393"/>
      <c r="D57" s="390"/>
      <c r="E57" s="390"/>
      <c r="F57" s="390"/>
      <c r="G57" s="390"/>
      <c r="H57" s="390"/>
      <c r="I57" s="390"/>
      <c r="J57" s="390"/>
      <c r="K57" s="390"/>
      <c r="L57" s="390"/>
      <c r="M57" s="390"/>
      <c r="N57" s="390"/>
      <c r="O57" s="390"/>
      <c r="P57" s="390"/>
      <c r="Q57" s="390"/>
      <c r="R57" s="390"/>
      <c r="S57" s="390"/>
      <c r="T57" s="390"/>
      <c r="U57" s="390"/>
      <c r="V57" s="390"/>
      <c r="W57" s="390"/>
      <c r="X57" s="390"/>
      <c r="Y57" s="390"/>
      <c r="Z57" s="390"/>
      <c r="AA57" s="390"/>
      <c r="AB57" s="390"/>
      <c r="AC57" s="390"/>
      <c r="AD57" s="390"/>
      <c r="AE57" s="390"/>
    </row>
    <row r="58" spans="1:31" x14ac:dyDescent="0.2">
      <c r="A58" s="390"/>
      <c r="B58" s="390"/>
      <c r="C58" s="393"/>
      <c r="D58" s="390"/>
      <c r="E58" s="390"/>
      <c r="F58" s="390"/>
      <c r="G58" s="390"/>
      <c r="H58" s="390"/>
      <c r="I58" s="390"/>
      <c r="J58" s="390"/>
      <c r="K58" s="390"/>
      <c r="L58" s="390"/>
      <c r="M58" s="390"/>
      <c r="N58" s="390"/>
      <c r="O58" s="390"/>
      <c r="P58" s="390"/>
      <c r="Q58" s="390"/>
      <c r="R58" s="390"/>
      <c r="S58" s="390"/>
      <c r="T58" s="390"/>
      <c r="U58" s="390"/>
      <c r="V58" s="390"/>
      <c r="W58" s="390"/>
      <c r="X58" s="390"/>
      <c r="Y58" s="390"/>
      <c r="Z58" s="390"/>
      <c r="AA58" s="390"/>
      <c r="AB58" s="390"/>
      <c r="AC58" s="390"/>
      <c r="AD58" s="390"/>
      <c r="AE58" s="390"/>
    </row>
    <row r="59" spans="1:31" x14ac:dyDescent="0.2">
      <c r="A59" s="390"/>
      <c r="B59" s="390"/>
      <c r="C59" s="393"/>
      <c r="D59" s="390"/>
      <c r="E59" s="390"/>
      <c r="F59" s="390"/>
      <c r="G59" s="390"/>
      <c r="H59" s="390"/>
      <c r="I59" s="390"/>
      <c r="J59" s="390"/>
      <c r="K59" s="390"/>
      <c r="L59" s="390"/>
      <c r="M59" s="390"/>
      <c r="N59" s="390"/>
      <c r="O59" s="390"/>
      <c r="P59" s="390"/>
      <c r="Q59" s="390"/>
      <c r="R59" s="390"/>
      <c r="S59" s="390"/>
      <c r="T59" s="390"/>
      <c r="U59" s="390"/>
      <c r="V59" s="390"/>
      <c r="W59" s="390"/>
      <c r="X59" s="390"/>
      <c r="Y59" s="390"/>
      <c r="Z59" s="390"/>
      <c r="AA59" s="390"/>
      <c r="AB59" s="390"/>
      <c r="AC59" s="390"/>
      <c r="AD59" s="390"/>
      <c r="AE59" s="390"/>
    </row>
    <row r="60" spans="1:31" x14ac:dyDescent="0.2">
      <c r="A60" s="390"/>
      <c r="B60" s="390"/>
      <c r="C60" s="393"/>
      <c r="D60" s="390"/>
      <c r="E60" s="390"/>
      <c r="F60" s="390"/>
      <c r="G60" s="390"/>
      <c r="H60" s="390"/>
      <c r="I60" s="390"/>
      <c r="J60" s="390"/>
      <c r="K60" s="390"/>
      <c r="L60" s="390"/>
      <c r="M60" s="390"/>
      <c r="N60" s="390"/>
      <c r="O60" s="390"/>
      <c r="P60" s="390"/>
      <c r="Q60" s="390"/>
      <c r="R60" s="390"/>
      <c r="S60" s="390"/>
      <c r="T60" s="390"/>
      <c r="U60" s="390"/>
      <c r="V60" s="390"/>
      <c r="W60" s="390"/>
      <c r="X60" s="390"/>
      <c r="Y60" s="390"/>
      <c r="Z60" s="390"/>
      <c r="AA60" s="390"/>
      <c r="AB60" s="390"/>
      <c r="AC60" s="390"/>
      <c r="AD60" s="390"/>
      <c r="AE60" s="390"/>
    </row>
    <row r="61" spans="1:31" x14ac:dyDescent="0.2">
      <c r="A61" s="390"/>
      <c r="B61" s="390"/>
      <c r="C61" s="393"/>
      <c r="D61" s="390"/>
      <c r="E61" s="390"/>
      <c r="F61" s="390"/>
      <c r="G61" s="390"/>
      <c r="H61" s="390"/>
      <c r="I61" s="390"/>
      <c r="J61" s="390"/>
      <c r="K61" s="390"/>
      <c r="L61" s="390"/>
      <c r="M61" s="390"/>
      <c r="N61" s="390"/>
      <c r="O61" s="390"/>
      <c r="P61" s="390"/>
      <c r="Q61" s="390"/>
      <c r="R61" s="390"/>
      <c r="S61" s="390"/>
      <c r="T61" s="390"/>
      <c r="U61" s="390"/>
      <c r="V61" s="390"/>
      <c r="W61" s="390"/>
      <c r="X61" s="390"/>
      <c r="Y61" s="390"/>
      <c r="Z61" s="390"/>
      <c r="AA61" s="390"/>
      <c r="AB61" s="390"/>
      <c r="AC61" s="390"/>
      <c r="AD61" s="390"/>
      <c r="AE61" s="390"/>
    </row>
    <row r="62" spans="1:31" x14ac:dyDescent="0.2">
      <c r="A62" s="390"/>
      <c r="B62" s="390"/>
      <c r="C62" s="393"/>
      <c r="D62" s="390"/>
      <c r="E62" s="390"/>
      <c r="F62" s="390"/>
      <c r="G62" s="390"/>
      <c r="H62" s="390"/>
      <c r="I62" s="390"/>
      <c r="J62" s="390"/>
      <c r="K62" s="390"/>
      <c r="L62" s="390"/>
      <c r="M62" s="390"/>
      <c r="N62" s="390"/>
      <c r="O62" s="390"/>
      <c r="P62" s="390"/>
      <c r="Q62" s="390"/>
      <c r="R62" s="390"/>
      <c r="S62" s="390"/>
      <c r="T62" s="390"/>
      <c r="U62" s="390"/>
      <c r="V62" s="390"/>
      <c r="W62" s="390"/>
      <c r="X62" s="390"/>
      <c r="Y62" s="390"/>
      <c r="Z62" s="390"/>
      <c r="AA62" s="390"/>
      <c r="AB62" s="390"/>
      <c r="AC62" s="390"/>
      <c r="AD62" s="390"/>
      <c r="AE62" s="390"/>
    </row>
    <row r="63" spans="1:31" x14ac:dyDescent="0.2">
      <c r="A63" s="390"/>
      <c r="B63" s="390"/>
      <c r="C63" s="393"/>
      <c r="D63" s="390"/>
      <c r="E63" s="390"/>
      <c r="F63" s="390"/>
      <c r="G63" s="390"/>
      <c r="H63" s="390"/>
      <c r="I63" s="390"/>
      <c r="J63" s="390"/>
      <c r="K63" s="390"/>
      <c r="L63" s="390"/>
      <c r="M63" s="390"/>
      <c r="N63" s="390"/>
      <c r="O63" s="390"/>
      <c r="P63" s="390"/>
      <c r="Q63" s="390"/>
      <c r="R63" s="390"/>
      <c r="S63" s="390"/>
      <c r="T63" s="390"/>
      <c r="U63" s="390"/>
      <c r="V63" s="390"/>
      <c r="W63" s="390"/>
      <c r="X63" s="390"/>
      <c r="Y63" s="390"/>
      <c r="Z63" s="390"/>
      <c r="AA63" s="390"/>
      <c r="AB63" s="390"/>
      <c r="AC63" s="390"/>
      <c r="AD63" s="390"/>
      <c r="AE63" s="390"/>
    </row>
    <row r="64" spans="1:31" x14ac:dyDescent="0.2">
      <c r="A64" s="390"/>
      <c r="B64" s="390"/>
      <c r="C64" s="393"/>
      <c r="D64" s="390"/>
      <c r="E64" s="390"/>
      <c r="F64" s="390"/>
      <c r="G64" s="390"/>
      <c r="H64" s="390"/>
      <c r="I64" s="390"/>
      <c r="J64" s="390"/>
      <c r="K64" s="390"/>
      <c r="L64" s="390"/>
      <c r="M64" s="390"/>
      <c r="N64" s="390"/>
      <c r="O64" s="390"/>
      <c r="P64" s="390"/>
      <c r="Q64" s="390"/>
      <c r="R64" s="390"/>
      <c r="S64" s="390"/>
      <c r="T64" s="390"/>
      <c r="U64" s="390"/>
      <c r="V64" s="390"/>
      <c r="W64" s="390"/>
      <c r="X64" s="390"/>
      <c r="Y64" s="390"/>
      <c r="Z64" s="390"/>
      <c r="AA64" s="390"/>
      <c r="AB64" s="390"/>
      <c r="AC64" s="390"/>
      <c r="AD64" s="390"/>
      <c r="AE64" s="390"/>
    </row>
    <row r="65" spans="1:31" x14ac:dyDescent="0.2">
      <c r="A65" s="390"/>
      <c r="B65" s="390"/>
      <c r="C65" s="393"/>
      <c r="D65" s="390"/>
      <c r="E65" s="390"/>
      <c r="F65" s="390"/>
      <c r="G65" s="390"/>
      <c r="H65" s="390"/>
      <c r="I65" s="390"/>
      <c r="J65" s="390"/>
      <c r="K65" s="390"/>
      <c r="L65" s="390"/>
      <c r="M65" s="390"/>
      <c r="N65" s="390"/>
      <c r="O65" s="390"/>
      <c r="P65" s="390"/>
      <c r="Q65" s="390"/>
      <c r="R65" s="390"/>
      <c r="S65" s="390"/>
      <c r="T65" s="390"/>
      <c r="U65" s="390"/>
      <c r="V65" s="390"/>
      <c r="W65" s="390"/>
      <c r="X65" s="390"/>
      <c r="Y65" s="390"/>
      <c r="Z65" s="390"/>
      <c r="AA65" s="390"/>
      <c r="AB65" s="390"/>
      <c r="AC65" s="390"/>
      <c r="AD65" s="390"/>
      <c r="AE65" s="390"/>
    </row>
    <row r="66" spans="1:31" x14ac:dyDescent="0.2">
      <c r="A66" s="390"/>
      <c r="B66" s="390"/>
      <c r="C66" s="393"/>
      <c r="D66" s="390"/>
      <c r="E66" s="390"/>
      <c r="F66" s="390"/>
      <c r="G66" s="390"/>
      <c r="H66" s="390"/>
      <c r="I66" s="390"/>
      <c r="J66" s="390"/>
      <c r="K66" s="390"/>
      <c r="L66" s="390"/>
      <c r="M66" s="390"/>
      <c r="N66" s="390"/>
      <c r="O66" s="390"/>
      <c r="P66" s="390"/>
      <c r="Q66" s="390"/>
      <c r="R66" s="390"/>
      <c r="S66" s="390"/>
      <c r="T66" s="390"/>
      <c r="U66" s="390"/>
      <c r="V66" s="390"/>
      <c r="W66" s="390"/>
      <c r="X66" s="390"/>
      <c r="Y66" s="390"/>
      <c r="Z66" s="390"/>
      <c r="AA66" s="390"/>
      <c r="AB66" s="390"/>
      <c r="AC66" s="390"/>
      <c r="AD66" s="390"/>
      <c r="AE66" s="390"/>
    </row>
    <row r="67" spans="1:31" x14ac:dyDescent="0.2">
      <c r="A67" s="390"/>
      <c r="B67" s="390"/>
      <c r="C67" s="393"/>
      <c r="D67" s="390"/>
      <c r="E67" s="390"/>
      <c r="F67" s="390"/>
      <c r="G67" s="390"/>
      <c r="H67" s="390"/>
      <c r="I67" s="390"/>
      <c r="J67" s="390"/>
      <c r="K67" s="390"/>
      <c r="L67" s="390"/>
      <c r="M67" s="390"/>
      <c r="N67" s="390"/>
      <c r="O67" s="390"/>
      <c r="P67" s="390"/>
      <c r="Q67" s="390"/>
      <c r="R67" s="390"/>
      <c r="S67" s="390"/>
      <c r="T67" s="390"/>
      <c r="U67" s="390"/>
      <c r="V67" s="390"/>
      <c r="W67" s="390"/>
      <c r="X67" s="390"/>
      <c r="Y67" s="390"/>
      <c r="Z67" s="390"/>
      <c r="AA67" s="390"/>
      <c r="AB67" s="390"/>
      <c r="AC67" s="390"/>
      <c r="AD67" s="390"/>
      <c r="AE67" s="390"/>
    </row>
    <row r="68" spans="1:31" x14ac:dyDescent="0.2">
      <c r="A68" s="390"/>
      <c r="B68" s="390"/>
      <c r="C68" s="393"/>
      <c r="D68" s="390"/>
      <c r="E68" s="390"/>
      <c r="F68" s="390"/>
      <c r="G68" s="390"/>
      <c r="H68" s="390"/>
      <c r="I68" s="390"/>
      <c r="J68" s="390"/>
      <c r="K68" s="390"/>
      <c r="L68" s="390"/>
      <c r="M68" s="390"/>
      <c r="N68" s="390"/>
      <c r="O68" s="390"/>
      <c r="P68" s="390"/>
      <c r="Q68" s="390"/>
      <c r="R68" s="390"/>
      <c r="S68" s="390"/>
      <c r="T68" s="390"/>
      <c r="U68" s="390"/>
      <c r="V68" s="390"/>
      <c r="W68" s="390"/>
      <c r="X68" s="390"/>
      <c r="Y68" s="390"/>
      <c r="Z68" s="390"/>
      <c r="AA68" s="390"/>
      <c r="AB68" s="390"/>
      <c r="AC68" s="390"/>
      <c r="AD68" s="390"/>
      <c r="AE68" s="390"/>
    </row>
    <row r="69" spans="1:31" x14ac:dyDescent="0.2">
      <c r="A69" s="390"/>
      <c r="B69" s="390"/>
      <c r="C69" s="393"/>
      <c r="D69" s="390"/>
      <c r="E69" s="390"/>
      <c r="F69" s="390"/>
      <c r="G69" s="390"/>
      <c r="H69" s="390"/>
      <c r="I69" s="390"/>
      <c r="J69" s="390"/>
      <c r="K69" s="390"/>
      <c r="L69" s="390"/>
      <c r="M69" s="390"/>
      <c r="N69" s="390"/>
      <c r="O69" s="390"/>
      <c r="P69" s="390"/>
      <c r="Q69" s="390"/>
      <c r="R69" s="390"/>
      <c r="S69" s="390"/>
      <c r="T69" s="390"/>
      <c r="U69" s="390"/>
      <c r="V69" s="390"/>
      <c r="W69" s="390"/>
      <c r="X69" s="390"/>
      <c r="Y69" s="390"/>
      <c r="Z69" s="390"/>
      <c r="AA69" s="390"/>
      <c r="AB69" s="390"/>
      <c r="AC69" s="390"/>
      <c r="AD69" s="390"/>
      <c r="AE69" s="390"/>
    </row>
    <row r="70" spans="1:31" x14ac:dyDescent="0.2">
      <c r="A70" s="390"/>
      <c r="B70" s="390"/>
      <c r="C70" s="393"/>
      <c r="D70" s="390"/>
      <c r="E70" s="390"/>
      <c r="F70" s="390"/>
      <c r="G70" s="390"/>
      <c r="H70" s="390"/>
      <c r="I70" s="390"/>
      <c r="J70" s="390"/>
      <c r="K70" s="390"/>
      <c r="L70" s="390"/>
      <c r="M70" s="390"/>
      <c r="N70" s="390"/>
      <c r="O70" s="390"/>
      <c r="P70" s="390"/>
      <c r="Q70" s="390"/>
      <c r="R70" s="390"/>
      <c r="S70" s="390"/>
      <c r="T70" s="390"/>
      <c r="U70" s="390"/>
      <c r="V70" s="390"/>
      <c r="W70" s="390"/>
      <c r="X70" s="390"/>
      <c r="Y70" s="390"/>
      <c r="Z70" s="390"/>
      <c r="AA70" s="390"/>
      <c r="AB70" s="390"/>
      <c r="AC70" s="390"/>
      <c r="AD70" s="390"/>
      <c r="AE70" s="390"/>
    </row>
    <row r="71" spans="1:31" x14ac:dyDescent="0.2">
      <c r="A71" s="390"/>
      <c r="B71" s="390"/>
      <c r="C71" s="393"/>
      <c r="D71" s="390"/>
      <c r="E71" s="390"/>
      <c r="F71" s="390"/>
      <c r="G71" s="390"/>
      <c r="H71" s="390"/>
      <c r="I71" s="390"/>
      <c r="J71" s="390"/>
      <c r="K71" s="390"/>
      <c r="L71" s="390"/>
      <c r="M71" s="390"/>
      <c r="N71" s="390"/>
      <c r="O71" s="390"/>
      <c r="P71" s="390"/>
      <c r="Q71" s="390"/>
      <c r="R71" s="390"/>
      <c r="S71" s="390"/>
      <c r="T71" s="390"/>
      <c r="U71" s="390"/>
      <c r="V71" s="390"/>
      <c r="W71" s="390"/>
      <c r="X71" s="390"/>
      <c r="Y71" s="390"/>
      <c r="Z71" s="390"/>
      <c r="AA71" s="390"/>
      <c r="AB71" s="390"/>
      <c r="AC71" s="390"/>
      <c r="AD71" s="390"/>
      <c r="AE71" s="390"/>
    </row>
    <row r="72" spans="1:31" x14ac:dyDescent="0.2">
      <c r="A72" s="390"/>
      <c r="B72" s="390"/>
      <c r="C72" s="393"/>
      <c r="D72" s="390"/>
      <c r="E72" s="390"/>
      <c r="F72" s="390"/>
      <c r="G72" s="390"/>
      <c r="H72" s="390"/>
      <c r="I72" s="390"/>
      <c r="J72" s="390"/>
      <c r="K72" s="390"/>
      <c r="L72" s="390"/>
      <c r="M72" s="390"/>
      <c r="N72" s="390"/>
      <c r="O72" s="390"/>
      <c r="P72" s="390"/>
      <c r="Q72" s="390"/>
      <c r="R72" s="390"/>
      <c r="S72" s="390"/>
      <c r="T72" s="390"/>
      <c r="U72" s="390"/>
      <c r="V72" s="390"/>
      <c r="W72" s="390"/>
      <c r="X72" s="390"/>
      <c r="Y72" s="390"/>
      <c r="Z72" s="390"/>
      <c r="AA72" s="390"/>
      <c r="AB72" s="390"/>
      <c r="AC72" s="390"/>
      <c r="AD72" s="390"/>
      <c r="AE72" s="390"/>
    </row>
    <row r="73" spans="1:31" x14ac:dyDescent="0.2">
      <c r="A73" s="390"/>
      <c r="B73" s="390"/>
      <c r="C73" s="393"/>
      <c r="D73" s="390"/>
      <c r="E73" s="390"/>
      <c r="F73" s="390"/>
      <c r="G73" s="390"/>
      <c r="H73" s="390"/>
      <c r="I73" s="390"/>
      <c r="J73" s="390"/>
      <c r="K73" s="390"/>
      <c r="L73" s="390"/>
      <c r="M73" s="390"/>
      <c r="N73" s="390"/>
      <c r="O73" s="390"/>
      <c r="P73" s="390"/>
      <c r="Q73" s="390"/>
      <c r="R73" s="390"/>
      <c r="S73" s="390"/>
      <c r="T73" s="390"/>
      <c r="U73" s="390"/>
      <c r="V73" s="390"/>
      <c r="W73" s="390"/>
      <c r="X73" s="390"/>
      <c r="Y73" s="390"/>
      <c r="Z73" s="390"/>
      <c r="AA73" s="390"/>
      <c r="AB73" s="390"/>
      <c r="AC73" s="390"/>
      <c r="AD73" s="390"/>
      <c r="AE73" s="390"/>
    </row>
    <row r="74" spans="1:31" x14ac:dyDescent="0.2">
      <c r="A74" s="390"/>
      <c r="B74" s="390"/>
      <c r="C74" s="393"/>
      <c r="D74" s="390"/>
      <c r="E74" s="390"/>
      <c r="F74" s="390"/>
      <c r="G74" s="390"/>
      <c r="H74" s="390"/>
      <c r="I74" s="390"/>
      <c r="J74" s="390"/>
      <c r="K74" s="390"/>
      <c r="L74" s="390"/>
      <c r="M74" s="390"/>
      <c r="N74" s="390"/>
      <c r="O74" s="390"/>
      <c r="P74" s="390"/>
      <c r="Q74" s="390"/>
      <c r="R74" s="390"/>
      <c r="S74" s="390"/>
      <c r="T74" s="390"/>
      <c r="U74" s="390"/>
      <c r="V74" s="390"/>
      <c r="W74" s="390"/>
      <c r="X74" s="390"/>
      <c r="Y74" s="390"/>
      <c r="Z74" s="390"/>
      <c r="AA74" s="390"/>
      <c r="AB74" s="390"/>
      <c r="AC74" s="390"/>
      <c r="AD74" s="390"/>
      <c r="AE74" s="390"/>
    </row>
    <row r="75" spans="1:31" x14ac:dyDescent="0.2">
      <c r="A75" s="390"/>
      <c r="B75" s="390"/>
      <c r="C75" s="393"/>
      <c r="D75" s="390"/>
      <c r="E75" s="390"/>
      <c r="F75" s="390"/>
      <c r="G75" s="390"/>
      <c r="H75" s="390"/>
      <c r="I75" s="390"/>
      <c r="J75" s="390"/>
      <c r="K75" s="390"/>
      <c r="L75" s="390"/>
      <c r="M75" s="390"/>
      <c r="N75" s="390"/>
      <c r="O75" s="390"/>
      <c r="P75" s="390"/>
      <c r="Q75" s="390"/>
      <c r="R75" s="390"/>
      <c r="S75" s="390"/>
      <c r="T75" s="390"/>
      <c r="U75" s="390"/>
      <c r="V75" s="390"/>
      <c r="W75" s="390"/>
      <c r="X75" s="390"/>
      <c r="Y75" s="390"/>
      <c r="Z75" s="390"/>
      <c r="AA75" s="390"/>
      <c r="AB75" s="390"/>
      <c r="AC75" s="390"/>
      <c r="AD75" s="390"/>
      <c r="AE75" s="390"/>
    </row>
    <row r="76" spans="1:31" x14ac:dyDescent="0.2">
      <c r="A76" s="390"/>
      <c r="B76" s="390"/>
      <c r="C76" s="393"/>
      <c r="D76" s="390"/>
      <c r="E76" s="390"/>
      <c r="F76" s="390"/>
      <c r="G76" s="390"/>
      <c r="H76" s="390"/>
      <c r="I76" s="390"/>
      <c r="J76" s="390"/>
      <c r="K76" s="390"/>
      <c r="L76" s="390"/>
      <c r="M76" s="390"/>
      <c r="N76" s="390"/>
      <c r="O76" s="390"/>
      <c r="P76" s="390"/>
      <c r="Q76" s="390"/>
      <c r="R76" s="390"/>
      <c r="S76" s="390"/>
      <c r="T76" s="390"/>
      <c r="U76" s="390"/>
      <c r="V76" s="390"/>
      <c r="W76" s="390"/>
      <c r="X76" s="390"/>
      <c r="Y76" s="390"/>
      <c r="Z76" s="390"/>
      <c r="AA76" s="390"/>
      <c r="AB76" s="390"/>
      <c r="AC76" s="390"/>
      <c r="AD76" s="390"/>
      <c r="AE76" s="390"/>
    </row>
    <row r="77" spans="1:31" x14ac:dyDescent="0.2">
      <c r="A77" s="390"/>
      <c r="B77" s="390"/>
      <c r="C77" s="393"/>
      <c r="D77" s="390"/>
      <c r="E77" s="390"/>
      <c r="F77" s="390"/>
      <c r="G77" s="390"/>
      <c r="H77" s="390"/>
      <c r="I77" s="390"/>
      <c r="J77" s="390"/>
      <c r="K77" s="390"/>
      <c r="L77" s="390"/>
      <c r="M77" s="390"/>
      <c r="N77" s="390"/>
      <c r="O77" s="390"/>
      <c r="P77" s="390"/>
      <c r="Q77" s="390"/>
      <c r="R77" s="390"/>
      <c r="S77" s="390"/>
      <c r="T77" s="390"/>
      <c r="U77" s="390"/>
      <c r="V77" s="390"/>
      <c r="W77" s="390"/>
      <c r="X77" s="390"/>
      <c r="Y77" s="390"/>
      <c r="Z77" s="390"/>
      <c r="AA77" s="390"/>
      <c r="AB77" s="390"/>
      <c r="AC77" s="390"/>
      <c r="AD77" s="390"/>
      <c r="AE77" s="390"/>
    </row>
    <row r="78" spans="1:31" x14ac:dyDescent="0.2">
      <c r="A78" s="390"/>
      <c r="B78" s="390"/>
      <c r="C78" s="393"/>
      <c r="D78" s="390"/>
      <c r="E78" s="390"/>
      <c r="F78" s="390"/>
      <c r="G78" s="390"/>
      <c r="H78" s="390"/>
      <c r="I78" s="390"/>
      <c r="J78" s="390"/>
      <c r="K78" s="390"/>
      <c r="L78" s="390"/>
      <c r="M78" s="390"/>
      <c r="N78" s="390"/>
      <c r="O78" s="390"/>
      <c r="P78" s="390"/>
      <c r="Q78" s="390"/>
      <c r="R78" s="390"/>
      <c r="S78" s="390"/>
      <c r="T78" s="390"/>
      <c r="U78" s="390"/>
      <c r="V78" s="390"/>
      <c r="W78" s="390"/>
      <c r="X78" s="390"/>
      <c r="Y78" s="390"/>
      <c r="Z78" s="390"/>
      <c r="AA78" s="390"/>
      <c r="AB78" s="390"/>
      <c r="AC78" s="390"/>
      <c r="AD78" s="390"/>
      <c r="AE78" s="390"/>
    </row>
    <row r="79" spans="1:31" x14ac:dyDescent="0.2">
      <c r="A79" s="390"/>
      <c r="B79" s="390"/>
      <c r="C79" s="393"/>
      <c r="D79" s="390"/>
      <c r="E79" s="390"/>
      <c r="F79" s="390"/>
      <c r="G79" s="390"/>
      <c r="H79" s="390"/>
      <c r="I79" s="390"/>
      <c r="J79" s="390"/>
      <c r="K79" s="390"/>
      <c r="L79" s="390"/>
      <c r="M79" s="390"/>
      <c r="N79" s="390"/>
      <c r="O79" s="390"/>
      <c r="P79" s="390"/>
      <c r="Q79" s="390"/>
      <c r="R79" s="390"/>
      <c r="S79" s="390"/>
      <c r="T79" s="390"/>
      <c r="U79" s="390"/>
      <c r="V79" s="390"/>
      <c r="W79" s="390"/>
      <c r="X79" s="390"/>
      <c r="Y79" s="390"/>
      <c r="Z79" s="390"/>
      <c r="AA79" s="390"/>
      <c r="AB79" s="390"/>
      <c r="AC79" s="390"/>
      <c r="AD79" s="390"/>
      <c r="AE79" s="390"/>
    </row>
    <row r="80" spans="1:31" x14ac:dyDescent="0.2">
      <c r="A80" s="390"/>
      <c r="B80" s="390"/>
      <c r="C80" s="393"/>
      <c r="D80" s="390"/>
      <c r="E80" s="390"/>
      <c r="F80" s="390"/>
      <c r="G80" s="390"/>
      <c r="H80" s="390"/>
      <c r="I80" s="390"/>
      <c r="J80" s="390"/>
      <c r="K80" s="390"/>
      <c r="L80" s="390"/>
      <c r="M80" s="390"/>
      <c r="N80" s="390"/>
      <c r="O80" s="390"/>
      <c r="P80" s="390"/>
      <c r="Q80" s="390"/>
      <c r="R80" s="390"/>
      <c r="S80" s="390"/>
      <c r="T80" s="390"/>
      <c r="U80" s="390"/>
      <c r="V80" s="390"/>
      <c r="W80" s="390"/>
      <c r="X80" s="390"/>
      <c r="Y80" s="390"/>
      <c r="Z80" s="390"/>
      <c r="AA80" s="390"/>
      <c r="AB80" s="390"/>
      <c r="AC80" s="390"/>
      <c r="AD80" s="390"/>
      <c r="AE80" s="390"/>
    </row>
    <row r="81" spans="1:31" x14ac:dyDescent="0.2">
      <c r="A81" s="390"/>
      <c r="B81" s="390"/>
      <c r="C81" s="393"/>
      <c r="D81" s="390"/>
      <c r="E81" s="390"/>
      <c r="F81" s="390"/>
      <c r="G81" s="390"/>
      <c r="H81" s="390"/>
      <c r="I81" s="390"/>
      <c r="J81" s="390"/>
      <c r="K81" s="390"/>
      <c r="L81" s="390"/>
      <c r="M81" s="390"/>
      <c r="N81" s="390"/>
      <c r="O81" s="390"/>
      <c r="P81" s="390"/>
      <c r="Q81" s="390"/>
      <c r="R81" s="390"/>
      <c r="S81" s="390"/>
      <c r="T81" s="390"/>
      <c r="U81" s="390"/>
      <c r="V81" s="390"/>
      <c r="W81" s="390"/>
      <c r="X81" s="390"/>
      <c r="Y81" s="390"/>
      <c r="Z81" s="390"/>
      <c r="AA81" s="390"/>
      <c r="AB81" s="390"/>
      <c r="AC81" s="390"/>
      <c r="AD81" s="390"/>
      <c r="AE81" s="390"/>
    </row>
    <row r="82" spans="1:31" x14ac:dyDescent="0.2">
      <c r="A82" s="390"/>
      <c r="B82" s="390"/>
      <c r="C82" s="393"/>
      <c r="D82" s="390"/>
      <c r="E82" s="390"/>
      <c r="F82" s="390"/>
      <c r="G82" s="390"/>
      <c r="H82" s="390"/>
      <c r="I82" s="390"/>
      <c r="J82" s="390"/>
      <c r="K82" s="390"/>
      <c r="L82" s="390"/>
      <c r="M82" s="390"/>
      <c r="N82" s="390"/>
      <c r="O82" s="390"/>
      <c r="P82" s="390"/>
      <c r="Q82" s="390"/>
      <c r="R82" s="390"/>
      <c r="S82" s="390"/>
      <c r="T82" s="390"/>
      <c r="U82" s="390"/>
      <c r="V82" s="390"/>
      <c r="W82" s="390"/>
      <c r="X82" s="390"/>
      <c r="Y82" s="390"/>
      <c r="Z82" s="390"/>
      <c r="AA82" s="390"/>
      <c r="AB82" s="390"/>
      <c r="AC82" s="390"/>
      <c r="AD82" s="390"/>
      <c r="AE82" s="390"/>
    </row>
    <row r="83" spans="1:31" x14ac:dyDescent="0.2">
      <c r="A83" s="390"/>
      <c r="B83" s="390"/>
      <c r="C83" s="393"/>
      <c r="D83" s="390"/>
      <c r="E83" s="390"/>
      <c r="F83" s="390"/>
      <c r="G83" s="390"/>
      <c r="H83" s="390"/>
      <c r="I83" s="390"/>
      <c r="J83" s="390"/>
      <c r="K83" s="390"/>
      <c r="L83" s="390"/>
      <c r="M83" s="390"/>
      <c r="N83" s="390"/>
      <c r="O83" s="390"/>
      <c r="P83" s="390"/>
      <c r="Q83" s="390"/>
      <c r="R83" s="390"/>
      <c r="S83" s="390"/>
      <c r="T83" s="390"/>
      <c r="U83" s="390"/>
      <c r="V83" s="390"/>
      <c r="W83" s="390"/>
      <c r="X83" s="390"/>
      <c r="Y83" s="390"/>
      <c r="Z83" s="390"/>
      <c r="AA83" s="390"/>
      <c r="AB83" s="390"/>
      <c r="AC83" s="390"/>
      <c r="AD83" s="390"/>
      <c r="AE83" s="390"/>
    </row>
    <row r="84" spans="1:31" x14ac:dyDescent="0.2">
      <c r="A84" s="390"/>
      <c r="B84" s="390"/>
      <c r="C84" s="393"/>
      <c r="D84" s="390"/>
      <c r="E84" s="390"/>
      <c r="F84" s="390"/>
      <c r="G84" s="390"/>
      <c r="H84" s="390"/>
      <c r="I84" s="390"/>
      <c r="J84" s="390"/>
      <c r="K84" s="390"/>
      <c r="L84" s="390"/>
      <c r="M84" s="390"/>
      <c r="N84" s="390"/>
      <c r="O84" s="390"/>
      <c r="P84" s="390"/>
      <c r="Q84" s="390"/>
      <c r="R84" s="390"/>
      <c r="S84" s="390"/>
      <c r="T84" s="390"/>
      <c r="U84" s="390"/>
      <c r="V84" s="390"/>
      <c r="W84" s="390"/>
      <c r="X84" s="390"/>
      <c r="Y84" s="390"/>
      <c r="Z84" s="390"/>
      <c r="AA84" s="390"/>
      <c r="AB84" s="390"/>
      <c r="AC84" s="390"/>
      <c r="AD84" s="390"/>
      <c r="AE84" s="390"/>
    </row>
    <row r="85" spans="1:31" x14ac:dyDescent="0.2">
      <c r="A85" s="390"/>
      <c r="B85" s="390"/>
      <c r="C85" s="393"/>
      <c r="D85" s="390"/>
      <c r="E85" s="390"/>
      <c r="F85" s="390"/>
      <c r="G85" s="390"/>
      <c r="H85" s="390"/>
      <c r="I85" s="390"/>
      <c r="J85" s="390"/>
      <c r="K85" s="390"/>
      <c r="L85" s="390"/>
      <c r="M85" s="390"/>
      <c r="N85" s="390"/>
      <c r="O85" s="390"/>
      <c r="P85" s="390"/>
      <c r="Q85" s="390"/>
      <c r="R85" s="390"/>
      <c r="S85" s="390"/>
      <c r="T85" s="390"/>
      <c r="U85" s="390"/>
      <c r="V85" s="390"/>
      <c r="W85" s="390"/>
      <c r="X85" s="390"/>
      <c r="Y85" s="390"/>
      <c r="Z85" s="390"/>
      <c r="AA85" s="390"/>
      <c r="AB85" s="390"/>
      <c r="AC85" s="390"/>
      <c r="AD85" s="390"/>
      <c r="AE85" s="390"/>
    </row>
    <row r="86" spans="1:31" x14ac:dyDescent="0.2">
      <c r="A86" s="390"/>
      <c r="B86" s="390"/>
      <c r="C86" s="393"/>
      <c r="D86" s="390"/>
      <c r="E86" s="390"/>
      <c r="F86" s="390"/>
      <c r="G86" s="390"/>
      <c r="H86" s="390"/>
      <c r="I86" s="390"/>
      <c r="J86" s="390"/>
      <c r="K86" s="390"/>
      <c r="L86" s="390"/>
      <c r="M86" s="390"/>
      <c r="N86" s="390"/>
      <c r="O86" s="390"/>
      <c r="P86" s="390"/>
      <c r="Q86" s="390"/>
      <c r="R86" s="390"/>
      <c r="S86" s="390"/>
      <c r="T86" s="390"/>
      <c r="U86" s="390"/>
      <c r="V86" s="390"/>
      <c r="W86" s="390"/>
      <c r="X86" s="390"/>
      <c r="Y86" s="390"/>
      <c r="Z86" s="390"/>
      <c r="AA86" s="390"/>
      <c r="AB86" s="390"/>
      <c r="AC86" s="390"/>
      <c r="AD86" s="390"/>
      <c r="AE86" s="390"/>
    </row>
    <row r="87" spans="1:31" x14ac:dyDescent="0.2">
      <c r="A87" s="390"/>
      <c r="B87" s="390"/>
      <c r="C87" s="393"/>
      <c r="D87" s="390"/>
      <c r="E87" s="390"/>
      <c r="F87" s="390"/>
      <c r="G87" s="390"/>
      <c r="H87" s="390"/>
      <c r="I87" s="390"/>
      <c r="J87" s="390"/>
      <c r="K87" s="390"/>
      <c r="L87" s="390"/>
      <c r="M87" s="390"/>
      <c r="N87" s="390"/>
      <c r="O87" s="390"/>
      <c r="P87" s="390"/>
      <c r="Q87" s="390"/>
      <c r="R87" s="390"/>
      <c r="S87" s="390"/>
      <c r="T87" s="390"/>
      <c r="U87" s="390"/>
      <c r="V87" s="390"/>
      <c r="W87" s="390"/>
      <c r="X87" s="390"/>
      <c r="Y87" s="390"/>
      <c r="Z87" s="390"/>
      <c r="AA87" s="390"/>
      <c r="AB87" s="390"/>
      <c r="AC87" s="390"/>
      <c r="AD87" s="390"/>
      <c r="AE87" s="390"/>
    </row>
    <row r="88" spans="1:31" x14ac:dyDescent="0.2">
      <c r="A88" s="390"/>
      <c r="B88" s="390"/>
      <c r="C88" s="393"/>
      <c r="D88" s="390"/>
      <c r="E88" s="390"/>
      <c r="F88" s="390"/>
      <c r="G88" s="390"/>
      <c r="H88" s="390"/>
      <c r="I88" s="390"/>
      <c r="J88" s="390"/>
      <c r="K88" s="390"/>
      <c r="L88" s="390"/>
      <c r="M88" s="390"/>
      <c r="N88" s="390"/>
      <c r="O88" s="390"/>
      <c r="P88" s="390"/>
      <c r="Q88" s="390"/>
      <c r="R88" s="390"/>
      <c r="S88" s="390"/>
      <c r="T88" s="390"/>
      <c r="U88" s="390"/>
      <c r="V88" s="390"/>
      <c r="W88" s="390"/>
      <c r="X88" s="390"/>
      <c r="Y88" s="390"/>
      <c r="Z88" s="390"/>
      <c r="AA88" s="390"/>
      <c r="AB88" s="390"/>
      <c r="AC88" s="390"/>
      <c r="AD88" s="390"/>
      <c r="AE88" s="390"/>
    </row>
    <row r="89" spans="1:31" x14ac:dyDescent="0.2">
      <c r="A89" s="390"/>
      <c r="B89" s="390"/>
      <c r="C89" s="393"/>
      <c r="D89" s="390"/>
      <c r="E89" s="390"/>
      <c r="F89" s="390"/>
      <c r="G89" s="390"/>
      <c r="H89" s="390"/>
      <c r="I89" s="390"/>
      <c r="J89" s="390"/>
      <c r="K89" s="390"/>
      <c r="L89" s="390"/>
      <c r="M89" s="390"/>
      <c r="N89" s="390"/>
      <c r="O89" s="390"/>
      <c r="P89" s="390"/>
      <c r="Q89" s="390"/>
      <c r="R89" s="390"/>
      <c r="S89" s="390"/>
      <c r="T89" s="390"/>
      <c r="U89" s="390"/>
      <c r="V89" s="390"/>
      <c r="W89" s="390"/>
      <c r="X89" s="390"/>
      <c r="Y89" s="390"/>
      <c r="Z89" s="390"/>
      <c r="AA89" s="390"/>
      <c r="AB89" s="390"/>
      <c r="AC89" s="390"/>
      <c r="AD89" s="390"/>
      <c r="AE89" s="390"/>
    </row>
    <row r="90" spans="1:31" x14ac:dyDescent="0.2">
      <c r="A90" s="390"/>
      <c r="B90" s="390"/>
      <c r="C90" s="393"/>
      <c r="D90" s="390"/>
      <c r="E90" s="390"/>
      <c r="F90" s="390"/>
      <c r="G90" s="390"/>
      <c r="H90" s="390"/>
      <c r="I90" s="390"/>
      <c r="J90" s="390"/>
      <c r="K90" s="390"/>
      <c r="L90" s="390"/>
      <c r="M90" s="390"/>
      <c r="N90" s="390"/>
      <c r="O90" s="390"/>
      <c r="P90" s="390"/>
      <c r="Q90" s="390"/>
      <c r="R90" s="390"/>
      <c r="S90" s="390"/>
      <c r="T90" s="390"/>
      <c r="U90" s="390"/>
      <c r="V90" s="390"/>
      <c r="W90" s="390"/>
      <c r="X90" s="390"/>
      <c r="Y90" s="390"/>
      <c r="Z90" s="390"/>
      <c r="AA90" s="390"/>
      <c r="AB90" s="390"/>
      <c r="AC90" s="390"/>
      <c r="AD90" s="390"/>
      <c r="AE90" s="390"/>
    </row>
    <row r="91" spans="1:31" x14ac:dyDescent="0.2">
      <c r="A91" s="390"/>
      <c r="B91" s="390"/>
      <c r="C91" s="393"/>
      <c r="D91" s="390"/>
      <c r="E91" s="390"/>
      <c r="F91" s="390"/>
      <c r="G91" s="390"/>
      <c r="H91" s="390"/>
      <c r="I91" s="390"/>
      <c r="J91" s="390"/>
      <c r="K91" s="390"/>
      <c r="L91" s="390"/>
      <c r="M91" s="390"/>
      <c r="N91" s="390"/>
      <c r="O91" s="390"/>
      <c r="P91" s="390"/>
      <c r="Q91" s="390"/>
      <c r="R91" s="390"/>
      <c r="S91" s="390"/>
      <c r="T91" s="390"/>
      <c r="U91" s="390"/>
      <c r="V91" s="390"/>
      <c r="W91" s="390"/>
      <c r="X91" s="390"/>
      <c r="Y91" s="390"/>
      <c r="Z91" s="390"/>
      <c r="AA91" s="390"/>
      <c r="AB91" s="390"/>
      <c r="AC91" s="390"/>
      <c r="AD91" s="390"/>
      <c r="AE91" s="390"/>
    </row>
    <row r="92" spans="1:31" x14ac:dyDescent="0.2">
      <c r="A92" s="390"/>
      <c r="B92" s="390"/>
      <c r="C92" s="393"/>
      <c r="D92" s="390"/>
      <c r="E92" s="390"/>
      <c r="F92" s="390"/>
      <c r="G92" s="390"/>
      <c r="H92" s="390"/>
      <c r="I92" s="390"/>
      <c r="J92" s="390"/>
      <c r="K92" s="390"/>
      <c r="L92" s="390"/>
      <c r="M92" s="390"/>
      <c r="N92" s="390"/>
      <c r="O92" s="390"/>
      <c r="P92" s="390"/>
      <c r="Q92" s="390"/>
      <c r="R92" s="390"/>
      <c r="S92" s="390"/>
      <c r="T92" s="390"/>
      <c r="U92" s="390"/>
      <c r="V92" s="390"/>
      <c r="W92" s="390"/>
      <c r="X92" s="390"/>
      <c r="Y92" s="390"/>
      <c r="Z92" s="390"/>
      <c r="AA92" s="390"/>
      <c r="AB92" s="390"/>
      <c r="AC92" s="390"/>
      <c r="AD92" s="390"/>
      <c r="AE92" s="390"/>
    </row>
    <row r="93" spans="1:31" x14ac:dyDescent="0.2">
      <c r="A93" s="390"/>
      <c r="B93" s="390"/>
      <c r="C93" s="393"/>
      <c r="D93" s="390"/>
      <c r="E93" s="390"/>
      <c r="F93" s="390"/>
      <c r="G93" s="390"/>
      <c r="H93" s="390"/>
      <c r="I93" s="390"/>
      <c r="J93" s="390"/>
      <c r="K93" s="390"/>
      <c r="L93" s="390"/>
      <c r="M93" s="390"/>
      <c r="N93" s="390"/>
      <c r="O93" s="390"/>
      <c r="P93" s="390"/>
      <c r="Q93" s="390"/>
      <c r="R93" s="390"/>
      <c r="S93" s="390"/>
      <c r="T93" s="390"/>
      <c r="U93" s="390"/>
      <c r="V93" s="390"/>
      <c r="W93" s="390"/>
      <c r="X93" s="390"/>
      <c r="Y93" s="390"/>
      <c r="Z93" s="390"/>
      <c r="AA93" s="390"/>
      <c r="AB93" s="390"/>
      <c r="AC93" s="390"/>
      <c r="AD93" s="390"/>
      <c r="AE93" s="390"/>
    </row>
    <row r="94" spans="1:31" x14ac:dyDescent="0.2">
      <c r="A94" s="390"/>
      <c r="B94" s="390"/>
      <c r="C94" s="393"/>
      <c r="D94" s="390"/>
      <c r="E94" s="390"/>
      <c r="F94" s="390"/>
      <c r="G94" s="390"/>
      <c r="H94" s="390"/>
      <c r="I94" s="390"/>
      <c r="J94" s="390"/>
      <c r="K94" s="390"/>
      <c r="L94" s="390"/>
      <c r="M94" s="390"/>
      <c r="N94" s="390"/>
      <c r="O94" s="390"/>
      <c r="P94" s="390"/>
      <c r="Q94" s="390"/>
      <c r="R94" s="390"/>
      <c r="S94" s="390"/>
      <c r="T94" s="390"/>
      <c r="U94" s="390"/>
      <c r="V94" s="390"/>
      <c r="W94" s="390"/>
      <c r="X94" s="390"/>
      <c r="Y94" s="390"/>
      <c r="Z94" s="390"/>
      <c r="AA94" s="390"/>
      <c r="AB94" s="390"/>
      <c r="AC94" s="390"/>
      <c r="AD94" s="390"/>
      <c r="AE94" s="390"/>
    </row>
    <row r="95" spans="1:31" x14ac:dyDescent="0.2">
      <c r="A95" s="390"/>
      <c r="B95" s="390"/>
      <c r="C95" s="393"/>
      <c r="D95" s="390"/>
      <c r="E95" s="390"/>
      <c r="F95" s="390"/>
      <c r="G95" s="390"/>
      <c r="H95" s="390"/>
      <c r="I95" s="390"/>
      <c r="J95" s="390"/>
      <c r="K95" s="390"/>
      <c r="L95" s="390"/>
      <c r="M95" s="390"/>
      <c r="N95" s="390"/>
      <c r="O95" s="390"/>
      <c r="P95" s="390"/>
      <c r="Q95" s="390"/>
      <c r="R95" s="390"/>
      <c r="S95" s="390"/>
      <c r="T95" s="390"/>
      <c r="U95" s="390"/>
      <c r="V95" s="390"/>
      <c r="W95" s="390"/>
      <c r="X95" s="390"/>
      <c r="Y95" s="390"/>
      <c r="Z95" s="390"/>
      <c r="AA95" s="390"/>
      <c r="AB95" s="390"/>
      <c r="AC95" s="390"/>
      <c r="AD95" s="390"/>
      <c r="AE95" s="390"/>
    </row>
    <row r="96" spans="1:31" x14ac:dyDescent="0.2">
      <c r="A96" s="390"/>
      <c r="B96" s="390"/>
      <c r="C96" s="393"/>
      <c r="D96" s="390"/>
      <c r="E96" s="390"/>
      <c r="F96" s="390"/>
      <c r="G96" s="390"/>
      <c r="H96" s="390"/>
      <c r="I96" s="390"/>
      <c r="J96" s="390"/>
      <c r="K96" s="390"/>
      <c r="L96" s="390"/>
      <c r="M96" s="390"/>
      <c r="N96" s="390"/>
      <c r="O96" s="390"/>
      <c r="P96" s="390"/>
      <c r="Q96" s="390"/>
      <c r="R96" s="390"/>
      <c r="S96" s="390"/>
      <c r="T96" s="390"/>
      <c r="U96" s="390"/>
      <c r="V96" s="390"/>
      <c r="W96" s="390"/>
      <c r="X96" s="390"/>
      <c r="Y96" s="390"/>
      <c r="Z96" s="390"/>
      <c r="AA96" s="390"/>
      <c r="AB96" s="390"/>
      <c r="AC96" s="390"/>
      <c r="AD96" s="390"/>
      <c r="AE96" s="390"/>
    </row>
    <row r="97" spans="1:31" x14ac:dyDescent="0.2">
      <c r="A97" s="390"/>
      <c r="B97" s="390"/>
      <c r="C97" s="393"/>
      <c r="D97" s="390"/>
      <c r="E97" s="390"/>
      <c r="F97" s="390"/>
      <c r="G97" s="390"/>
      <c r="H97" s="390"/>
      <c r="I97" s="390"/>
      <c r="J97" s="390"/>
      <c r="K97" s="390"/>
      <c r="L97" s="390"/>
      <c r="M97" s="390"/>
      <c r="N97" s="390"/>
      <c r="O97" s="390"/>
      <c r="P97" s="390"/>
      <c r="Q97" s="390"/>
      <c r="R97" s="390"/>
      <c r="S97" s="390"/>
      <c r="T97" s="390"/>
      <c r="U97" s="390"/>
      <c r="V97" s="390"/>
      <c r="W97" s="390"/>
      <c r="X97" s="390"/>
      <c r="Y97" s="390"/>
      <c r="Z97" s="390"/>
      <c r="AA97" s="390"/>
      <c r="AB97" s="390"/>
      <c r="AC97" s="390"/>
      <c r="AD97" s="390"/>
      <c r="AE97" s="390"/>
    </row>
    <row r="98" spans="1:31" x14ac:dyDescent="0.2">
      <c r="A98" s="390"/>
      <c r="B98" s="390"/>
      <c r="C98" s="393"/>
      <c r="D98" s="390"/>
      <c r="E98" s="390"/>
      <c r="F98" s="390"/>
      <c r="G98" s="390"/>
      <c r="H98" s="390"/>
      <c r="I98" s="390"/>
      <c r="J98" s="390"/>
      <c r="K98" s="390"/>
      <c r="L98" s="390"/>
      <c r="M98" s="390"/>
      <c r="N98" s="390"/>
      <c r="O98" s="390"/>
      <c r="P98" s="390"/>
      <c r="Q98" s="390"/>
      <c r="R98" s="390"/>
      <c r="S98" s="390"/>
      <c r="T98" s="390"/>
      <c r="U98" s="390"/>
      <c r="V98" s="390"/>
      <c r="W98" s="390"/>
      <c r="X98" s="390"/>
      <c r="Y98" s="390"/>
      <c r="Z98" s="390"/>
      <c r="AA98" s="390"/>
      <c r="AB98" s="390"/>
      <c r="AC98" s="390"/>
      <c r="AD98" s="390"/>
      <c r="AE98" s="390"/>
    </row>
    <row r="99" spans="1:31" x14ac:dyDescent="0.2">
      <c r="A99" s="390"/>
      <c r="B99" s="390"/>
      <c r="C99" s="393"/>
      <c r="D99" s="390"/>
      <c r="E99" s="390"/>
      <c r="F99" s="390"/>
      <c r="G99" s="390"/>
      <c r="H99" s="390"/>
      <c r="I99" s="390"/>
      <c r="J99" s="390"/>
      <c r="K99" s="390"/>
      <c r="L99" s="390"/>
      <c r="M99" s="390"/>
      <c r="N99" s="390"/>
      <c r="O99" s="390"/>
      <c r="P99" s="390"/>
      <c r="Q99" s="390"/>
      <c r="R99" s="390"/>
      <c r="S99" s="390"/>
      <c r="T99" s="390"/>
      <c r="U99" s="390"/>
      <c r="V99" s="390"/>
      <c r="W99" s="390"/>
      <c r="X99" s="390"/>
      <c r="Y99" s="390"/>
      <c r="Z99" s="390"/>
      <c r="AA99" s="390"/>
      <c r="AB99" s="390"/>
      <c r="AC99" s="390"/>
      <c r="AD99" s="390"/>
      <c r="AE99" s="390"/>
    </row>
    <row r="100" spans="1:31" x14ac:dyDescent="0.2">
      <c r="A100" s="390"/>
      <c r="B100" s="390"/>
      <c r="C100" s="393"/>
      <c r="D100" s="390"/>
      <c r="E100" s="390"/>
      <c r="F100" s="390"/>
      <c r="G100" s="390"/>
      <c r="H100" s="390"/>
      <c r="I100" s="390"/>
      <c r="J100" s="390"/>
      <c r="K100" s="390"/>
      <c r="L100" s="390"/>
      <c r="M100" s="390"/>
      <c r="N100" s="390"/>
      <c r="O100" s="390"/>
      <c r="P100" s="390"/>
      <c r="Q100" s="390"/>
      <c r="R100" s="390"/>
      <c r="S100" s="390"/>
      <c r="T100" s="390"/>
      <c r="U100" s="390"/>
      <c r="V100" s="390"/>
      <c r="W100" s="390"/>
      <c r="X100" s="390"/>
      <c r="Y100" s="390"/>
      <c r="Z100" s="390"/>
      <c r="AA100" s="390"/>
      <c r="AB100" s="390"/>
      <c r="AC100" s="390"/>
      <c r="AD100" s="390"/>
      <c r="AE100" s="390"/>
    </row>
    <row r="101" spans="1:31" x14ac:dyDescent="0.2">
      <c r="A101" s="390"/>
      <c r="B101" s="390"/>
      <c r="C101" s="393"/>
      <c r="D101" s="390"/>
      <c r="E101" s="390"/>
      <c r="F101" s="390"/>
      <c r="G101" s="390"/>
      <c r="H101" s="390"/>
      <c r="I101" s="390"/>
      <c r="J101" s="390"/>
      <c r="K101" s="390"/>
      <c r="L101" s="390"/>
      <c r="M101" s="390"/>
      <c r="N101" s="390"/>
      <c r="O101" s="390"/>
      <c r="P101" s="390"/>
      <c r="Q101" s="390"/>
      <c r="R101" s="390"/>
      <c r="S101" s="390"/>
      <c r="T101" s="390"/>
      <c r="U101" s="390"/>
      <c r="V101" s="390"/>
      <c r="W101" s="390"/>
      <c r="X101" s="390"/>
      <c r="Y101" s="390"/>
      <c r="Z101" s="390"/>
      <c r="AA101" s="390"/>
      <c r="AB101" s="390"/>
      <c r="AC101" s="390"/>
      <c r="AD101" s="390"/>
      <c r="AE101" s="390"/>
    </row>
    <row r="102" spans="1:31" x14ac:dyDescent="0.2">
      <c r="A102" s="390"/>
      <c r="B102" s="390"/>
      <c r="C102" s="393"/>
      <c r="D102" s="390"/>
      <c r="E102" s="390"/>
      <c r="F102" s="390"/>
      <c r="G102" s="390"/>
      <c r="H102" s="390"/>
      <c r="I102" s="390"/>
      <c r="J102" s="390"/>
      <c r="K102" s="390"/>
      <c r="L102" s="390"/>
      <c r="M102" s="390"/>
      <c r="N102" s="390"/>
      <c r="O102" s="390"/>
      <c r="P102" s="390"/>
      <c r="Q102" s="390"/>
      <c r="R102" s="390"/>
      <c r="S102" s="390"/>
      <c r="T102" s="390"/>
      <c r="U102" s="390"/>
      <c r="V102" s="390"/>
      <c r="W102" s="390"/>
      <c r="X102" s="390"/>
      <c r="Y102" s="390"/>
      <c r="Z102" s="390"/>
      <c r="AA102" s="390"/>
      <c r="AB102" s="390"/>
      <c r="AC102" s="390"/>
      <c r="AD102" s="390"/>
      <c r="AE102" s="390"/>
    </row>
    <row r="103" spans="1:31" x14ac:dyDescent="0.2">
      <c r="A103" s="390"/>
      <c r="B103" s="390"/>
      <c r="C103" s="393"/>
      <c r="D103" s="390"/>
      <c r="E103" s="390"/>
      <c r="F103" s="390"/>
      <c r="G103" s="390"/>
      <c r="H103" s="390"/>
      <c r="I103" s="390"/>
      <c r="J103" s="390"/>
      <c r="K103" s="390"/>
      <c r="L103" s="390"/>
      <c r="M103" s="390"/>
      <c r="N103" s="390"/>
      <c r="O103" s="390"/>
      <c r="P103" s="390"/>
      <c r="Q103" s="390"/>
      <c r="R103" s="390"/>
      <c r="S103" s="390"/>
      <c r="T103" s="390"/>
      <c r="U103" s="390"/>
      <c r="V103" s="390"/>
      <c r="W103" s="390"/>
      <c r="X103" s="390"/>
      <c r="Y103" s="390"/>
      <c r="Z103" s="390"/>
      <c r="AA103" s="390"/>
      <c r="AB103" s="390"/>
      <c r="AC103" s="390"/>
      <c r="AD103" s="390"/>
      <c r="AE103" s="390"/>
    </row>
    <row r="104" spans="1:31" x14ac:dyDescent="0.2">
      <c r="A104" s="390"/>
      <c r="B104" s="390"/>
      <c r="C104" s="393"/>
      <c r="D104" s="390"/>
      <c r="E104" s="390"/>
      <c r="F104" s="390"/>
      <c r="G104" s="390"/>
      <c r="H104" s="390"/>
      <c r="I104" s="390"/>
      <c r="J104" s="390"/>
      <c r="K104" s="390"/>
      <c r="L104" s="390"/>
      <c r="M104" s="390"/>
      <c r="N104" s="390"/>
      <c r="O104" s="390"/>
      <c r="P104" s="390"/>
      <c r="Q104" s="390"/>
      <c r="R104" s="390"/>
      <c r="S104" s="390"/>
      <c r="T104" s="390"/>
      <c r="U104" s="390"/>
      <c r="V104" s="390"/>
      <c r="W104" s="390"/>
      <c r="X104" s="390"/>
      <c r="Y104" s="390"/>
      <c r="Z104" s="390"/>
      <c r="AA104" s="390"/>
      <c r="AB104" s="390"/>
      <c r="AC104" s="390"/>
      <c r="AD104" s="390"/>
      <c r="AE104" s="390"/>
    </row>
    <row r="105" spans="1:31" x14ac:dyDescent="0.2">
      <c r="A105" s="390"/>
      <c r="B105" s="390"/>
      <c r="C105" s="393"/>
      <c r="D105" s="390"/>
      <c r="E105" s="390"/>
      <c r="F105" s="390"/>
      <c r="G105" s="390"/>
      <c r="H105" s="390"/>
      <c r="I105" s="390"/>
      <c r="J105" s="390"/>
      <c r="K105" s="390"/>
      <c r="L105" s="390"/>
      <c r="M105" s="390"/>
      <c r="N105" s="390"/>
      <c r="O105" s="390"/>
      <c r="P105" s="390"/>
      <c r="Q105" s="390"/>
      <c r="R105" s="390"/>
      <c r="S105" s="390"/>
      <c r="T105" s="390"/>
      <c r="U105" s="390"/>
      <c r="V105" s="390"/>
      <c r="W105" s="390"/>
      <c r="X105" s="390"/>
      <c r="Y105" s="390"/>
      <c r="Z105" s="390"/>
      <c r="AA105" s="390"/>
      <c r="AB105" s="390"/>
      <c r="AC105" s="390"/>
      <c r="AD105" s="390"/>
      <c r="AE105" s="390"/>
    </row>
    <row r="106" spans="1:31" x14ac:dyDescent="0.2">
      <c r="A106" s="390"/>
      <c r="B106" s="390"/>
      <c r="C106" s="393"/>
      <c r="D106" s="390"/>
      <c r="E106" s="390"/>
      <c r="F106" s="390"/>
      <c r="G106" s="390"/>
      <c r="H106" s="390"/>
      <c r="I106" s="390"/>
      <c r="J106" s="390"/>
      <c r="K106" s="390"/>
      <c r="L106" s="390"/>
      <c r="M106" s="390"/>
      <c r="N106" s="390"/>
      <c r="O106" s="390"/>
      <c r="P106" s="390"/>
      <c r="Q106" s="390"/>
      <c r="R106" s="390"/>
      <c r="S106" s="390"/>
      <c r="T106" s="390"/>
      <c r="U106" s="390"/>
      <c r="V106" s="390"/>
      <c r="W106" s="390"/>
      <c r="X106" s="390"/>
      <c r="Y106" s="390"/>
      <c r="Z106" s="390"/>
      <c r="AA106" s="390"/>
      <c r="AB106" s="390"/>
      <c r="AC106" s="390"/>
      <c r="AD106" s="390"/>
      <c r="AE106" s="390"/>
    </row>
    <row r="107" spans="1:31" x14ac:dyDescent="0.2">
      <c r="A107" s="390"/>
      <c r="B107" s="390"/>
      <c r="C107" s="393"/>
      <c r="D107" s="390"/>
      <c r="E107" s="390"/>
      <c r="F107" s="390"/>
      <c r="G107" s="390"/>
      <c r="H107" s="390"/>
      <c r="I107" s="390"/>
      <c r="J107" s="390"/>
      <c r="K107" s="390"/>
      <c r="L107" s="390"/>
      <c r="M107" s="390"/>
      <c r="N107" s="390"/>
      <c r="O107" s="390"/>
      <c r="P107" s="390"/>
      <c r="Q107" s="390"/>
      <c r="R107" s="390"/>
      <c r="S107" s="390"/>
      <c r="T107" s="390"/>
      <c r="U107" s="390"/>
      <c r="V107" s="390"/>
      <c r="W107" s="390"/>
      <c r="X107" s="390"/>
      <c r="Y107" s="390"/>
      <c r="Z107" s="390"/>
      <c r="AA107" s="390"/>
      <c r="AB107" s="390"/>
      <c r="AC107" s="390"/>
      <c r="AD107" s="390"/>
      <c r="AE107" s="390"/>
    </row>
    <row r="108" spans="1:31" x14ac:dyDescent="0.2">
      <c r="A108" s="390"/>
      <c r="B108" s="390"/>
      <c r="C108" s="393"/>
      <c r="D108" s="390"/>
      <c r="E108" s="390"/>
      <c r="F108" s="390"/>
      <c r="G108" s="390"/>
      <c r="H108" s="390"/>
      <c r="I108" s="390"/>
      <c r="J108" s="390"/>
      <c r="K108" s="390"/>
      <c r="L108" s="390"/>
      <c r="M108" s="390"/>
      <c r="N108" s="390"/>
      <c r="O108" s="390"/>
      <c r="P108" s="390"/>
      <c r="Q108" s="390"/>
      <c r="R108" s="390"/>
      <c r="S108" s="390"/>
      <c r="T108" s="390"/>
      <c r="U108" s="390"/>
      <c r="V108" s="390"/>
      <c r="W108" s="390"/>
      <c r="X108" s="390"/>
      <c r="Y108" s="390"/>
      <c r="Z108" s="390"/>
      <c r="AA108" s="390"/>
      <c r="AB108" s="390"/>
      <c r="AC108" s="390"/>
      <c r="AD108" s="390"/>
      <c r="AE108" s="390"/>
    </row>
    <row r="109" spans="1:31" x14ac:dyDescent="0.2">
      <c r="A109" s="390"/>
      <c r="B109" s="390"/>
      <c r="C109" s="393"/>
      <c r="D109" s="390"/>
      <c r="E109" s="390"/>
      <c r="F109" s="390"/>
      <c r="G109" s="390"/>
      <c r="H109" s="390"/>
      <c r="I109" s="390"/>
      <c r="J109" s="390"/>
      <c r="K109" s="390"/>
      <c r="L109" s="390"/>
      <c r="M109" s="390"/>
      <c r="N109" s="390"/>
      <c r="O109" s="390"/>
      <c r="P109" s="390"/>
      <c r="Q109" s="390"/>
      <c r="R109" s="390"/>
      <c r="S109" s="390"/>
      <c r="T109" s="390"/>
      <c r="U109" s="390"/>
      <c r="V109" s="390"/>
      <c r="W109" s="390"/>
      <c r="X109" s="390"/>
      <c r="Y109" s="390"/>
      <c r="Z109" s="390"/>
      <c r="AA109" s="390"/>
      <c r="AB109" s="390"/>
      <c r="AC109" s="390"/>
      <c r="AD109" s="390"/>
      <c r="AE109" s="390"/>
    </row>
    <row r="110" spans="1:31" x14ac:dyDescent="0.2">
      <c r="A110" s="390"/>
      <c r="B110" s="390"/>
      <c r="C110" s="393"/>
      <c r="D110" s="390"/>
      <c r="E110" s="390"/>
      <c r="F110" s="390"/>
      <c r="G110" s="390"/>
      <c r="H110" s="390"/>
      <c r="I110" s="390"/>
      <c r="J110" s="390"/>
      <c r="K110" s="390"/>
      <c r="L110" s="390"/>
      <c r="M110" s="390"/>
      <c r="N110" s="390"/>
      <c r="O110" s="390"/>
      <c r="P110" s="390"/>
      <c r="Q110" s="390"/>
      <c r="R110" s="390"/>
      <c r="S110" s="390"/>
      <c r="T110" s="390"/>
      <c r="U110" s="390"/>
      <c r="V110" s="390"/>
      <c r="W110" s="390"/>
      <c r="X110" s="390"/>
      <c r="Y110" s="390"/>
      <c r="Z110" s="390"/>
      <c r="AA110" s="390"/>
      <c r="AB110" s="390"/>
      <c r="AC110" s="390"/>
      <c r="AD110" s="390"/>
      <c r="AE110" s="390"/>
    </row>
    <row r="111" spans="1:31" x14ac:dyDescent="0.2">
      <c r="A111" s="390"/>
      <c r="B111" s="390"/>
      <c r="C111" s="393"/>
      <c r="D111" s="390"/>
      <c r="E111" s="390"/>
      <c r="F111" s="390"/>
      <c r="G111" s="390"/>
      <c r="H111" s="390"/>
      <c r="I111" s="390"/>
      <c r="J111" s="390"/>
      <c r="K111" s="390"/>
      <c r="L111" s="390"/>
      <c r="M111" s="390"/>
      <c r="N111" s="390"/>
      <c r="O111" s="390"/>
      <c r="P111" s="390"/>
      <c r="Q111" s="390"/>
      <c r="R111" s="390"/>
      <c r="S111" s="390"/>
      <c r="T111" s="390"/>
      <c r="U111" s="390"/>
      <c r="V111" s="390"/>
      <c r="W111" s="390"/>
      <c r="X111" s="390"/>
      <c r="Y111" s="390"/>
      <c r="Z111" s="390"/>
      <c r="AA111" s="390"/>
      <c r="AB111" s="390"/>
      <c r="AC111" s="390"/>
      <c r="AD111" s="390"/>
      <c r="AE111" s="390"/>
    </row>
    <row r="112" spans="1:31" x14ac:dyDescent="0.2">
      <c r="A112" s="390"/>
      <c r="B112" s="390"/>
      <c r="C112" s="393"/>
      <c r="D112" s="390"/>
      <c r="E112" s="390"/>
      <c r="F112" s="390"/>
      <c r="G112" s="390"/>
      <c r="H112" s="390"/>
      <c r="I112" s="390"/>
      <c r="J112" s="390"/>
      <c r="K112" s="390"/>
      <c r="L112" s="390"/>
      <c r="M112" s="390"/>
      <c r="N112" s="390"/>
      <c r="O112" s="390"/>
      <c r="P112" s="390"/>
      <c r="Q112" s="390"/>
      <c r="R112" s="390"/>
      <c r="S112" s="390"/>
      <c r="T112" s="390"/>
      <c r="U112" s="390"/>
      <c r="V112" s="390"/>
      <c r="W112" s="390"/>
      <c r="X112" s="390"/>
      <c r="Y112" s="390"/>
      <c r="Z112" s="390"/>
      <c r="AA112" s="390"/>
      <c r="AB112" s="390"/>
      <c r="AC112" s="390"/>
      <c r="AD112" s="390"/>
      <c r="AE112" s="390"/>
    </row>
    <row r="113" spans="1:31" x14ac:dyDescent="0.2">
      <c r="A113" s="390"/>
      <c r="B113" s="390"/>
      <c r="C113" s="393"/>
      <c r="D113" s="390"/>
      <c r="E113" s="390"/>
      <c r="F113" s="390"/>
      <c r="G113" s="390"/>
      <c r="H113" s="390"/>
      <c r="I113" s="390"/>
      <c r="J113" s="390"/>
      <c r="K113" s="390"/>
      <c r="L113" s="390"/>
      <c r="M113" s="390"/>
      <c r="N113" s="390"/>
      <c r="O113" s="390"/>
      <c r="P113" s="390"/>
      <c r="Q113" s="390"/>
      <c r="R113" s="390"/>
      <c r="S113" s="390"/>
      <c r="T113" s="390"/>
      <c r="U113" s="390"/>
      <c r="V113" s="390"/>
      <c r="W113" s="390"/>
      <c r="X113" s="390"/>
      <c r="Y113" s="390"/>
      <c r="Z113" s="390"/>
      <c r="AA113" s="390"/>
      <c r="AB113" s="390"/>
      <c r="AC113" s="390"/>
      <c r="AD113" s="390"/>
      <c r="AE113" s="390"/>
    </row>
    <row r="114" spans="1:31" x14ac:dyDescent="0.2">
      <c r="A114" s="390"/>
      <c r="B114" s="390"/>
      <c r="C114" s="393"/>
      <c r="D114" s="390"/>
      <c r="E114" s="390"/>
      <c r="F114" s="390"/>
      <c r="G114" s="390"/>
      <c r="H114" s="390"/>
      <c r="I114" s="390"/>
      <c r="J114" s="390"/>
      <c r="K114" s="390"/>
      <c r="L114" s="390"/>
      <c r="M114" s="390"/>
      <c r="N114" s="390"/>
      <c r="O114" s="390"/>
      <c r="P114" s="390"/>
      <c r="Q114" s="390"/>
      <c r="R114" s="390"/>
      <c r="S114" s="390"/>
      <c r="T114" s="390"/>
      <c r="U114" s="390"/>
      <c r="V114" s="390"/>
      <c r="W114" s="390"/>
      <c r="X114" s="390"/>
      <c r="Y114" s="390"/>
      <c r="Z114" s="390"/>
      <c r="AA114" s="390"/>
      <c r="AB114" s="390"/>
      <c r="AC114" s="390"/>
      <c r="AD114" s="390"/>
      <c r="AE114" s="390"/>
    </row>
    <row r="115" spans="1:31" x14ac:dyDescent="0.2">
      <c r="A115" s="390"/>
      <c r="B115" s="390"/>
      <c r="C115" s="393"/>
      <c r="D115" s="390"/>
      <c r="E115" s="390"/>
      <c r="F115" s="390"/>
      <c r="G115" s="390"/>
      <c r="H115" s="390"/>
      <c r="I115" s="390"/>
      <c r="J115" s="390"/>
      <c r="K115" s="390"/>
      <c r="L115" s="390"/>
      <c r="M115" s="390"/>
      <c r="N115" s="390"/>
      <c r="O115" s="390"/>
      <c r="P115" s="390"/>
      <c r="Q115" s="390"/>
      <c r="R115" s="390"/>
      <c r="S115" s="390"/>
      <c r="T115" s="390"/>
      <c r="U115" s="390"/>
      <c r="V115" s="390"/>
      <c r="W115" s="390"/>
      <c r="X115" s="390"/>
      <c r="Y115" s="390"/>
      <c r="Z115" s="390"/>
      <c r="AA115" s="390"/>
      <c r="AB115" s="390"/>
      <c r="AC115" s="390"/>
      <c r="AD115" s="390"/>
      <c r="AE115" s="390"/>
    </row>
    <row r="116" spans="1:31" x14ac:dyDescent="0.2">
      <c r="A116" s="390"/>
      <c r="B116" s="390"/>
      <c r="C116" s="393"/>
      <c r="D116" s="390"/>
      <c r="E116" s="390"/>
      <c r="F116" s="390"/>
      <c r="G116" s="390"/>
      <c r="H116" s="390"/>
      <c r="I116" s="390"/>
      <c r="J116" s="390"/>
      <c r="K116" s="390"/>
      <c r="L116" s="390"/>
      <c r="M116" s="390"/>
      <c r="N116" s="390"/>
      <c r="O116" s="390"/>
      <c r="P116" s="390"/>
      <c r="Q116" s="390"/>
      <c r="R116" s="390"/>
      <c r="S116" s="390"/>
      <c r="T116" s="390"/>
      <c r="U116" s="390"/>
      <c r="V116" s="390"/>
      <c r="W116" s="390"/>
      <c r="X116" s="390"/>
      <c r="Y116" s="390"/>
      <c r="Z116" s="390"/>
      <c r="AA116" s="390"/>
      <c r="AB116" s="390"/>
      <c r="AC116" s="390"/>
      <c r="AD116" s="390"/>
      <c r="AE116" s="390"/>
    </row>
    <row r="117" spans="1:31" x14ac:dyDescent="0.2">
      <c r="A117" s="390"/>
      <c r="B117" s="390"/>
      <c r="C117" s="393"/>
      <c r="D117" s="390"/>
      <c r="E117" s="390"/>
      <c r="F117" s="390"/>
      <c r="G117" s="390"/>
      <c r="H117" s="390"/>
      <c r="I117" s="390"/>
      <c r="J117" s="390"/>
      <c r="K117" s="390"/>
      <c r="L117" s="390"/>
      <c r="M117" s="390"/>
      <c r="N117" s="390"/>
      <c r="O117" s="390"/>
      <c r="P117" s="390"/>
      <c r="Q117" s="390"/>
      <c r="R117" s="390"/>
      <c r="S117" s="390"/>
      <c r="T117" s="390"/>
      <c r="U117" s="390"/>
      <c r="V117" s="390"/>
      <c r="W117" s="390"/>
      <c r="X117" s="390"/>
      <c r="Y117" s="390"/>
      <c r="Z117" s="390"/>
      <c r="AA117" s="390"/>
      <c r="AB117" s="390"/>
      <c r="AC117" s="390"/>
      <c r="AD117" s="390"/>
      <c r="AE117" s="390"/>
    </row>
    <row r="118" spans="1:31" x14ac:dyDescent="0.2">
      <c r="A118" s="390"/>
      <c r="B118" s="390"/>
      <c r="C118" s="393"/>
      <c r="D118" s="390"/>
      <c r="E118" s="390"/>
      <c r="F118" s="390"/>
      <c r="G118" s="390"/>
      <c r="H118" s="390"/>
      <c r="I118" s="390"/>
      <c r="J118" s="390"/>
      <c r="K118" s="390"/>
      <c r="L118" s="390"/>
      <c r="M118" s="390"/>
      <c r="N118" s="390"/>
      <c r="O118" s="390"/>
      <c r="P118" s="390"/>
      <c r="Q118" s="390"/>
      <c r="R118" s="390"/>
      <c r="S118" s="390"/>
      <c r="T118" s="390"/>
      <c r="U118" s="390"/>
      <c r="V118" s="390"/>
      <c r="W118" s="390"/>
      <c r="X118" s="390"/>
      <c r="Y118" s="390"/>
      <c r="Z118" s="390"/>
      <c r="AA118" s="390"/>
      <c r="AB118" s="390"/>
      <c r="AC118" s="390"/>
      <c r="AD118" s="390"/>
      <c r="AE118" s="390"/>
    </row>
    <row r="119" spans="1:31" x14ac:dyDescent="0.2">
      <c r="A119" s="390"/>
      <c r="B119" s="390"/>
      <c r="C119" s="393"/>
      <c r="D119" s="390"/>
      <c r="E119" s="390"/>
      <c r="F119" s="390"/>
      <c r="G119" s="390"/>
      <c r="H119" s="390"/>
      <c r="I119" s="390"/>
      <c r="J119" s="390"/>
      <c r="K119" s="390"/>
      <c r="L119" s="390"/>
      <c r="M119" s="390"/>
      <c r="N119" s="390"/>
      <c r="O119" s="390"/>
      <c r="P119" s="390"/>
      <c r="Q119" s="390"/>
      <c r="R119" s="390"/>
      <c r="S119" s="390"/>
      <c r="T119" s="390"/>
      <c r="U119" s="390"/>
      <c r="V119" s="390"/>
      <c r="W119" s="390"/>
      <c r="X119" s="390"/>
      <c r="Y119" s="390"/>
      <c r="Z119" s="390"/>
      <c r="AA119" s="390"/>
      <c r="AB119" s="390"/>
      <c r="AC119" s="390"/>
      <c r="AD119" s="390"/>
      <c r="AE119" s="390"/>
    </row>
    <row r="120" spans="1:31" x14ac:dyDescent="0.2">
      <c r="A120" s="390"/>
      <c r="B120" s="390"/>
      <c r="C120" s="393"/>
      <c r="D120" s="390"/>
      <c r="E120" s="390"/>
      <c r="F120" s="390"/>
      <c r="G120" s="390"/>
      <c r="H120" s="390"/>
      <c r="I120" s="390"/>
      <c r="J120" s="390"/>
      <c r="K120" s="390"/>
      <c r="L120" s="390"/>
      <c r="M120" s="390"/>
      <c r="N120" s="390"/>
      <c r="O120" s="390"/>
      <c r="P120" s="390"/>
      <c r="Q120" s="390"/>
      <c r="R120" s="390"/>
      <c r="S120" s="390"/>
      <c r="T120" s="390"/>
      <c r="U120" s="390"/>
      <c r="V120" s="390"/>
      <c r="W120" s="390"/>
      <c r="X120" s="390"/>
      <c r="Y120" s="390"/>
      <c r="Z120" s="390"/>
      <c r="AA120" s="390"/>
      <c r="AB120" s="390"/>
      <c r="AC120" s="390"/>
      <c r="AD120" s="390"/>
      <c r="AE120" s="390"/>
    </row>
    <row r="121" spans="1:31" x14ac:dyDescent="0.2">
      <c r="A121" s="390"/>
      <c r="B121" s="390"/>
      <c r="C121" s="393"/>
      <c r="D121" s="390"/>
      <c r="E121" s="390"/>
      <c r="F121" s="390"/>
      <c r="G121" s="390"/>
      <c r="H121" s="390"/>
      <c r="I121" s="390"/>
      <c r="J121" s="390"/>
      <c r="K121" s="390"/>
      <c r="L121" s="390"/>
      <c r="M121" s="390"/>
      <c r="N121" s="390"/>
      <c r="O121" s="390"/>
      <c r="P121" s="390"/>
      <c r="Q121" s="390"/>
      <c r="R121" s="390"/>
      <c r="S121" s="390"/>
      <c r="T121" s="390"/>
      <c r="U121" s="390"/>
      <c r="V121" s="390"/>
      <c r="W121" s="390"/>
      <c r="X121" s="390"/>
      <c r="Y121" s="390"/>
      <c r="Z121" s="390"/>
      <c r="AA121" s="390"/>
      <c r="AB121" s="390"/>
      <c r="AC121" s="390"/>
      <c r="AD121" s="390"/>
      <c r="AE121" s="390"/>
    </row>
    <row r="122" spans="1:31" x14ac:dyDescent="0.2">
      <c r="A122" s="390"/>
      <c r="B122" s="390"/>
      <c r="C122" s="393"/>
      <c r="D122" s="390"/>
      <c r="E122" s="390"/>
      <c r="F122" s="390"/>
      <c r="G122" s="390"/>
      <c r="H122" s="390"/>
      <c r="I122" s="390"/>
      <c r="J122" s="390"/>
      <c r="K122" s="390"/>
      <c r="L122" s="390"/>
      <c r="M122" s="390"/>
      <c r="N122" s="390"/>
      <c r="O122" s="390"/>
      <c r="P122" s="390"/>
      <c r="Q122" s="390"/>
      <c r="R122" s="390"/>
      <c r="S122" s="390"/>
      <c r="T122" s="390"/>
      <c r="U122" s="390"/>
      <c r="V122" s="390"/>
      <c r="W122" s="390"/>
      <c r="X122" s="390"/>
      <c r="Y122" s="390"/>
      <c r="Z122" s="390"/>
      <c r="AA122" s="390"/>
      <c r="AB122" s="390"/>
      <c r="AC122" s="390"/>
      <c r="AD122" s="390"/>
      <c r="AE122" s="390"/>
    </row>
    <row r="123" spans="1:31" x14ac:dyDescent="0.2">
      <c r="A123" s="390"/>
      <c r="B123" s="390"/>
      <c r="C123" s="393"/>
      <c r="D123" s="390"/>
      <c r="E123" s="390"/>
      <c r="F123" s="390"/>
      <c r="G123" s="390"/>
      <c r="H123" s="390"/>
      <c r="I123" s="390"/>
      <c r="J123" s="390"/>
      <c r="K123" s="390"/>
      <c r="L123" s="390"/>
      <c r="M123" s="390"/>
      <c r="N123" s="390"/>
      <c r="O123" s="390"/>
      <c r="P123" s="390"/>
      <c r="Q123" s="390"/>
      <c r="R123" s="390"/>
      <c r="S123" s="390"/>
      <c r="T123" s="390"/>
      <c r="U123" s="390"/>
      <c r="V123" s="390"/>
      <c r="W123" s="390"/>
      <c r="X123" s="390"/>
      <c r="Y123" s="390"/>
      <c r="Z123" s="390"/>
      <c r="AA123" s="390"/>
      <c r="AB123" s="390"/>
      <c r="AC123" s="390"/>
      <c r="AD123" s="390"/>
      <c r="AE123" s="390"/>
    </row>
    <row r="124" spans="1:31" x14ac:dyDescent="0.2">
      <c r="A124" s="390"/>
      <c r="B124" s="390"/>
      <c r="C124" s="393"/>
      <c r="D124" s="390"/>
      <c r="E124" s="390"/>
      <c r="F124" s="390"/>
      <c r="G124" s="390"/>
      <c r="H124" s="390"/>
      <c r="I124" s="390"/>
      <c r="J124" s="390"/>
      <c r="K124" s="390"/>
      <c r="L124" s="390"/>
      <c r="M124" s="390"/>
      <c r="N124" s="390"/>
      <c r="O124" s="390"/>
      <c r="P124" s="390"/>
      <c r="Q124" s="390"/>
      <c r="R124" s="390"/>
      <c r="S124" s="390"/>
      <c r="T124" s="390"/>
      <c r="U124" s="390"/>
      <c r="V124" s="390"/>
      <c r="W124" s="390"/>
      <c r="X124" s="390"/>
      <c r="Y124" s="390"/>
      <c r="Z124" s="390"/>
      <c r="AA124" s="390"/>
      <c r="AB124" s="390"/>
      <c r="AC124" s="390"/>
      <c r="AD124" s="390"/>
      <c r="AE124" s="390"/>
    </row>
    <row r="125" spans="1:31" x14ac:dyDescent="0.2">
      <c r="A125" s="390"/>
      <c r="B125" s="390"/>
      <c r="C125" s="393"/>
      <c r="D125" s="390"/>
      <c r="E125" s="390"/>
      <c r="F125" s="390"/>
      <c r="G125" s="390"/>
      <c r="H125" s="390"/>
      <c r="I125" s="390"/>
      <c r="J125" s="390"/>
      <c r="K125" s="390"/>
      <c r="L125" s="390"/>
      <c r="M125" s="390"/>
      <c r="N125" s="390"/>
      <c r="O125" s="390"/>
      <c r="P125" s="390"/>
      <c r="Q125" s="390"/>
      <c r="R125" s="390"/>
      <c r="S125" s="390"/>
      <c r="T125" s="390"/>
      <c r="U125" s="390"/>
      <c r="V125" s="390"/>
      <c r="W125" s="390"/>
      <c r="X125" s="390"/>
      <c r="Y125" s="390"/>
      <c r="Z125" s="390"/>
      <c r="AA125" s="390"/>
      <c r="AB125" s="390"/>
      <c r="AC125" s="390"/>
      <c r="AD125" s="390"/>
      <c r="AE125" s="390"/>
    </row>
    <row r="126" spans="1:31" x14ac:dyDescent="0.2">
      <c r="A126" s="390"/>
      <c r="B126" s="390"/>
      <c r="C126" s="393"/>
      <c r="D126" s="390"/>
      <c r="E126" s="390"/>
      <c r="F126" s="390"/>
      <c r="G126" s="390"/>
      <c r="H126" s="390"/>
      <c r="I126" s="390"/>
      <c r="J126" s="390"/>
      <c r="K126" s="390"/>
      <c r="L126" s="390"/>
      <c r="M126" s="390"/>
      <c r="N126" s="390"/>
      <c r="O126" s="390"/>
      <c r="P126" s="390"/>
      <c r="Q126" s="390"/>
      <c r="R126" s="390"/>
      <c r="S126" s="390"/>
      <c r="T126" s="390"/>
      <c r="U126" s="390"/>
      <c r="V126" s="390"/>
      <c r="W126" s="390"/>
      <c r="X126" s="390"/>
      <c r="Y126" s="390"/>
      <c r="Z126" s="390"/>
      <c r="AA126" s="390"/>
      <c r="AB126" s="390"/>
      <c r="AC126" s="390"/>
      <c r="AD126" s="390"/>
      <c r="AE126" s="390"/>
    </row>
    <row r="127" spans="1:31" x14ac:dyDescent="0.2">
      <c r="A127" s="390"/>
      <c r="B127" s="390"/>
      <c r="C127" s="393"/>
      <c r="D127" s="390"/>
      <c r="E127" s="390"/>
      <c r="F127" s="390"/>
      <c r="G127" s="390"/>
      <c r="H127" s="390"/>
      <c r="I127" s="390"/>
      <c r="J127" s="390"/>
      <c r="K127" s="390"/>
      <c r="L127" s="390"/>
      <c r="M127" s="390"/>
      <c r="N127" s="390"/>
      <c r="O127" s="390"/>
      <c r="P127" s="390"/>
      <c r="Q127" s="390"/>
      <c r="R127" s="390"/>
      <c r="S127" s="390"/>
      <c r="T127" s="390"/>
      <c r="U127" s="390"/>
      <c r="V127" s="390"/>
      <c r="W127" s="390"/>
      <c r="X127" s="390"/>
      <c r="Y127" s="390"/>
      <c r="Z127" s="390"/>
      <c r="AA127" s="390"/>
      <c r="AB127" s="390"/>
      <c r="AC127" s="390"/>
      <c r="AD127" s="390"/>
      <c r="AE127" s="390"/>
    </row>
    <row r="128" spans="1:31" x14ac:dyDescent="0.2">
      <c r="A128" s="390"/>
      <c r="B128" s="390"/>
      <c r="C128" s="393"/>
      <c r="D128" s="390"/>
      <c r="E128" s="390"/>
      <c r="F128" s="390"/>
      <c r="G128" s="390"/>
      <c r="H128" s="390"/>
      <c r="I128" s="390"/>
      <c r="J128" s="390"/>
      <c r="K128" s="390"/>
      <c r="L128" s="390"/>
      <c r="M128" s="390"/>
      <c r="N128" s="390"/>
      <c r="O128" s="390"/>
      <c r="P128" s="390"/>
      <c r="Q128" s="390"/>
      <c r="R128" s="390"/>
      <c r="S128" s="390"/>
      <c r="T128" s="390"/>
      <c r="U128" s="390"/>
      <c r="V128" s="390"/>
      <c r="W128" s="390"/>
      <c r="X128" s="390"/>
      <c r="Y128" s="390"/>
      <c r="Z128" s="390"/>
      <c r="AA128" s="390"/>
      <c r="AB128" s="390"/>
      <c r="AC128" s="390"/>
      <c r="AD128" s="390"/>
      <c r="AE128" s="390"/>
    </row>
    <row r="129" spans="1:31" x14ac:dyDescent="0.2">
      <c r="A129" s="390"/>
      <c r="B129" s="390"/>
      <c r="C129" s="393"/>
      <c r="D129" s="390"/>
      <c r="E129" s="390"/>
      <c r="F129" s="390"/>
      <c r="G129" s="390"/>
      <c r="H129" s="390"/>
      <c r="I129" s="390"/>
      <c r="J129" s="390"/>
      <c r="K129" s="390"/>
      <c r="L129" s="390"/>
      <c r="M129" s="390"/>
      <c r="N129" s="390"/>
      <c r="O129" s="390"/>
      <c r="P129" s="390"/>
      <c r="Q129" s="390"/>
      <c r="R129" s="390"/>
      <c r="S129" s="390"/>
      <c r="T129" s="390"/>
      <c r="U129" s="390"/>
      <c r="V129" s="390"/>
      <c r="W129" s="390"/>
      <c r="X129" s="390"/>
      <c r="Y129" s="390"/>
      <c r="Z129" s="390"/>
      <c r="AA129" s="390"/>
      <c r="AB129" s="390"/>
      <c r="AC129" s="390"/>
      <c r="AD129" s="390"/>
      <c r="AE129" s="390"/>
    </row>
    <row r="130" spans="1:31" x14ac:dyDescent="0.2">
      <c r="A130" s="390"/>
      <c r="B130" s="390"/>
      <c r="C130" s="393"/>
      <c r="D130" s="390"/>
      <c r="E130" s="390"/>
      <c r="F130" s="390"/>
      <c r="G130" s="390"/>
      <c r="H130" s="390"/>
      <c r="I130" s="390"/>
      <c r="J130" s="390"/>
      <c r="K130" s="390"/>
      <c r="L130" s="390"/>
      <c r="M130" s="390"/>
      <c r="N130" s="390"/>
      <c r="O130" s="390"/>
      <c r="P130" s="390"/>
      <c r="Q130" s="390"/>
      <c r="R130" s="390"/>
      <c r="S130" s="390"/>
      <c r="T130" s="390"/>
      <c r="U130" s="390"/>
      <c r="V130" s="390"/>
      <c r="W130" s="390"/>
      <c r="X130" s="390"/>
      <c r="Y130" s="390"/>
      <c r="Z130" s="390"/>
      <c r="AA130" s="390"/>
      <c r="AB130" s="390"/>
      <c r="AC130" s="390"/>
      <c r="AD130" s="390"/>
      <c r="AE130" s="390"/>
    </row>
    <row r="131" spans="1:31" x14ac:dyDescent="0.2">
      <c r="A131" s="390"/>
      <c r="B131" s="390"/>
      <c r="C131" s="393"/>
      <c r="D131" s="390"/>
      <c r="E131" s="390"/>
      <c r="F131" s="390"/>
      <c r="G131" s="390"/>
      <c r="H131" s="390"/>
      <c r="I131" s="390"/>
      <c r="J131" s="390"/>
      <c r="K131" s="390"/>
      <c r="L131" s="390"/>
      <c r="M131" s="390"/>
      <c r="N131" s="390"/>
      <c r="O131" s="390"/>
      <c r="P131" s="390"/>
      <c r="Q131" s="390"/>
      <c r="R131" s="390"/>
      <c r="S131" s="390"/>
      <c r="T131" s="390"/>
      <c r="U131" s="390"/>
      <c r="V131" s="390"/>
      <c r="W131" s="390"/>
      <c r="X131" s="390"/>
      <c r="Y131" s="390"/>
      <c r="Z131" s="390"/>
      <c r="AA131" s="390"/>
      <c r="AB131" s="390"/>
      <c r="AC131" s="390"/>
      <c r="AD131" s="390"/>
      <c r="AE131" s="390"/>
    </row>
    <row r="132" spans="1:31" x14ac:dyDescent="0.2">
      <c r="A132" s="390"/>
      <c r="B132" s="390"/>
      <c r="C132" s="393"/>
      <c r="D132" s="390"/>
      <c r="E132" s="390"/>
      <c r="F132" s="390"/>
      <c r="G132" s="390"/>
      <c r="H132" s="390"/>
      <c r="I132" s="390"/>
      <c r="J132" s="390"/>
      <c r="K132" s="390"/>
      <c r="L132" s="390"/>
      <c r="M132" s="390"/>
      <c r="N132" s="390"/>
      <c r="O132" s="390"/>
      <c r="P132" s="390"/>
      <c r="Q132" s="390"/>
      <c r="R132" s="390"/>
      <c r="S132" s="390"/>
      <c r="T132" s="390"/>
      <c r="U132" s="390"/>
      <c r="V132" s="390"/>
      <c r="W132" s="390"/>
      <c r="X132" s="390"/>
      <c r="Y132" s="390"/>
      <c r="Z132" s="390"/>
      <c r="AA132" s="390"/>
      <c r="AB132" s="390"/>
      <c r="AC132" s="390"/>
      <c r="AD132" s="390"/>
      <c r="AE132" s="390"/>
    </row>
    <row r="133" spans="1:31" x14ac:dyDescent="0.2">
      <c r="A133" s="390"/>
      <c r="B133" s="390"/>
      <c r="C133" s="392"/>
      <c r="D133" s="390"/>
      <c r="E133" s="390"/>
      <c r="F133" s="390"/>
      <c r="G133" s="390"/>
      <c r="H133" s="390"/>
      <c r="I133" s="390"/>
      <c r="J133" s="390"/>
      <c r="K133" s="390"/>
      <c r="L133" s="390"/>
      <c r="M133" s="390"/>
      <c r="N133" s="390"/>
      <c r="O133" s="390"/>
      <c r="P133" s="390"/>
      <c r="Q133" s="390"/>
      <c r="R133" s="390"/>
      <c r="S133" s="390"/>
      <c r="T133" s="390"/>
      <c r="U133" s="390"/>
      <c r="V133" s="390"/>
      <c r="W133" s="390"/>
      <c r="X133" s="390"/>
      <c r="Y133" s="390"/>
      <c r="Z133" s="390"/>
      <c r="AA133" s="390"/>
      <c r="AB133" s="390"/>
      <c r="AC133" s="390"/>
      <c r="AD133" s="390"/>
      <c r="AE133" s="390"/>
    </row>
    <row r="134" spans="1:31" x14ac:dyDescent="0.2">
      <c r="A134" s="390"/>
      <c r="B134" s="390"/>
      <c r="C134" s="392"/>
      <c r="D134" s="390"/>
      <c r="E134" s="390"/>
      <c r="F134" s="390"/>
      <c r="G134" s="390"/>
      <c r="H134" s="390"/>
      <c r="I134" s="390"/>
      <c r="J134" s="390"/>
      <c r="K134" s="390"/>
      <c r="L134" s="390"/>
      <c r="M134" s="390"/>
      <c r="N134" s="390"/>
      <c r="O134" s="390"/>
      <c r="P134" s="390"/>
      <c r="Q134" s="390"/>
      <c r="R134" s="390"/>
      <c r="S134" s="390"/>
      <c r="T134" s="390"/>
      <c r="U134" s="390"/>
      <c r="V134" s="390"/>
      <c r="W134" s="390"/>
      <c r="X134" s="390"/>
      <c r="Y134" s="390"/>
      <c r="Z134" s="390"/>
      <c r="AA134" s="390"/>
      <c r="AB134" s="390"/>
      <c r="AC134" s="390"/>
      <c r="AD134" s="390"/>
      <c r="AE134" s="390"/>
    </row>
    <row r="135" spans="1:31" x14ac:dyDescent="0.2">
      <c r="A135" s="390"/>
      <c r="B135" s="390"/>
      <c r="C135" s="392"/>
      <c r="D135" s="390"/>
      <c r="E135" s="390"/>
      <c r="F135" s="390"/>
      <c r="G135" s="390"/>
      <c r="H135" s="390"/>
      <c r="I135" s="390"/>
      <c r="J135" s="390"/>
      <c r="K135" s="390"/>
      <c r="L135" s="390"/>
      <c r="M135" s="390"/>
      <c r="N135" s="390"/>
      <c r="O135" s="390"/>
      <c r="P135" s="390"/>
      <c r="Q135" s="390"/>
      <c r="R135" s="390"/>
      <c r="S135" s="390"/>
      <c r="T135" s="390"/>
      <c r="U135" s="390"/>
      <c r="V135" s="390"/>
      <c r="W135" s="390"/>
      <c r="X135" s="390"/>
      <c r="Y135" s="390"/>
      <c r="Z135" s="390"/>
      <c r="AA135" s="390"/>
      <c r="AB135" s="390"/>
      <c r="AC135" s="390"/>
      <c r="AD135" s="390"/>
      <c r="AE135" s="390"/>
    </row>
    <row r="136" spans="1:31" x14ac:dyDescent="0.2">
      <c r="A136" s="390"/>
      <c r="B136" s="390"/>
      <c r="C136" s="392"/>
      <c r="D136" s="390"/>
      <c r="E136" s="390"/>
      <c r="F136" s="390"/>
      <c r="G136" s="390"/>
      <c r="H136" s="390"/>
      <c r="I136" s="390"/>
      <c r="J136" s="390"/>
      <c r="K136" s="390"/>
      <c r="L136" s="390"/>
      <c r="M136" s="390"/>
      <c r="N136" s="390"/>
      <c r="O136" s="390"/>
      <c r="P136" s="390"/>
      <c r="Q136" s="390"/>
      <c r="R136" s="390"/>
      <c r="S136" s="390"/>
      <c r="T136" s="390"/>
      <c r="U136" s="390"/>
      <c r="V136" s="390"/>
      <c r="W136" s="390"/>
      <c r="X136" s="390"/>
      <c r="Y136" s="390"/>
      <c r="Z136" s="390"/>
      <c r="AA136" s="390"/>
      <c r="AB136" s="390"/>
      <c r="AC136" s="390"/>
      <c r="AD136" s="390"/>
      <c r="AE136" s="390"/>
    </row>
    <row r="137" spans="1:31" x14ac:dyDescent="0.2">
      <c r="A137" s="390"/>
      <c r="B137" s="390"/>
      <c r="C137" s="392"/>
      <c r="D137" s="390"/>
      <c r="E137" s="390"/>
      <c r="F137" s="390"/>
      <c r="G137" s="390"/>
      <c r="H137" s="390"/>
      <c r="I137" s="390"/>
      <c r="J137" s="390"/>
      <c r="K137" s="390"/>
      <c r="L137" s="390"/>
      <c r="M137" s="390"/>
      <c r="N137" s="390"/>
      <c r="O137" s="390"/>
      <c r="P137" s="390"/>
      <c r="Q137" s="390"/>
      <c r="R137" s="390"/>
      <c r="S137" s="390"/>
      <c r="T137" s="390"/>
      <c r="U137" s="390"/>
      <c r="V137" s="390"/>
      <c r="W137" s="390"/>
      <c r="X137" s="390"/>
      <c r="Y137" s="390"/>
      <c r="Z137" s="390"/>
      <c r="AA137" s="390"/>
      <c r="AB137" s="390"/>
      <c r="AC137" s="390"/>
      <c r="AD137" s="390"/>
      <c r="AE137" s="390"/>
    </row>
    <row r="138" spans="1:31" x14ac:dyDescent="0.2">
      <c r="A138" s="390"/>
      <c r="B138" s="390"/>
      <c r="C138" s="392"/>
      <c r="D138" s="390"/>
      <c r="E138" s="390"/>
      <c r="F138" s="390"/>
      <c r="G138" s="390"/>
      <c r="H138" s="390"/>
      <c r="I138" s="390"/>
      <c r="J138" s="390"/>
      <c r="K138" s="390"/>
      <c r="L138" s="390"/>
      <c r="M138" s="390"/>
      <c r="N138" s="390"/>
      <c r="O138" s="390"/>
      <c r="P138" s="390"/>
      <c r="Q138" s="390"/>
      <c r="R138" s="390"/>
      <c r="S138" s="390"/>
      <c r="T138" s="390"/>
      <c r="U138" s="390"/>
      <c r="V138" s="390"/>
      <c r="W138" s="390"/>
      <c r="X138" s="390"/>
      <c r="Y138" s="390"/>
      <c r="Z138" s="390"/>
      <c r="AA138" s="390"/>
      <c r="AB138" s="390"/>
      <c r="AC138" s="390"/>
      <c r="AD138" s="390"/>
      <c r="AE138" s="390"/>
    </row>
    <row r="139" spans="1:31" x14ac:dyDescent="0.2">
      <c r="A139" s="390"/>
      <c r="B139" s="390"/>
      <c r="C139" s="392"/>
      <c r="D139" s="390"/>
      <c r="E139" s="390"/>
      <c r="F139" s="390"/>
      <c r="G139" s="390"/>
      <c r="H139" s="390"/>
      <c r="I139" s="390"/>
      <c r="J139" s="390"/>
      <c r="K139" s="390"/>
      <c r="L139" s="390"/>
      <c r="M139" s="390"/>
      <c r="N139" s="390"/>
      <c r="O139" s="390"/>
      <c r="P139" s="390"/>
      <c r="Q139" s="390"/>
      <c r="R139" s="390"/>
      <c r="S139" s="390"/>
      <c r="T139" s="390"/>
      <c r="U139" s="390"/>
      <c r="V139" s="390"/>
      <c r="W139" s="390"/>
      <c r="X139" s="390"/>
      <c r="Y139" s="390"/>
      <c r="Z139" s="390"/>
      <c r="AA139" s="390"/>
      <c r="AB139" s="390"/>
      <c r="AC139" s="390"/>
      <c r="AD139" s="390"/>
      <c r="AE139" s="390"/>
    </row>
    <row r="140" spans="1:31" x14ac:dyDescent="0.2">
      <c r="A140" s="390"/>
      <c r="B140" s="390"/>
      <c r="C140" s="392"/>
      <c r="D140" s="390"/>
      <c r="E140" s="390"/>
      <c r="F140" s="390"/>
      <c r="G140" s="390"/>
      <c r="H140" s="390"/>
      <c r="I140" s="390"/>
      <c r="J140" s="390"/>
      <c r="K140" s="390"/>
      <c r="L140" s="390"/>
      <c r="M140" s="390"/>
      <c r="N140" s="390"/>
      <c r="O140" s="390"/>
      <c r="P140" s="390"/>
      <c r="Q140" s="390"/>
      <c r="R140" s="390"/>
      <c r="S140" s="390"/>
      <c r="T140" s="390"/>
      <c r="U140" s="390"/>
      <c r="V140" s="390"/>
      <c r="W140" s="390"/>
      <c r="X140" s="390"/>
      <c r="Y140" s="390"/>
      <c r="Z140" s="390"/>
      <c r="AA140" s="390"/>
      <c r="AB140" s="390"/>
      <c r="AC140" s="390"/>
      <c r="AD140" s="390"/>
      <c r="AE140" s="390"/>
    </row>
    <row r="141" spans="1:31" x14ac:dyDescent="0.2">
      <c r="A141" s="390"/>
      <c r="B141" s="390"/>
      <c r="C141" s="392"/>
      <c r="D141" s="390"/>
      <c r="E141" s="390"/>
      <c r="F141" s="390"/>
      <c r="G141" s="390"/>
      <c r="H141" s="390"/>
      <c r="I141" s="390"/>
      <c r="J141" s="390"/>
      <c r="K141" s="390"/>
      <c r="L141" s="390"/>
      <c r="M141" s="390"/>
      <c r="N141" s="390"/>
      <c r="O141" s="390"/>
      <c r="P141" s="390"/>
      <c r="Q141" s="390"/>
      <c r="R141" s="390"/>
      <c r="S141" s="390"/>
      <c r="T141" s="390"/>
      <c r="U141" s="390"/>
      <c r="V141" s="390"/>
      <c r="W141" s="390"/>
      <c r="X141" s="390"/>
      <c r="Y141" s="390"/>
      <c r="Z141" s="390"/>
      <c r="AA141" s="390"/>
      <c r="AB141" s="390"/>
      <c r="AC141" s="390"/>
      <c r="AD141" s="390"/>
      <c r="AE141" s="390"/>
    </row>
    <row r="142" spans="1:31" x14ac:dyDescent="0.2">
      <c r="A142" s="390"/>
      <c r="B142" s="390"/>
      <c r="C142" s="392"/>
      <c r="D142" s="390"/>
      <c r="E142" s="390"/>
      <c r="F142" s="390"/>
      <c r="G142" s="390"/>
      <c r="H142" s="390"/>
      <c r="I142" s="390"/>
      <c r="J142" s="390"/>
      <c r="K142" s="390"/>
      <c r="L142" s="390"/>
      <c r="M142" s="390"/>
      <c r="N142" s="390"/>
      <c r="O142" s="390"/>
      <c r="P142" s="390"/>
      <c r="Q142" s="390"/>
      <c r="R142" s="390"/>
      <c r="S142" s="390"/>
      <c r="T142" s="390"/>
      <c r="U142" s="390"/>
      <c r="V142" s="390"/>
      <c r="W142" s="390"/>
      <c r="X142" s="390"/>
      <c r="Y142" s="390"/>
      <c r="Z142" s="390"/>
      <c r="AA142" s="390"/>
      <c r="AB142" s="390"/>
      <c r="AC142" s="390"/>
      <c r="AD142" s="390"/>
      <c r="AE142" s="390"/>
    </row>
    <row r="143" spans="1:31" x14ac:dyDescent="0.2">
      <c r="A143" s="390"/>
      <c r="B143" s="390"/>
      <c r="C143" s="392"/>
      <c r="D143" s="390"/>
      <c r="E143" s="390"/>
      <c r="F143" s="390"/>
      <c r="G143" s="390"/>
      <c r="H143" s="390"/>
      <c r="I143" s="390"/>
      <c r="J143" s="390"/>
      <c r="K143" s="390"/>
      <c r="L143" s="390"/>
      <c r="M143" s="390"/>
      <c r="N143" s="390"/>
      <c r="O143" s="390"/>
      <c r="P143" s="390"/>
      <c r="Q143" s="390"/>
      <c r="R143" s="390"/>
      <c r="S143" s="390"/>
      <c r="T143" s="390"/>
      <c r="U143" s="390"/>
      <c r="V143" s="390"/>
      <c r="W143" s="390"/>
      <c r="X143" s="390"/>
      <c r="Y143" s="390"/>
      <c r="Z143" s="390"/>
      <c r="AA143" s="390"/>
      <c r="AB143" s="390"/>
      <c r="AC143" s="390"/>
      <c r="AD143" s="390"/>
      <c r="AE143" s="390"/>
    </row>
    <row r="144" spans="1:31" x14ac:dyDescent="0.2">
      <c r="A144" s="390"/>
      <c r="B144" s="390"/>
      <c r="C144" s="392"/>
      <c r="D144" s="390"/>
      <c r="E144" s="390"/>
      <c r="F144" s="390"/>
      <c r="G144" s="390"/>
      <c r="H144" s="390"/>
      <c r="I144" s="390"/>
      <c r="J144" s="390"/>
      <c r="K144" s="390"/>
      <c r="L144" s="390"/>
      <c r="M144" s="390"/>
      <c r="N144" s="390"/>
      <c r="O144" s="390"/>
      <c r="P144" s="390"/>
      <c r="Q144" s="390"/>
      <c r="R144" s="390"/>
      <c r="S144" s="390"/>
      <c r="T144" s="390"/>
      <c r="U144" s="390"/>
      <c r="V144" s="390"/>
      <c r="W144" s="390"/>
      <c r="X144" s="390"/>
      <c r="Y144" s="390"/>
      <c r="Z144" s="390"/>
      <c r="AA144" s="390"/>
      <c r="AB144" s="390"/>
      <c r="AC144" s="390"/>
      <c r="AD144" s="390"/>
      <c r="AE144" s="390"/>
    </row>
    <row r="145" spans="1:31" x14ac:dyDescent="0.2">
      <c r="A145" s="390"/>
      <c r="B145" s="390"/>
      <c r="C145" s="392"/>
      <c r="D145" s="390"/>
      <c r="E145" s="390"/>
      <c r="F145" s="390"/>
      <c r="G145" s="390"/>
      <c r="H145" s="390"/>
      <c r="I145" s="390"/>
      <c r="J145" s="390"/>
      <c r="K145" s="390"/>
      <c r="L145" s="390"/>
      <c r="M145" s="390"/>
      <c r="N145" s="390"/>
      <c r="O145" s="390"/>
      <c r="P145" s="390"/>
      <c r="Q145" s="390"/>
      <c r="R145" s="390"/>
      <c r="S145" s="390"/>
      <c r="T145" s="390"/>
      <c r="U145" s="390"/>
      <c r="V145" s="390"/>
      <c r="W145" s="390"/>
      <c r="X145" s="390"/>
      <c r="Y145" s="390"/>
      <c r="Z145" s="390"/>
      <c r="AA145" s="390"/>
      <c r="AB145" s="390"/>
      <c r="AC145" s="390"/>
      <c r="AD145" s="390"/>
      <c r="AE145" s="390"/>
    </row>
    <row r="146" spans="1:31" x14ac:dyDescent="0.2">
      <c r="A146" s="390"/>
      <c r="B146" s="390"/>
      <c r="C146" s="392"/>
      <c r="D146" s="390"/>
      <c r="E146" s="390"/>
      <c r="F146" s="390"/>
      <c r="G146" s="390"/>
      <c r="H146" s="390"/>
      <c r="I146" s="390"/>
      <c r="J146" s="390"/>
      <c r="K146" s="390"/>
      <c r="L146" s="390"/>
      <c r="M146" s="390"/>
      <c r="N146" s="390"/>
      <c r="O146" s="390"/>
      <c r="P146" s="390"/>
      <c r="Q146" s="390"/>
      <c r="R146" s="390"/>
      <c r="S146" s="390"/>
      <c r="T146" s="390"/>
      <c r="U146" s="390"/>
      <c r="V146" s="390"/>
      <c r="W146" s="390"/>
      <c r="X146" s="390"/>
      <c r="Y146" s="390"/>
      <c r="Z146" s="390"/>
      <c r="AA146" s="390"/>
      <c r="AB146" s="390"/>
      <c r="AC146" s="390"/>
      <c r="AD146" s="390"/>
      <c r="AE146" s="390"/>
    </row>
    <row r="147" spans="1:31" x14ac:dyDescent="0.2">
      <c r="A147" s="390"/>
      <c r="B147" s="390"/>
      <c r="C147" s="392"/>
      <c r="D147" s="390"/>
      <c r="E147" s="390"/>
      <c r="F147" s="390"/>
      <c r="G147" s="390"/>
      <c r="H147" s="390"/>
      <c r="I147" s="390"/>
      <c r="J147" s="390"/>
      <c r="K147" s="390"/>
      <c r="L147" s="390"/>
      <c r="M147" s="390"/>
      <c r="N147" s="390"/>
      <c r="O147" s="390"/>
      <c r="P147" s="390"/>
      <c r="Q147" s="390"/>
      <c r="R147" s="390"/>
      <c r="S147" s="390"/>
      <c r="T147" s="390"/>
      <c r="U147" s="390"/>
      <c r="V147" s="390"/>
      <c r="W147" s="390"/>
      <c r="X147" s="390"/>
      <c r="Y147" s="390"/>
      <c r="Z147" s="390"/>
      <c r="AA147" s="390"/>
      <c r="AB147" s="390"/>
      <c r="AC147" s="390"/>
      <c r="AD147" s="390"/>
      <c r="AE147" s="390"/>
    </row>
    <row r="148" spans="1:31" x14ac:dyDescent="0.2">
      <c r="A148" s="390"/>
      <c r="B148" s="390"/>
      <c r="C148" s="392"/>
      <c r="D148" s="390"/>
      <c r="E148" s="390"/>
      <c r="F148" s="390"/>
      <c r="G148" s="390"/>
      <c r="H148" s="390"/>
      <c r="I148" s="390"/>
      <c r="J148" s="390"/>
      <c r="K148" s="390"/>
      <c r="L148" s="390"/>
      <c r="M148" s="390"/>
      <c r="N148" s="390"/>
      <c r="O148" s="390"/>
      <c r="P148" s="390"/>
      <c r="Q148" s="390"/>
      <c r="R148" s="390"/>
      <c r="S148" s="390"/>
      <c r="T148" s="390"/>
      <c r="U148" s="390"/>
      <c r="V148" s="390"/>
      <c r="W148" s="390"/>
      <c r="X148" s="390"/>
      <c r="Y148" s="390"/>
      <c r="Z148" s="390"/>
      <c r="AA148" s="390"/>
      <c r="AB148" s="390"/>
      <c r="AC148" s="390"/>
      <c r="AD148" s="390"/>
      <c r="AE148" s="390"/>
    </row>
    <row r="149" spans="1:31" x14ac:dyDescent="0.2">
      <c r="A149" s="390"/>
      <c r="B149" s="390"/>
      <c r="C149" s="392"/>
      <c r="D149" s="390"/>
      <c r="E149" s="390"/>
      <c r="F149" s="390"/>
      <c r="G149" s="390"/>
      <c r="H149" s="390"/>
      <c r="I149" s="390"/>
      <c r="J149" s="390"/>
      <c r="K149" s="390"/>
      <c r="L149" s="390"/>
      <c r="M149" s="390"/>
      <c r="N149" s="390"/>
      <c r="O149" s="390"/>
      <c r="P149" s="390"/>
      <c r="Q149" s="390"/>
      <c r="R149" s="390"/>
      <c r="S149" s="390"/>
      <c r="T149" s="390"/>
      <c r="U149" s="390"/>
      <c r="V149" s="390"/>
      <c r="W149" s="390"/>
      <c r="X149" s="390"/>
      <c r="Y149" s="390"/>
      <c r="Z149" s="390"/>
      <c r="AA149" s="390"/>
      <c r="AB149" s="390"/>
      <c r="AC149" s="390"/>
      <c r="AD149" s="390"/>
      <c r="AE149" s="390"/>
    </row>
    <row r="150" spans="1:31" x14ac:dyDescent="0.2">
      <c r="A150" s="390"/>
      <c r="B150" s="390"/>
      <c r="C150" s="392"/>
      <c r="D150" s="390"/>
      <c r="E150" s="390"/>
      <c r="F150" s="390"/>
      <c r="G150" s="390"/>
      <c r="H150" s="390"/>
      <c r="I150" s="390"/>
      <c r="J150" s="390"/>
      <c r="K150" s="390"/>
      <c r="L150" s="390"/>
      <c r="M150" s="390"/>
      <c r="N150" s="390"/>
      <c r="O150" s="390"/>
      <c r="P150" s="390"/>
      <c r="Q150" s="390"/>
      <c r="R150" s="390"/>
      <c r="S150" s="390"/>
      <c r="T150" s="390"/>
      <c r="U150" s="390"/>
      <c r="V150" s="390"/>
      <c r="W150" s="390"/>
      <c r="X150" s="390"/>
      <c r="Y150" s="390"/>
      <c r="Z150" s="390"/>
      <c r="AA150" s="390"/>
      <c r="AB150" s="390"/>
      <c r="AC150" s="390"/>
      <c r="AD150" s="390"/>
      <c r="AE150" s="390"/>
    </row>
    <row r="151" spans="1:31" x14ac:dyDescent="0.2">
      <c r="A151" s="390"/>
      <c r="B151" s="390"/>
      <c r="C151" s="392"/>
      <c r="D151" s="390"/>
      <c r="E151" s="390"/>
      <c r="F151" s="390"/>
      <c r="G151" s="390"/>
      <c r="H151" s="390"/>
      <c r="I151" s="390"/>
      <c r="J151" s="390"/>
      <c r="K151" s="390"/>
      <c r="L151" s="390"/>
      <c r="M151" s="390"/>
      <c r="N151" s="390"/>
      <c r="O151" s="390"/>
      <c r="P151" s="390"/>
      <c r="Q151" s="390"/>
      <c r="R151" s="390"/>
      <c r="S151" s="390"/>
      <c r="T151" s="390"/>
      <c r="U151" s="390"/>
      <c r="V151" s="390"/>
      <c r="W151" s="390"/>
      <c r="X151" s="390"/>
      <c r="Y151" s="390"/>
      <c r="Z151" s="390"/>
      <c r="AA151" s="390"/>
      <c r="AB151" s="390"/>
      <c r="AC151" s="390"/>
      <c r="AD151" s="390"/>
      <c r="AE151" s="390"/>
    </row>
    <row r="152" spans="1:31" x14ac:dyDescent="0.2">
      <c r="A152" s="390"/>
      <c r="B152" s="390"/>
      <c r="C152" s="392"/>
      <c r="D152" s="390"/>
      <c r="E152" s="390"/>
      <c r="F152" s="390"/>
      <c r="G152" s="390"/>
      <c r="H152" s="390"/>
      <c r="I152" s="390"/>
      <c r="J152" s="390"/>
      <c r="K152" s="390"/>
      <c r="L152" s="390"/>
      <c r="M152" s="390"/>
      <c r="N152" s="390"/>
      <c r="O152" s="390"/>
      <c r="P152" s="390"/>
      <c r="Q152" s="390"/>
      <c r="R152" s="390"/>
      <c r="S152" s="390"/>
      <c r="T152" s="390"/>
      <c r="U152" s="390"/>
      <c r="V152" s="390"/>
      <c r="W152" s="390"/>
      <c r="X152" s="390"/>
      <c r="Y152" s="390"/>
      <c r="Z152" s="390"/>
      <c r="AA152" s="390"/>
      <c r="AB152" s="390"/>
      <c r="AC152" s="390"/>
      <c r="AD152" s="390"/>
      <c r="AE152" s="390"/>
    </row>
    <row r="153" spans="1:31" x14ac:dyDescent="0.2">
      <c r="A153" s="390"/>
      <c r="B153" s="390"/>
      <c r="C153" s="392"/>
      <c r="D153" s="390"/>
      <c r="E153" s="390"/>
      <c r="F153" s="390"/>
      <c r="G153" s="390"/>
      <c r="H153" s="390"/>
      <c r="I153" s="390"/>
      <c r="J153" s="390"/>
      <c r="K153" s="390"/>
      <c r="L153" s="390"/>
      <c r="M153" s="390"/>
      <c r="N153" s="390"/>
      <c r="O153" s="390"/>
      <c r="P153" s="390"/>
      <c r="Q153" s="390"/>
      <c r="R153" s="390"/>
      <c r="S153" s="390"/>
      <c r="T153" s="390"/>
      <c r="U153" s="390"/>
      <c r="V153" s="390"/>
      <c r="W153" s="390"/>
      <c r="X153" s="390"/>
      <c r="Y153" s="390"/>
      <c r="Z153" s="390"/>
      <c r="AA153" s="390"/>
      <c r="AB153" s="390"/>
      <c r="AC153" s="390"/>
      <c r="AD153" s="390"/>
      <c r="AE153" s="390"/>
    </row>
    <row r="154" spans="1:31" x14ac:dyDescent="0.2">
      <c r="A154" s="390"/>
      <c r="B154" s="390"/>
      <c r="C154" s="392"/>
      <c r="D154" s="390"/>
      <c r="E154" s="390"/>
      <c r="F154" s="390"/>
      <c r="G154" s="390"/>
      <c r="H154" s="390"/>
      <c r="I154" s="390"/>
      <c r="J154" s="390"/>
      <c r="K154" s="390"/>
      <c r="L154" s="390"/>
      <c r="M154" s="390"/>
      <c r="N154" s="390"/>
      <c r="O154" s="390"/>
      <c r="P154" s="390"/>
      <c r="Q154" s="390"/>
      <c r="R154" s="390"/>
      <c r="S154" s="390"/>
      <c r="T154" s="390"/>
      <c r="U154" s="390"/>
      <c r="V154" s="390"/>
      <c r="W154" s="390"/>
      <c r="X154" s="390"/>
      <c r="Y154" s="390"/>
      <c r="Z154" s="390"/>
      <c r="AA154" s="390"/>
      <c r="AB154" s="390"/>
      <c r="AC154" s="390"/>
      <c r="AD154" s="390"/>
      <c r="AE154" s="390"/>
    </row>
    <row r="155" spans="1:31" x14ac:dyDescent="0.2">
      <c r="A155" s="390"/>
      <c r="B155" s="390"/>
      <c r="C155" s="392"/>
      <c r="D155" s="390"/>
      <c r="E155" s="390"/>
      <c r="F155" s="390"/>
      <c r="G155" s="390"/>
      <c r="H155" s="390"/>
      <c r="I155" s="390"/>
      <c r="J155" s="390"/>
      <c r="K155" s="390"/>
      <c r="L155" s="390"/>
      <c r="M155" s="390"/>
      <c r="N155" s="390"/>
      <c r="O155" s="390"/>
      <c r="P155" s="390"/>
      <c r="Q155" s="390"/>
      <c r="R155" s="390"/>
      <c r="S155" s="390"/>
      <c r="T155" s="390"/>
      <c r="U155" s="390"/>
      <c r="V155" s="390"/>
      <c r="W155" s="390"/>
      <c r="X155" s="390"/>
      <c r="Y155" s="390"/>
      <c r="Z155" s="390"/>
      <c r="AA155" s="390"/>
      <c r="AB155" s="390"/>
      <c r="AC155" s="390"/>
      <c r="AD155" s="390"/>
      <c r="AE155" s="390"/>
    </row>
    <row r="156" spans="1:31" x14ac:dyDescent="0.2">
      <c r="A156" s="390"/>
      <c r="B156" s="390"/>
      <c r="C156" s="392"/>
      <c r="D156" s="390"/>
      <c r="E156" s="390"/>
      <c r="F156" s="390"/>
      <c r="G156" s="390"/>
      <c r="H156" s="390"/>
      <c r="I156" s="390"/>
      <c r="J156" s="390"/>
      <c r="K156" s="390"/>
      <c r="L156" s="390"/>
      <c r="M156" s="390"/>
      <c r="N156" s="390"/>
      <c r="O156" s="390"/>
      <c r="P156" s="390"/>
      <c r="Q156" s="390"/>
      <c r="R156" s="390"/>
      <c r="S156" s="390"/>
      <c r="T156" s="390"/>
      <c r="U156" s="390"/>
      <c r="V156" s="390"/>
      <c r="W156" s="390"/>
      <c r="X156" s="390"/>
      <c r="Y156" s="390"/>
      <c r="Z156" s="390"/>
      <c r="AA156" s="390"/>
      <c r="AB156" s="390"/>
      <c r="AC156" s="390"/>
      <c r="AD156" s="390"/>
      <c r="AE156" s="390"/>
    </row>
    <row r="157" spans="1:31" x14ac:dyDescent="0.2">
      <c r="A157" s="390"/>
      <c r="B157" s="390"/>
      <c r="C157" s="392"/>
      <c r="D157" s="390"/>
      <c r="E157" s="390"/>
      <c r="F157" s="390"/>
      <c r="G157" s="390"/>
      <c r="H157" s="390"/>
      <c r="I157" s="390"/>
      <c r="J157" s="390"/>
      <c r="K157" s="390"/>
      <c r="L157" s="390"/>
      <c r="M157" s="390"/>
      <c r="N157" s="390"/>
      <c r="O157" s="390"/>
      <c r="P157" s="390"/>
      <c r="Q157" s="390"/>
      <c r="R157" s="390"/>
      <c r="S157" s="390"/>
      <c r="T157" s="390"/>
      <c r="U157" s="390"/>
      <c r="V157" s="390"/>
      <c r="W157" s="390"/>
      <c r="X157" s="390"/>
      <c r="Y157" s="390"/>
      <c r="Z157" s="390"/>
      <c r="AA157" s="390"/>
      <c r="AB157" s="390"/>
      <c r="AC157" s="390"/>
      <c r="AD157" s="390"/>
      <c r="AE157" s="390"/>
    </row>
    <row r="158" spans="1:31" x14ac:dyDescent="0.2">
      <c r="A158" s="390"/>
      <c r="B158" s="390"/>
      <c r="C158" s="392"/>
      <c r="D158" s="390"/>
      <c r="E158" s="390"/>
      <c r="F158" s="390"/>
      <c r="G158" s="390"/>
      <c r="H158" s="390"/>
      <c r="I158" s="390"/>
      <c r="J158" s="390"/>
      <c r="K158" s="390"/>
      <c r="L158" s="390"/>
      <c r="M158" s="390"/>
      <c r="N158" s="390"/>
      <c r="O158" s="390"/>
      <c r="P158" s="390"/>
      <c r="Q158" s="390"/>
      <c r="R158" s="390"/>
      <c r="S158" s="390"/>
      <c r="T158" s="390"/>
      <c r="U158" s="390"/>
      <c r="V158" s="390"/>
      <c r="W158" s="390"/>
      <c r="X158" s="390"/>
      <c r="Y158" s="390"/>
      <c r="Z158" s="390"/>
      <c r="AA158" s="390"/>
      <c r="AB158" s="390"/>
      <c r="AC158" s="390"/>
      <c r="AD158" s="390"/>
      <c r="AE158" s="390"/>
    </row>
    <row r="159" spans="1:31" x14ac:dyDescent="0.2">
      <c r="A159" s="390"/>
      <c r="B159" s="390"/>
      <c r="C159" s="392"/>
      <c r="D159" s="390"/>
      <c r="E159" s="390"/>
      <c r="F159" s="390"/>
      <c r="G159" s="390"/>
      <c r="H159" s="390"/>
      <c r="I159" s="390"/>
      <c r="J159" s="390"/>
      <c r="K159" s="390"/>
      <c r="L159" s="390"/>
      <c r="M159" s="390"/>
      <c r="N159" s="390"/>
      <c r="O159" s="390"/>
      <c r="P159" s="390"/>
      <c r="Q159" s="390"/>
      <c r="R159" s="390"/>
      <c r="S159" s="390"/>
      <c r="T159" s="390"/>
      <c r="U159" s="390"/>
      <c r="V159" s="390"/>
      <c r="W159" s="390"/>
      <c r="X159" s="390"/>
      <c r="Y159" s="390"/>
      <c r="Z159" s="390"/>
      <c r="AA159" s="390"/>
      <c r="AB159" s="390"/>
      <c r="AC159" s="390"/>
      <c r="AD159" s="390"/>
      <c r="AE159" s="390"/>
    </row>
    <row r="160" spans="1:31" x14ac:dyDescent="0.2">
      <c r="A160" s="390"/>
      <c r="B160" s="390"/>
      <c r="C160" s="392"/>
      <c r="D160" s="390"/>
      <c r="E160" s="390"/>
      <c r="F160" s="390"/>
      <c r="G160" s="390"/>
      <c r="H160" s="390"/>
      <c r="I160" s="390"/>
      <c r="J160" s="390"/>
      <c r="K160" s="390"/>
      <c r="L160" s="390"/>
      <c r="M160" s="390"/>
      <c r="N160" s="390"/>
      <c r="O160" s="390"/>
      <c r="P160" s="390"/>
      <c r="Q160" s="390"/>
      <c r="R160" s="390"/>
      <c r="S160" s="390"/>
      <c r="T160" s="390"/>
      <c r="U160" s="390"/>
      <c r="V160" s="390"/>
      <c r="W160" s="390"/>
      <c r="X160" s="390"/>
      <c r="Y160" s="390"/>
      <c r="Z160" s="390"/>
      <c r="AA160" s="390"/>
      <c r="AB160" s="390"/>
      <c r="AC160" s="390"/>
      <c r="AD160" s="390"/>
      <c r="AE160" s="390"/>
    </row>
    <row r="161" spans="1:31" x14ac:dyDescent="0.2">
      <c r="A161" s="390"/>
      <c r="B161" s="390"/>
      <c r="C161" s="392"/>
      <c r="D161" s="390"/>
      <c r="E161" s="390"/>
      <c r="F161" s="390"/>
      <c r="G161" s="390"/>
      <c r="H161" s="390"/>
      <c r="I161" s="390"/>
      <c r="J161" s="390"/>
      <c r="K161" s="390"/>
      <c r="L161" s="390"/>
      <c r="M161" s="390"/>
      <c r="N161" s="390"/>
      <c r="O161" s="390"/>
      <c r="P161" s="390"/>
      <c r="Q161" s="390"/>
      <c r="R161" s="390"/>
      <c r="S161" s="390"/>
      <c r="T161" s="390"/>
      <c r="U161" s="390"/>
      <c r="V161" s="390"/>
      <c r="W161" s="390"/>
      <c r="X161" s="390"/>
      <c r="Y161" s="390"/>
      <c r="Z161" s="390"/>
      <c r="AA161" s="390"/>
      <c r="AB161" s="390"/>
      <c r="AC161" s="390"/>
      <c r="AD161" s="390"/>
      <c r="AE161" s="390"/>
    </row>
    <row r="162" spans="1:31" x14ac:dyDescent="0.2">
      <c r="A162" s="390"/>
      <c r="B162" s="390"/>
      <c r="C162" s="392"/>
      <c r="D162" s="390"/>
      <c r="E162" s="390"/>
      <c r="F162" s="390"/>
      <c r="G162" s="390"/>
      <c r="H162" s="390"/>
      <c r="I162" s="390"/>
      <c r="J162" s="390"/>
      <c r="K162" s="390"/>
      <c r="L162" s="390"/>
      <c r="M162" s="390"/>
      <c r="N162" s="390"/>
      <c r="O162" s="390"/>
      <c r="P162" s="390"/>
      <c r="Q162" s="390"/>
      <c r="R162" s="390"/>
      <c r="S162" s="390"/>
      <c r="T162" s="390"/>
      <c r="U162" s="390"/>
      <c r="V162" s="390"/>
      <c r="W162" s="390"/>
      <c r="X162" s="390"/>
      <c r="Y162" s="390"/>
      <c r="Z162" s="390"/>
      <c r="AA162" s="390"/>
      <c r="AB162" s="390"/>
      <c r="AC162" s="390"/>
      <c r="AD162" s="390"/>
      <c r="AE162" s="390"/>
    </row>
    <row r="163" spans="1:31" x14ac:dyDescent="0.2">
      <c r="A163" s="390"/>
      <c r="B163" s="390"/>
      <c r="C163" s="392"/>
      <c r="D163" s="390"/>
      <c r="E163" s="390"/>
      <c r="F163" s="390"/>
      <c r="G163" s="390"/>
      <c r="H163" s="390"/>
      <c r="I163" s="390"/>
      <c r="J163" s="390"/>
      <c r="K163" s="390"/>
      <c r="L163" s="390"/>
      <c r="M163" s="390"/>
      <c r="N163" s="390"/>
      <c r="O163" s="390"/>
      <c r="P163" s="390"/>
      <c r="Q163" s="390"/>
      <c r="R163" s="390"/>
      <c r="S163" s="390"/>
      <c r="T163" s="390"/>
      <c r="U163" s="390"/>
      <c r="V163" s="390"/>
      <c r="W163" s="390"/>
      <c r="X163" s="390"/>
      <c r="Y163" s="390"/>
      <c r="Z163" s="390"/>
      <c r="AA163" s="390"/>
      <c r="AB163" s="390"/>
      <c r="AC163" s="390"/>
      <c r="AD163" s="390"/>
      <c r="AE163" s="390"/>
    </row>
    <row r="164" spans="1:31" x14ac:dyDescent="0.2">
      <c r="A164" s="390"/>
      <c r="B164" s="390"/>
      <c r="C164" s="392"/>
      <c r="D164" s="390"/>
      <c r="E164" s="390"/>
      <c r="F164" s="390"/>
      <c r="G164" s="390"/>
      <c r="H164" s="390"/>
      <c r="I164" s="390"/>
      <c r="J164" s="390"/>
      <c r="K164" s="390"/>
      <c r="L164" s="390"/>
      <c r="M164" s="390"/>
      <c r="N164" s="390"/>
      <c r="O164" s="390"/>
      <c r="P164" s="390"/>
      <c r="Q164" s="390"/>
      <c r="R164" s="390"/>
      <c r="S164" s="390"/>
      <c r="T164" s="390"/>
      <c r="U164" s="390"/>
      <c r="V164" s="390"/>
      <c r="W164" s="390"/>
      <c r="X164" s="390"/>
      <c r="Y164" s="390"/>
      <c r="Z164" s="390"/>
      <c r="AA164" s="390"/>
      <c r="AB164" s="390"/>
      <c r="AC164" s="390"/>
      <c r="AD164" s="390"/>
      <c r="AE164" s="390"/>
    </row>
    <row r="165" spans="1:31" x14ac:dyDescent="0.2">
      <c r="A165" s="390"/>
      <c r="B165" s="390"/>
      <c r="C165" s="392"/>
      <c r="D165" s="390"/>
      <c r="E165" s="390"/>
      <c r="F165" s="390"/>
      <c r="G165" s="390"/>
      <c r="H165" s="390"/>
      <c r="I165" s="390"/>
      <c r="J165" s="390"/>
      <c r="K165" s="390"/>
      <c r="L165" s="390"/>
      <c r="M165" s="390"/>
      <c r="N165" s="390"/>
      <c r="O165" s="390"/>
      <c r="P165" s="390"/>
      <c r="Q165" s="390"/>
      <c r="R165" s="390"/>
      <c r="S165" s="390"/>
      <c r="T165" s="390"/>
      <c r="U165" s="390"/>
      <c r="V165" s="390"/>
      <c r="W165" s="390"/>
      <c r="X165" s="390"/>
      <c r="Y165" s="390"/>
      <c r="Z165" s="390"/>
      <c r="AA165" s="390"/>
      <c r="AB165" s="390"/>
      <c r="AC165" s="390"/>
      <c r="AD165" s="390"/>
      <c r="AE165" s="390"/>
    </row>
    <row r="166" spans="1:31" x14ac:dyDescent="0.2">
      <c r="A166" s="390"/>
      <c r="B166" s="390"/>
      <c r="C166" s="392"/>
      <c r="D166" s="390"/>
      <c r="E166" s="390"/>
      <c r="F166" s="390"/>
      <c r="G166" s="390"/>
      <c r="H166" s="390"/>
      <c r="I166" s="390"/>
      <c r="J166" s="390"/>
      <c r="K166" s="390"/>
      <c r="L166" s="390"/>
      <c r="M166" s="390"/>
      <c r="N166" s="390"/>
      <c r="O166" s="390"/>
      <c r="P166" s="390"/>
      <c r="Q166" s="390"/>
      <c r="R166" s="390"/>
      <c r="S166" s="390"/>
      <c r="T166" s="390"/>
      <c r="U166" s="390"/>
      <c r="V166" s="390"/>
      <c r="W166" s="390"/>
      <c r="X166" s="390"/>
      <c r="Y166" s="390"/>
      <c r="Z166" s="390"/>
      <c r="AA166" s="390"/>
      <c r="AB166" s="390"/>
      <c r="AC166" s="390"/>
      <c r="AD166" s="390"/>
      <c r="AE166" s="390"/>
    </row>
    <row r="167" spans="1:31" x14ac:dyDescent="0.2">
      <c r="A167" s="390"/>
      <c r="B167" s="390"/>
      <c r="C167" s="392"/>
      <c r="D167" s="390"/>
      <c r="E167" s="390"/>
      <c r="F167" s="390"/>
      <c r="G167" s="390"/>
      <c r="H167" s="390"/>
      <c r="I167" s="390"/>
      <c r="J167" s="390"/>
      <c r="K167" s="390"/>
      <c r="L167" s="390"/>
      <c r="M167" s="390"/>
      <c r="N167" s="390"/>
      <c r="O167" s="390"/>
      <c r="P167" s="390"/>
      <c r="Q167" s="390"/>
      <c r="R167" s="390"/>
      <c r="S167" s="390"/>
      <c r="T167" s="390"/>
      <c r="U167" s="390"/>
      <c r="V167" s="390"/>
      <c r="W167" s="390"/>
      <c r="X167" s="390"/>
      <c r="Y167" s="390"/>
      <c r="Z167" s="390"/>
      <c r="AA167" s="390"/>
      <c r="AB167" s="390"/>
      <c r="AC167" s="390"/>
      <c r="AD167" s="390"/>
      <c r="AE167" s="390"/>
    </row>
    <row r="168" spans="1:31" x14ac:dyDescent="0.2">
      <c r="A168" s="390"/>
      <c r="B168" s="390"/>
      <c r="C168" s="392"/>
      <c r="D168" s="390"/>
      <c r="E168" s="390"/>
      <c r="F168" s="390"/>
      <c r="G168" s="390"/>
      <c r="H168" s="390"/>
      <c r="I168" s="390"/>
      <c r="J168" s="390"/>
      <c r="K168" s="390"/>
      <c r="L168" s="390"/>
      <c r="M168" s="390"/>
      <c r="N168" s="390"/>
      <c r="O168" s="390"/>
      <c r="P168" s="390"/>
      <c r="Q168" s="390"/>
      <c r="R168" s="390"/>
      <c r="S168" s="390"/>
      <c r="T168" s="390"/>
      <c r="U168" s="390"/>
      <c r="V168" s="390"/>
      <c r="W168" s="390"/>
      <c r="X168" s="390"/>
      <c r="Y168" s="390"/>
      <c r="Z168" s="390"/>
      <c r="AA168" s="390"/>
      <c r="AB168" s="390"/>
      <c r="AC168" s="390"/>
      <c r="AD168" s="390"/>
      <c r="AE168" s="390"/>
    </row>
    <row r="169" spans="1:31" x14ac:dyDescent="0.2">
      <c r="A169" s="390"/>
      <c r="B169" s="390"/>
      <c r="C169" s="392"/>
      <c r="D169" s="390"/>
      <c r="E169" s="390"/>
      <c r="F169" s="390"/>
      <c r="G169" s="390"/>
      <c r="H169" s="390"/>
      <c r="I169" s="390"/>
      <c r="J169" s="390"/>
      <c r="K169" s="390"/>
      <c r="L169" s="390"/>
      <c r="M169" s="390"/>
      <c r="N169" s="390"/>
      <c r="O169" s="390"/>
      <c r="P169" s="390"/>
      <c r="Q169" s="390"/>
      <c r="R169" s="390"/>
      <c r="S169" s="390"/>
      <c r="T169" s="390"/>
      <c r="U169" s="390"/>
      <c r="V169" s="390"/>
      <c r="W169" s="390"/>
      <c r="X169" s="390"/>
      <c r="Y169" s="390"/>
      <c r="Z169" s="390"/>
      <c r="AA169" s="390"/>
      <c r="AB169" s="390"/>
      <c r="AC169" s="390"/>
      <c r="AD169" s="390"/>
      <c r="AE169" s="390"/>
    </row>
    <row r="170" spans="1:31" x14ac:dyDescent="0.2">
      <c r="A170" s="390"/>
      <c r="B170" s="390"/>
      <c r="C170" s="392"/>
      <c r="D170" s="390"/>
      <c r="E170" s="390"/>
      <c r="F170" s="390"/>
      <c r="G170" s="390"/>
      <c r="H170" s="390"/>
      <c r="I170" s="390"/>
      <c r="J170" s="390"/>
      <c r="K170" s="390"/>
      <c r="L170" s="390"/>
      <c r="M170" s="390"/>
      <c r="N170" s="390"/>
      <c r="O170" s="390"/>
      <c r="P170" s="390"/>
      <c r="Q170" s="390"/>
      <c r="R170" s="390"/>
      <c r="S170" s="390"/>
      <c r="T170" s="390"/>
      <c r="U170" s="390"/>
      <c r="V170" s="390"/>
      <c r="W170" s="390"/>
      <c r="X170" s="390"/>
      <c r="Y170" s="390"/>
      <c r="Z170" s="390"/>
      <c r="AA170" s="390"/>
      <c r="AB170" s="390"/>
      <c r="AC170" s="390"/>
      <c r="AD170" s="390"/>
      <c r="AE170" s="390"/>
    </row>
    <row r="171" spans="1:31" x14ac:dyDescent="0.2">
      <c r="A171" s="390"/>
      <c r="B171" s="391"/>
      <c r="C171" s="392"/>
      <c r="D171" s="390"/>
      <c r="E171" s="390"/>
      <c r="F171" s="390"/>
      <c r="G171" s="390"/>
      <c r="H171" s="390"/>
      <c r="I171" s="390"/>
      <c r="J171" s="390"/>
      <c r="K171" s="390"/>
      <c r="L171" s="390"/>
      <c r="M171" s="390"/>
      <c r="N171" s="390"/>
      <c r="O171" s="390"/>
      <c r="P171" s="390"/>
      <c r="Q171" s="390"/>
      <c r="R171" s="390"/>
      <c r="S171" s="390"/>
      <c r="T171" s="390"/>
      <c r="U171" s="390"/>
      <c r="V171" s="390"/>
      <c r="W171" s="390"/>
      <c r="X171" s="390"/>
      <c r="Y171" s="390"/>
      <c r="Z171" s="390"/>
      <c r="AA171" s="390"/>
      <c r="AB171" s="390"/>
      <c r="AC171" s="390"/>
      <c r="AD171" s="390"/>
      <c r="AE171" s="390"/>
    </row>
    <row r="172" spans="1:31" x14ac:dyDescent="0.2">
      <c r="A172" s="390"/>
      <c r="B172" s="391"/>
      <c r="C172" s="392"/>
      <c r="D172" s="390"/>
      <c r="E172" s="390"/>
      <c r="F172" s="390"/>
      <c r="G172" s="390"/>
      <c r="H172" s="390"/>
      <c r="I172" s="390"/>
      <c r="J172" s="390"/>
      <c r="K172" s="390"/>
      <c r="L172" s="390"/>
      <c r="M172" s="390"/>
      <c r="N172" s="390"/>
      <c r="O172" s="390"/>
      <c r="P172" s="390"/>
      <c r="Q172" s="390"/>
      <c r="R172" s="390"/>
      <c r="S172" s="390"/>
      <c r="T172" s="390"/>
      <c r="U172" s="390"/>
      <c r="V172" s="390"/>
      <c r="W172" s="390"/>
      <c r="X172" s="390"/>
      <c r="Y172" s="390"/>
      <c r="Z172" s="390"/>
      <c r="AA172" s="390"/>
      <c r="AB172" s="390"/>
      <c r="AC172" s="390"/>
      <c r="AD172" s="390"/>
      <c r="AE172" s="390"/>
    </row>
    <row r="173" spans="1:31" x14ac:dyDescent="0.2">
      <c r="A173" s="390"/>
      <c r="B173" s="391"/>
      <c r="C173" s="392"/>
      <c r="D173" s="390"/>
      <c r="E173" s="390"/>
      <c r="F173" s="390"/>
      <c r="G173" s="390"/>
      <c r="H173" s="390"/>
      <c r="I173" s="390"/>
      <c r="J173" s="390"/>
      <c r="K173" s="390"/>
      <c r="L173" s="390"/>
      <c r="M173" s="390"/>
      <c r="N173" s="390"/>
      <c r="O173" s="390"/>
      <c r="P173" s="390"/>
      <c r="Q173" s="390"/>
      <c r="R173" s="390"/>
      <c r="S173" s="390"/>
      <c r="T173" s="390"/>
      <c r="U173" s="390"/>
      <c r="V173" s="390"/>
      <c r="W173" s="390"/>
      <c r="X173" s="390"/>
      <c r="Y173" s="390"/>
      <c r="Z173" s="390"/>
      <c r="AA173" s="390"/>
      <c r="AB173" s="390"/>
      <c r="AC173" s="390"/>
      <c r="AD173" s="390"/>
      <c r="AE173" s="390"/>
    </row>
    <row r="174" spans="1:31" x14ac:dyDescent="0.2">
      <c r="A174" s="390"/>
      <c r="B174" s="391"/>
      <c r="C174" s="392"/>
      <c r="D174" s="390"/>
      <c r="E174" s="390"/>
      <c r="F174" s="390"/>
      <c r="G174" s="390"/>
      <c r="H174" s="390"/>
      <c r="I174" s="390"/>
      <c r="J174" s="390"/>
      <c r="K174" s="390"/>
      <c r="L174" s="390"/>
      <c r="M174" s="390"/>
      <c r="N174" s="390"/>
      <c r="O174" s="390"/>
      <c r="P174" s="390"/>
      <c r="Q174" s="390"/>
      <c r="R174" s="390"/>
      <c r="S174" s="390"/>
      <c r="T174" s="390"/>
      <c r="U174" s="390"/>
      <c r="V174" s="390"/>
      <c r="W174" s="390"/>
      <c r="X174" s="390"/>
      <c r="Y174" s="390"/>
      <c r="Z174" s="390"/>
      <c r="AA174" s="390"/>
      <c r="AB174" s="390"/>
      <c r="AC174" s="390"/>
      <c r="AD174" s="390"/>
      <c r="AE174" s="390"/>
    </row>
    <row r="175" spans="1:31" x14ac:dyDescent="0.2">
      <c r="A175" s="390"/>
      <c r="B175" s="391"/>
      <c r="C175" s="392"/>
      <c r="D175" s="390"/>
      <c r="E175" s="390"/>
      <c r="F175" s="390"/>
      <c r="G175" s="390"/>
      <c r="H175" s="390"/>
      <c r="I175" s="390"/>
      <c r="J175" s="390"/>
      <c r="K175" s="390"/>
      <c r="L175" s="390"/>
      <c r="M175" s="390"/>
      <c r="N175" s="390"/>
      <c r="O175" s="390"/>
      <c r="P175" s="390"/>
      <c r="Q175" s="390"/>
      <c r="R175" s="390"/>
      <c r="S175" s="390"/>
      <c r="T175" s="390"/>
      <c r="U175" s="390"/>
      <c r="V175" s="390"/>
      <c r="W175" s="390"/>
      <c r="X175" s="390"/>
      <c r="Y175" s="390"/>
      <c r="Z175" s="390"/>
      <c r="AA175" s="390"/>
      <c r="AB175" s="390"/>
      <c r="AC175" s="390"/>
      <c r="AD175" s="390"/>
      <c r="AE175" s="390"/>
    </row>
    <row r="176" spans="1:31" x14ac:dyDescent="0.2">
      <c r="A176" s="390"/>
      <c r="B176" s="391"/>
      <c r="C176" s="392"/>
      <c r="D176" s="390"/>
      <c r="E176" s="390"/>
      <c r="F176" s="390"/>
      <c r="G176" s="390"/>
      <c r="H176" s="390"/>
      <c r="I176" s="390"/>
      <c r="J176" s="390"/>
      <c r="K176" s="390"/>
      <c r="L176" s="390"/>
      <c r="M176" s="390"/>
      <c r="N176" s="390"/>
      <c r="O176" s="390"/>
      <c r="P176" s="390"/>
      <c r="Q176" s="390"/>
      <c r="R176" s="390"/>
      <c r="S176" s="390"/>
      <c r="T176" s="390"/>
      <c r="U176" s="390"/>
      <c r="V176" s="390"/>
      <c r="W176" s="390"/>
      <c r="X176" s="390"/>
      <c r="Y176" s="390"/>
      <c r="Z176" s="390"/>
      <c r="AA176" s="390"/>
      <c r="AB176" s="390"/>
      <c r="AC176" s="390"/>
      <c r="AD176" s="390"/>
      <c r="AE176" s="390"/>
    </row>
    <row r="177" spans="1:31" x14ac:dyDescent="0.2">
      <c r="A177" s="390"/>
      <c r="B177" s="391"/>
      <c r="C177" s="392"/>
      <c r="D177" s="390"/>
      <c r="E177" s="390"/>
      <c r="F177" s="390"/>
      <c r="G177" s="390"/>
      <c r="H177" s="390"/>
      <c r="I177" s="390"/>
      <c r="J177" s="390"/>
      <c r="K177" s="390"/>
      <c r="L177" s="390"/>
      <c r="M177" s="390"/>
      <c r="N177" s="390"/>
      <c r="O177" s="390"/>
      <c r="P177" s="390"/>
      <c r="Q177" s="390"/>
      <c r="R177" s="390"/>
      <c r="S177" s="390"/>
      <c r="T177" s="390"/>
      <c r="U177" s="390"/>
      <c r="V177" s="390"/>
      <c r="W177" s="390"/>
      <c r="X177" s="390"/>
      <c r="Y177" s="390"/>
      <c r="Z177" s="390"/>
      <c r="AA177" s="390"/>
      <c r="AB177" s="390"/>
      <c r="AC177" s="390"/>
      <c r="AD177" s="390"/>
      <c r="AE177" s="390"/>
    </row>
    <row r="178" spans="1:31" x14ac:dyDescent="0.2">
      <c r="A178" s="390"/>
      <c r="B178" s="391"/>
      <c r="C178" s="392"/>
      <c r="D178" s="390"/>
      <c r="E178" s="390"/>
      <c r="F178" s="390"/>
      <c r="G178" s="390"/>
      <c r="H178" s="390"/>
      <c r="I178" s="390"/>
      <c r="J178" s="390"/>
      <c r="K178" s="390"/>
      <c r="L178" s="390"/>
      <c r="M178" s="390"/>
      <c r="N178" s="390"/>
      <c r="O178" s="390"/>
      <c r="P178" s="390"/>
      <c r="Q178" s="390"/>
      <c r="R178" s="390"/>
      <c r="S178" s="390"/>
      <c r="T178" s="390"/>
      <c r="U178" s="390"/>
      <c r="V178" s="390"/>
      <c r="W178" s="390"/>
      <c r="X178" s="390"/>
      <c r="Y178" s="390"/>
      <c r="Z178" s="390"/>
      <c r="AA178" s="390"/>
      <c r="AB178" s="390"/>
      <c r="AC178" s="390"/>
      <c r="AD178" s="390"/>
      <c r="AE178" s="390"/>
    </row>
  </sheetData>
  <mergeCells count="5">
    <mergeCell ref="B2:C2"/>
    <mergeCell ref="B4:C4"/>
    <mergeCell ref="B16:C16"/>
    <mergeCell ref="B25:C25"/>
    <mergeCell ref="B19:C19"/>
  </mergeCells>
  <pageMargins left="0.7" right="0.7" top="0.75" bottom="0.75" header="0.3" footer="0.3"/>
  <pageSetup paperSize="9" scale="33" orientation="portrait" r:id="rId1"/>
  <rowBreaks count="1" manualBreakCount="1">
    <brk id="30" max="16383" man="1"/>
  </rowBreaks>
  <colBreaks count="1" manualBreakCount="1">
    <brk id="4" max="177"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tabColor rgb="FFFFC000"/>
  </sheetPr>
  <dimension ref="A1:Y72"/>
  <sheetViews>
    <sheetView showGridLines="0" showRowColHeaders="0" view="pageBreakPreview" zoomScale="90" zoomScaleNormal="90" zoomScaleSheetLayoutView="90" workbookViewId="0">
      <selection activeCell="C15" sqref="C15:F19"/>
    </sheetView>
  </sheetViews>
  <sheetFormatPr baseColWidth="10" defaultRowHeight="12.75" x14ac:dyDescent="0.2"/>
  <cols>
    <col min="1" max="1" width="2.85546875" customWidth="1"/>
    <col min="2" max="2" width="6.28515625" customWidth="1"/>
    <col min="6" max="6" width="14.7109375" customWidth="1"/>
    <col min="7" max="7" width="40.28515625" style="5" customWidth="1"/>
    <col min="9" max="9" width="45.28515625" customWidth="1"/>
    <col min="10" max="10" width="2.42578125" customWidth="1"/>
  </cols>
  <sheetData>
    <row r="1" spans="1:25" ht="13.15" customHeight="1" x14ac:dyDescent="0.2">
      <c r="A1" s="394"/>
      <c r="B1" s="394"/>
      <c r="C1" s="394"/>
      <c r="D1" s="394"/>
      <c r="E1" s="394"/>
      <c r="F1" s="394"/>
      <c r="G1" s="395"/>
      <c r="H1" s="394"/>
      <c r="I1" s="394"/>
      <c r="J1" s="394"/>
      <c r="K1" s="394"/>
      <c r="L1" s="394"/>
      <c r="M1" s="394"/>
      <c r="N1" s="394"/>
      <c r="O1" s="394"/>
      <c r="P1" s="394"/>
      <c r="Q1" s="394"/>
      <c r="R1" s="394"/>
      <c r="S1" s="394"/>
      <c r="T1" s="394"/>
      <c r="U1" s="394"/>
      <c r="V1" s="394"/>
      <c r="W1" s="394"/>
      <c r="X1" s="394"/>
      <c r="Y1" s="394"/>
    </row>
    <row r="2" spans="1:25" ht="13.15" customHeight="1" thickBot="1" x14ac:dyDescent="0.25">
      <c r="A2" s="394"/>
      <c r="B2" s="394"/>
      <c r="C2" s="394"/>
      <c r="D2" s="394"/>
      <c r="E2" s="394"/>
      <c r="F2" s="394"/>
      <c r="G2" s="395"/>
      <c r="H2" s="394"/>
      <c r="I2" s="394"/>
      <c r="J2" s="394"/>
      <c r="K2" s="394"/>
      <c r="L2" s="394"/>
      <c r="M2" s="394"/>
      <c r="N2" s="394"/>
      <c r="O2" s="394"/>
      <c r="P2" s="394"/>
      <c r="Q2" s="394"/>
      <c r="R2" s="394"/>
      <c r="S2" s="394"/>
      <c r="T2" s="394"/>
      <c r="U2" s="394"/>
      <c r="V2" s="394"/>
      <c r="W2" s="394"/>
      <c r="X2" s="394"/>
      <c r="Y2" s="394"/>
    </row>
    <row r="3" spans="1:25" ht="21" customHeight="1" x14ac:dyDescent="0.2">
      <c r="A3" s="394"/>
      <c r="B3" s="513" t="s">
        <v>105</v>
      </c>
      <c r="C3" s="514"/>
      <c r="D3" s="514"/>
      <c r="E3" s="514"/>
      <c r="F3" s="514"/>
      <c r="G3" s="514"/>
      <c r="H3" s="514"/>
      <c r="I3" s="515"/>
      <c r="J3" s="394"/>
      <c r="K3" s="394"/>
      <c r="L3" s="394"/>
      <c r="M3" s="394"/>
      <c r="N3" s="394"/>
      <c r="O3" s="394"/>
      <c r="P3" s="394"/>
      <c r="Q3" s="394"/>
      <c r="R3" s="394"/>
      <c r="S3" s="394"/>
      <c r="T3" s="394"/>
      <c r="U3" s="394"/>
      <c r="V3" s="394"/>
      <c r="W3" s="394"/>
      <c r="X3" s="394"/>
      <c r="Y3" s="394"/>
    </row>
    <row r="4" spans="1:25" ht="24.75" customHeight="1" thickBot="1" x14ac:dyDescent="0.25">
      <c r="A4" s="394"/>
      <c r="B4" s="517" t="s">
        <v>402</v>
      </c>
      <c r="C4" s="518"/>
      <c r="D4" s="518"/>
      <c r="E4" s="518"/>
      <c r="F4" s="518"/>
      <c r="G4" s="518"/>
      <c r="H4" s="518"/>
      <c r="I4" s="519"/>
      <c r="J4" s="394"/>
      <c r="K4" s="394"/>
      <c r="L4" s="394"/>
      <c r="M4" s="394"/>
      <c r="N4" s="394"/>
      <c r="O4" s="394"/>
      <c r="P4" s="394"/>
      <c r="Q4" s="394"/>
      <c r="R4" s="394"/>
      <c r="S4" s="394"/>
      <c r="T4" s="394"/>
      <c r="U4" s="394"/>
      <c r="V4" s="394"/>
      <c r="W4" s="394"/>
      <c r="X4" s="394"/>
      <c r="Y4" s="394"/>
    </row>
    <row r="5" spans="1:25" ht="16.149999999999999" customHeight="1" x14ac:dyDescent="0.2">
      <c r="A5" s="394"/>
      <c r="B5" s="396" t="s">
        <v>56</v>
      </c>
      <c r="C5" s="516" t="s">
        <v>57</v>
      </c>
      <c r="D5" s="516"/>
      <c r="E5" s="516"/>
      <c r="F5" s="516"/>
      <c r="G5" s="516" t="s">
        <v>58</v>
      </c>
      <c r="H5" s="516"/>
      <c r="I5" s="516"/>
      <c r="J5" s="394"/>
      <c r="K5" s="394"/>
      <c r="L5" s="394"/>
      <c r="M5" s="394"/>
      <c r="N5" s="394"/>
      <c r="O5" s="394"/>
      <c r="P5" s="394"/>
      <c r="Q5" s="394"/>
      <c r="R5" s="394"/>
      <c r="S5" s="394"/>
      <c r="T5" s="394"/>
      <c r="U5" s="394"/>
      <c r="V5" s="394"/>
      <c r="W5" s="394"/>
      <c r="X5" s="394"/>
      <c r="Y5" s="394"/>
    </row>
    <row r="6" spans="1:25" ht="15.6" customHeight="1" x14ac:dyDescent="0.2">
      <c r="A6" s="394"/>
      <c r="B6" s="510">
        <v>1</v>
      </c>
      <c r="C6" s="510" t="s">
        <v>59</v>
      </c>
      <c r="D6" s="510"/>
      <c r="E6" s="510"/>
      <c r="F6" s="510"/>
      <c r="G6" s="510">
        <v>20</v>
      </c>
      <c r="H6" s="510"/>
      <c r="I6" s="510"/>
      <c r="J6" s="394"/>
      <c r="K6" s="394"/>
      <c r="L6" s="394"/>
      <c r="M6" s="394"/>
      <c r="N6" s="394"/>
      <c r="O6" s="394"/>
      <c r="P6" s="394"/>
      <c r="Q6" s="394"/>
      <c r="R6" s="394"/>
      <c r="S6" s="394"/>
      <c r="T6" s="394"/>
      <c r="U6" s="394"/>
      <c r="V6" s="394"/>
      <c r="W6" s="394"/>
      <c r="X6" s="394"/>
      <c r="Y6" s="394"/>
    </row>
    <row r="7" spans="1:25" ht="21.6" customHeight="1" x14ac:dyDescent="0.2">
      <c r="A7" s="394"/>
      <c r="B7" s="510"/>
      <c r="C7" s="512" t="s">
        <v>60</v>
      </c>
      <c r="D7" s="512"/>
      <c r="E7" s="512"/>
      <c r="F7" s="512"/>
      <c r="G7" s="511" t="s">
        <v>61</v>
      </c>
      <c r="H7" s="511"/>
      <c r="I7" s="511"/>
      <c r="J7" s="394"/>
      <c r="K7" s="394"/>
      <c r="L7" s="394"/>
      <c r="M7" s="394"/>
      <c r="N7" s="394"/>
      <c r="O7" s="394"/>
      <c r="P7" s="394"/>
      <c r="Q7" s="394"/>
      <c r="R7" s="394"/>
      <c r="S7" s="394"/>
      <c r="T7" s="394"/>
      <c r="U7" s="394"/>
      <c r="V7" s="394"/>
      <c r="W7" s="394"/>
      <c r="X7" s="394"/>
      <c r="Y7" s="394"/>
    </row>
    <row r="8" spans="1:25" ht="21.6" customHeight="1" x14ac:dyDescent="0.2">
      <c r="A8" s="394"/>
      <c r="B8" s="510"/>
      <c r="C8" s="512"/>
      <c r="D8" s="512"/>
      <c r="E8" s="512"/>
      <c r="F8" s="512"/>
      <c r="G8" s="511" t="s">
        <v>62</v>
      </c>
      <c r="H8" s="511"/>
      <c r="I8" s="511"/>
      <c r="J8" s="394"/>
      <c r="K8" s="394"/>
      <c r="L8" s="394"/>
      <c r="M8" s="394"/>
      <c r="N8" s="394"/>
      <c r="O8" s="394"/>
      <c r="P8" s="394"/>
      <c r="Q8" s="394"/>
      <c r="R8" s="394"/>
      <c r="S8" s="394"/>
      <c r="T8" s="394"/>
      <c r="U8" s="394"/>
      <c r="V8" s="394"/>
      <c r="W8" s="394"/>
      <c r="X8" s="394"/>
      <c r="Y8" s="394"/>
    </row>
    <row r="9" spans="1:25" ht="21.6" customHeight="1" x14ac:dyDescent="0.2">
      <c r="A9" s="394"/>
      <c r="B9" s="510"/>
      <c r="C9" s="512"/>
      <c r="D9" s="512"/>
      <c r="E9" s="512"/>
      <c r="F9" s="512"/>
      <c r="G9" s="511" t="s">
        <v>63</v>
      </c>
      <c r="H9" s="511"/>
      <c r="I9" s="511"/>
      <c r="J9" s="394"/>
      <c r="K9" s="394"/>
      <c r="L9" s="394"/>
      <c r="M9" s="394"/>
      <c r="N9" s="394"/>
      <c r="O9" s="394"/>
      <c r="P9" s="394"/>
      <c r="Q9" s="394"/>
      <c r="R9" s="394"/>
      <c r="S9" s="394"/>
      <c r="T9" s="394"/>
      <c r="U9" s="394"/>
      <c r="V9" s="394"/>
      <c r="W9" s="394"/>
      <c r="X9" s="394"/>
      <c r="Y9" s="394"/>
    </row>
    <row r="10" spans="1:25" ht="21.6" customHeight="1" x14ac:dyDescent="0.2">
      <c r="A10" s="394"/>
      <c r="B10" s="510"/>
      <c r="C10" s="512"/>
      <c r="D10" s="512"/>
      <c r="E10" s="512"/>
      <c r="F10" s="512"/>
      <c r="G10" s="511" t="s">
        <v>64</v>
      </c>
      <c r="H10" s="511"/>
      <c r="I10" s="511"/>
      <c r="J10" s="394"/>
      <c r="K10" s="394"/>
      <c r="L10" s="394"/>
      <c r="M10" s="394"/>
      <c r="N10" s="394"/>
      <c r="O10" s="394"/>
      <c r="P10" s="394"/>
      <c r="Q10" s="394"/>
      <c r="R10" s="394"/>
      <c r="S10" s="394"/>
      <c r="T10" s="394"/>
      <c r="U10" s="394"/>
      <c r="V10" s="394"/>
      <c r="W10" s="394"/>
      <c r="X10" s="394"/>
      <c r="Y10" s="394"/>
    </row>
    <row r="11" spans="1:25" ht="21.6" customHeight="1" x14ac:dyDescent="0.2">
      <c r="A11" s="394"/>
      <c r="B11" s="510"/>
      <c r="C11" s="512"/>
      <c r="D11" s="512"/>
      <c r="E11" s="512"/>
      <c r="F11" s="512"/>
      <c r="G11" s="511" t="s">
        <v>65</v>
      </c>
      <c r="H11" s="511"/>
      <c r="I11" s="511"/>
      <c r="J11" s="394"/>
      <c r="K11" s="394"/>
      <c r="L11" s="394"/>
      <c r="M11" s="394"/>
      <c r="N11" s="394"/>
      <c r="O11" s="394"/>
      <c r="P11" s="394"/>
      <c r="Q11" s="394"/>
      <c r="R11" s="394"/>
      <c r="S11" s="394"/>
      <c r="T11" s="394"/>
      <c r="U11" s="394"/>
      <c r="V11" s="394"/>
      <c r="W11" s="394"/>
      <c r="X11" s="394"/>
      <c r="Y11" s="394"/>
    </row>
    <row r="12" spans="1:25" ht="21.6" customHeight="1" x14ac:dyDescent="0.2">
      <c r="A12" s="394"/>
      <c r="B12" s="510"/>
      <c r="C12" s="512"/>
      <c r="D12" s="512"/>
      <c r="E12" s="512"/>
      <c r="F12" s="512"/>
      <c r="G12" s="511" t="s">
        <v>66</v>
      </c>
      <c r="H12" s="511"/>
      <c r="I12" s="511"/>
      <c r="J12" s="394"/>
      <c r="K12" s="394"/>
      <c r="L12" s="394"/>
      <c r="M12" s="394"/>
      <c r="N12" s="394"/>
      <c r="O12" s="394"/>
      <c r="P12" s="394"/>
      <c r="Q12" s="394"/>
      <c r="R12" s="394"/>
      <c r="S12" s="394"/>
      <c r="T12" s="394"/>
      <c r="U12" s="394"/>
      <c r="V12" s="394"/>
      <c r="W12" s="394"/>
      <c r="X12" s="394"/>
      <c r="Y12" s="394"/>
    </row>
    <row r="13" spans="1:25" ht="21.6" customHeight="1" x14ac:dyDescent="0.2">
      <c r="A13" s="394"/>
      <c r="B13" s="510"/>
      <c r="C13" s="512"/>
      <c r="D13" s="512"/>
      <c r="E13" s="512"/>
      <c r="F13" s="512"/>
      <c r="G13" s="511" t="s">
        <v>67</v>
      </c>
      <c r="H13" s="511"/>
      <c r="I13" s="511"/>
      <c r="J13" s="394"/>
      <c r="K13" s="394"/>
      <c r="L13" s="394"/>
      <c r="M13" s="394"/>
      <c r="N13" s="394"/>
      <c r="O13" s="394"/>
      <c r="P13" s="394"/>
      <c r="Q13" s="394"/>
      <c r="R13" s="394"/>
      <c r="S13" s="394"/>
      <c r="T13" s="394"/>
      <c r="U13" s="394"/>
      <c r="V13" s="394"/>
      <c r="W13" s="394"/>
      <c r="X13" s="394"/>
      <c r="Y13" s="394"/>
    </row>
    <row r="14" spans="1:25" ht="25.15" customHeight="1" x14ac:dyDescent="0.2">
      <c r="A14" s="394"/>
      <c r="B14" s="510">
        <v>2</v>
      </c>
      <c r="C14" s="510" t="s">
        <v>68</v>
      </c>
      <c r="D14" s="510"/>
      <c r="E14" s="510"/>
      <c r="F14" s="510"/>
      <c r="G14" s="510">
        <v>40</v>
      </c>
      <c r="H14" s="510"/>
      <c r="I14" s="510"/>
      <c r="J14" s="394"/>
      <c r="K14" s="394"/>
      <c r="L14" s="394"/>
      <c r="M14" s="394"/>
      <c r="N14" s="394"/>
      <c r="O14" s="394"/>
      <c r="P14" s="394"/>
      <c r="Q14" s="394"/>
      <c r="R14" s="394"/>
      <c r="S14" s="394"/>
      <c r="T14" s="394"/>
      <c r="U14" s="394"/>
      <c r="V14" s="394"/>
      <c r="W14" s="394"/>
      <c r="X14" s="394"/>
      <c r="Y14" s="394"/>
    </row>
    <row r="15" spans="1:25" ht="25.15" customHeight="1" x14ac:dyDescent="0.2">
      <c r="A15" s="394"/>
      <c r="B15" s="510"/>
      <c r="C15" s="512" t="s">
        <v>69</v>
      </c>
      <c r="D15" s="512"/>
      <c r="E15" s="512"/>
      <c r="F15" s="512"/>
      <c r="G15" s="511" t="s">
        <v>70</v>
      </c>
      <c r="H15" s="511"/>
      <c r="I15" s="511"/>
      <c r="J15" s="394"/>
      <c r="K15" s="394"/>
      <c r="L15" s="394"/>
      <c r="M15" s="394"/>
      <c r="N15" s="394"/>
      <c r="O15" s="394"/>
      <c r="P15" s="394"/>
      <c r="Q15" s="394"/>
      <c r="R15" s="394"/>
      <c r="S15" s="394"/>
      <c r="T15" s="394"/>
      <c r="U15" s="394"/>
      <c r="V15" s="394"/>
      <c r="W15" s="394"/>
      <c r="X15" s="394"/>
      <c r="Y15" s="394"/>
    </row>
    <row r="16" spans="1:25" ht="25.15" customHeight="1" x14ac:dyDescent="0.2">
      <c r="A16" s="394"/>
      <c r="B16" s="510"/>
      <c r="C16" s="512"/>
      <c r="D16" s="512"/>
      <c r="E16" s="512"/>
      <c r="F16" s="512"/>
      <c r="G16" s="511" t="s">
        <v>71</v>
      </c>
      <c r="H16" s="511"/>
      <c r="I16" s="511"/>
      <c r="J16" s="394"/>
      <c r="K16" s="394"/>
      <c r="L16" s="394"/>
      <c r="M16" s="394"/>
      <c r="N16" s="394"/>
      <c r="O16" s="394"/>
      <c r="P16" s="394"/>
      <c r="Q16" s="394"/>
      <c r="R16" s="394"/>
      <c r="S16" s="394"/>
      <c r="T16" s="394"/>
      <c r="U16" s="394"/>
      <c r="V16" s="394"/>
      <c r="W16" s="394"/>
      <c r="X16" s="394"/>
      <c r="Y16" s="394"/>
    </row>
    <row r="17" spans="1:25" ht="25.15" customHeight="1" x14ac:dyDescent="0.2">
      <c r="A17" s="394"/>
      <c r="B17" s="510"/>
      <c r="C17" s="512"/>
      <c r="D17" s="512"/>
      <c r="E17" s="512"/>
      <c r="F17" s="512"/>
      <c r="G17" s="511" t="s">
        <v>72</v>
      </c>
      <c r="H17" s="511"/>
      <c r="I17" s="511"/>
      <c r="J17" s="394"/>
      <c r="K17" s="394"/>
      <c r="L17" s="394"/>
      <c r="M17" s="394"/>
      <c r="N17" s="394"/>
      <c r="O17" s="394"/>
      <c r="P17" s="394"/>
      <c r="Q17" s="394"/>
      <c r="R17" s="394"/>
      <c r="S17" s="394"/>
      <c r="T17" s="394"/>
      <c r="U17" s="394"/>
      <c r="V17" s="394"/>
      <c r="W17" s="394"/>
      <c r="X17" s="394"/>
      <c r="Y17" s="394"/>
    </row>
    <row r="18" spans="1:25" ht="25.15" customHeight="1" x14ac:dyDescent="0.2">
      <c r="A18" s="394"/>
      <c r="B18" s="510"/>
      <c r="C18" s="512"/>
      <c r="D18" s="512"/>
      <c r="E18" s="512"/>
      <c r="F18" s="512"/>
      <c r="G18" s="511" t="s">
        <v>73</v>
      </c>
      <c r="H18" s="511"/>
      <c r="I18" s="511"/>
      <c r="J18" s="394"/>
      <c r="K18" s="394"/>
      <c r="L18" s="394"/>
      <c r="M18" s="394"/>
      <c r="N18" s="394"/>
      <c r="O18" s="394"/>
      <c r="P18" s="394"/>
      <c r="Q18" s="394"/>
      <c r="R18" s="394"/>
      <c r="S18" s="394"/>
      <c r="T18" s="394"/>
      <c r="U18" s="394"/>
      <c r="V18" s="394"/>
      <c r="W18" s="394"/>
      <c r="X18" s="394"/>
      <c r="Y18" s="394"/>
    </row>
    <row r="19" spans="1:25" ht="25.15" customHeight="1" x14ac:dyDescent="0.2">
      <c r="A19" s="394"/>
      <c r="B19" s="510"/>
      <c r="C19" s="512"/>
      <c r="D19" s="512"/>
      <c r="E19" s="512"/>
      <c r="F19" s="512"/>
      <c r="G19" s="511" t="s">
        <v>74</v>
      </c>
      <c r="H19" s="511"/>
      <c r="I19" s="511"/>
      <c r="J19" s="394"/>
      <c r="K19" s="394"/>
      <c r="L19" s="394"/>
      <c r="M19" s="394"/>
      <c r="N19" s="394"/>
      <c r="O19" s="394"/>
      <c r="P19" s="394"/>
      <c r="Q19" s="394"/>
      <c r="R19" s="394"/>
      <c r="S19" s="394"/>
      <c r="T19" s="394"/>
      <c r="U19" s="394"/>
      <c r="V19" s="394"/>
      <c r="W19" s="394"/>
      <c r="X19" s="394"/>
      <c r="Y19" s="394"/>
    </row>
    <row r="20" spans="1:25" ht="25.15" customHeight="1" x14ac:dyDescent="0.2">
      <c r="A20" s="394"/>
      <c r="B20" s="510">
        <v>3</v>
      </c>
      <c r="C20" s="510" t="s">
        <v>75</v>
      </c>
      <c r="D20" s="510"/>
      <c r="E20" s="510"/>
      <c r="F20" s="510"/>
      <c r="G20" s="510">
        <v>60</v>
      </c>
      <c r="H20" s="510"/>
      <c r="I20" s="510"/>
      <c r="J20" s="394"/>
      <c r="K20" s="394"/>
      <c r="L20" s="394"/>
      <c r="M20" s="394"/>
      <c r="N20" s="394"/>
      <c r="O20" s="394"/>
      <c r="P20" s="394"/>
      <c r="Q20" s="394"/>
      <c r="R20" s="394"/>
      <c r="S20" s="394"/>
      <c r="T20" s="394"/>
      <c r="U20" s="394"/>
      <c r="V20" s="394"/>
      <c r="W20" s="394"/>
      <c r="X20" s="394"/>
      <c r="Y20" s="394"/>
    </row>
    <row r="21" spans="1:25" ht="21.6" customHeight="1" x14ac:dyDescent="0.2">
      <c r="A21" s="394"/>
      <c r="B21" s="510"/>
      <c r="C21" s="512" t="s">
        <v>333</v>
      </c>
      <c r="D21" s="512"/>
      <c r="E21" s="512"/>
      <c r="F21" s="512"/>
      <c r="G21" s="511" t="s">
        <v>76</v>
      </c>
      <c r="H21" s="511"/>
      <c r="I21" s="511"/>
      <c r="J21" s="394"/>
      <c r="K21" s="394"/>
      <c r="L21" s="394"/>
      <c r="M21" s="394"/>
      <c r="N21" s="394"/>
      <c r="O21" s="394"/>
      <c r="P21" s="394"/>
      <c r="Q21" s="394"/>
      <c r="R21" s="394"/>
      <c r="S21" s="394"/>
      <c r="T21" s="394"/>
      <c r="U21" s="394"/>
      <c r="V21" s="394"/>
      <c r="W21" s="394"/>
      <c r="X21" s="394"/>
      <c r="Y21" s="394"/>
    </row>
    <row r="22" spans="1:25" ht="21.6" customHeight="1" x14ac:dyDescent="0.2">
      <c r="A22" s="394"/>
      <c r="B22" s="510"/>
      <c r="C22" s="512"/>
      <c r="D22" s="512"/>
      <c r="E22" s="512"/>
      <c r="F22" s="512"/>
      <c r="G22" s="511" t="s">
        <v>77</v>
      </c>
      <c r="H22" s="511"/>
      <c r="I22" s="511"/>
      <c r="J22" s="394"/>
      <c r="K22" s="394"/>
      <c r="L22" s="394"/>
      <c r="M22" s="394"/>
      <c r="N22" s="394"/>
      <c r="O22" s="394"/>
      <c r="P22" s="394"/>
      <c r="Q22" s="394"/>
      <c r="R22" s="394"/>
      <c r="S22" s="394"/>
      <c r="T22" s="394"/>
      <c r="U22" s="394"/>
      <c r="V22" s="394"/>
      <c r="W22" s="394"/>
      <c r="X22" s="394"/>
      <c r="Y22" s="394"/>
    </row>
    <row r="23" spans="1:25" ht="21.6" customHeight="1" x14ac:dyDescent="0.2">
      <c r="A23" s="394"/>
      <c r="B23" s="510"/>
      <c r="C23" s="512"/>
      <c r="D23" s="512"/>
      <c r="E23" s="512"/>
      <c r="F23" s="512"/>
      <c r="G23" s="511" t="s">
        <v>78</v>
      </c>
      <c r="H23" s="511"/>
      <c r="I23" s="511"/>
      <c r="J23" s="394"/>
      <c r="K23" s="394"/>
      <c r="L23" s="394"/>
      <c r="M23" s="394"/>
      <c r="N23" s="394"/>
      <c r="O23" s="394"/>
      <c r="P23" s="394"/>
      <c r="Q23" s="394"/>
      <c r="R23" s="394"/>
      <c r="S23" s="394"/>
      <c r="T23" s="394"/>
      <c r="U23" s="394"/>
      <c r="V23" s="394"/>
      <c r="W23" s="394"/>
      <c r="X23" s="394"/>
      <c r="Y23" s="394"/>
    </row>
    <row r="24" spans="1:25" ht="21.6" customHeight="1" x14ac:dyDescent="0.2">
      <c r="A24" s="394"/>
      <c r="B24" s="510"/>
      <c r="C24" s="512"/>
      <c r="D24" s="512"/>
      <c r="E24" s="512"/>
      <c r="F24" s="512"/>
      <c r="G24" s="511" t="s">
        <v>79</v>
      </c>
      <c r="H24" s="511"/>
      <c r="I24" s="511"/>
      <c r="J24" s="394"/>
      <c r="K24" s="394"/>
      <c r="L24" s="394"/>
      <c r="M24" s="394"/>
      <c r="N24" s="394"/>
      <c r="O24" s="394"/>
      <c r="P24" s="394"/>
      <c r="Q24" s="394"/>
      <c r="R24" s="394"/>
      <c r="S24" s="394"/>
      <c r="T24" s="394"/>
      <c r="U24" s="394"/>
      <c r="V24" s="394"/>
      <c r="W24" s="394"/>
      <c r="X24" s="394"/>
      <c r="Y24" s="394"/>
    </row>
    <row r="25" spans="1:25" ht="21.6" customHeight="1" x14ac:dyDescent="0.2">
      <c r="A25" s="394"/>
      <c r="B25" s="510"/>
      <c r="C25" s="512"/>
      <c r="D25" s="512"/>
      <c r="E25" s="512"/>
      <c r="F25" s="512"/>
      <c r="G25" s="511" t="s">
        <v>80</v>
      </c>
      <c r="H25" s="511"/>
      <c r="I25" s="511"/>
      <c r="J25" s="394"/>
      <c r="K25" s="394"/>
      <c r="L25" s="394"/>
      <c r="M25" s="394"/>
      <c r="N25" s="394"/>
      <c r="O25" s="394"/>
      <c r="P25" s="394"/>
      <c r="Q25" s="394"/>
      <c r="R25" s="394"/>
      <c r="S25" s="394"/>
      <c r="T25" s="394"/>
      <c r="U25" s="394"/>
      <c r="V25" s="394"/>
      <c r="W25" s="394"/>
      <c r="X25" s="394"/>
      <c r="Y25" s="394"/>
    </row>
    <row r="26" spans="1:25" ht="28.5" customHeight="1" x14ac:dyDescent="0.2">
      <c r="A26" s="394"/>
      <c r="B26" s="510"/>
      <c r="C26" s="512"/>
      <c r="D26" s="512"/>
      <c r="E26" s="512"/>
      <c r="F26" s="512"/>
      <c r="G26" s="511" t="s">
        <v>81</v>
      </c>
      <c r="H26" s="511"/>
      <c r="I26" s="511"/>
      <c r="J26" s="394"/>
      <c r="K26" s="394"/>
      <c r="L26" s="394"/>
      <c r="M26" s="394"/>
      <c r="N26" s="394"/>
      <c r="O26" s="394"/>
      <c r="P26" s="394"/>
      <c r="Q26" s="394"/>
      <c r="R26" s="394"/>
      <c r="S26" s="394"/>
      <c r="T26" s="394"/>
      <c r="U26" s="394"/>
      <c r="V26" s="394"/>
      <c r="W26" s="394"/>
      <c r="X26" s="394"/>
      <c r="Y26" s="394"/>
    </row>
    <row r="27" spans="1:25" ht="21.6" customHeight="1" x14ac:dyDescent="0.2">
      <c r="A27" s="394"/>
      <c r="B27" s="510"/>
      <c r="C27" s="512"/>
      <c r="D27" s="512"/>
      <c r="E27" s="512"/>
      <c r="F27" s="512"/>
      <c r="G27" s="511" t="s">
        <v>82</v>
      </c>
      <c r="H27" s="511"/>
      <c r="I27" s="511"/>
      <c r="J27" s="394"/>
      <c r="K27" s="394"/>
      <c r="L27" s="394"/>
      <c r="M27" s="394"/>
      <c r="N27" s="394"/>
      <c r="O27" s="394"/>
      <c r="P27" s="394"/>
      <c r="Q27" s="394"/>
      <c r="R27" s="394"/>
      <c r="S27" s="394"/>
      <c r="T27" s="394"/>
      <c r="U27" s="394"/>
      <c r="V27" s="394"/>
      <c r="W27" s="394"/>
      <c r="X27" s="394"/>
      <c r="Y27" s="394"/>
    </row>
    <row r="28" spans="1:25" ht="25.15" customHeight="1" x14ac:dyDescent="0.2">
      <c r="A28" s="394"/>
      <c r="B28" s="510">
        <v>4</v>
      </c>
      <c r="C28" s="510" t="s">
        <v>83</v>
      </c>
      <c r="D28" s="510"/>
      <c r="E28" s="510"/>
      <c r="F28" s="510"/>
      <c r="G28" s="510">
        <v>80</v>
      </c>
      <c r="H28" s="510"/>
      <c r="I28" s="510"/>
      <c r="J28" s="394"/>
      <c r="K28" s="394"/>
      <c r="L28" s="394"/>
      <c r="M28" s="394"/>
      <c r="N28" s="394"/>
      <c r="O28" s="394"/>
      <c r="P28" s="394"/>
      <c r="Q28" s="394"/>
      <c r="R28" s="394"/>
      <c r="S28" s="394"/>
      <c r="T28" s="394"/>
      <c r="U28" s="394"/>
      <c r="V28" s="394"/>
      <c r="W28" s="394"/>
      <c r="X28" s="394"/>
      <c r="Y28" s="394"/>
    </row>
    <row r="29" spans="1:25" ht="21.6" customHeight="1" x14ac:dyDescent="0.2">
      <c r="A29" s="394"/>
      <c r="B29" s="510"/>
      <c r="C29" s="512" t="s">
        <v>84</v>
      </c>
      <c r="D29" s="512"/>
      <c r="E29" s="512"/>
      <c r="F29" s="512"/>
      <c r="G29" s="511" t="s">
        <v>85</v>
      </c>
      <c r="H29" s="511"/>
      <c r="I29" s="511"/>
      <c r="J29" s="394"/>
      <c r="K29" s="394"/>
      <c r="L29" s="394"/>
      <c r="M29" s="394"/>
      <c r="N29" s="394"/>
      <c r="O29" s="394"/>
      <c r="P29" s="394"/>
      <c r="Q29" s="394"/>
      <c r="R29" s="394"/>
      <c r="S29" s="394"/>
      <c r="T29" s="394"/>
      <c r="U29" s="394"/>
      <c r="V29" s="394"/>
      <c r="W29" s="394"/>
      <c r="X29" s="394"/>
      <c r="Y29" s="394"/>
    </row>
    <row r="30" spans="1:25" ht="21.6" customHeight="1" x14ac:dyDescent="0.2">
      <c r="A30" s="394"/>
      <c r="B30" s="510"/>
      <c r="C30" s="512"/>
      <c r="D30" s="512"/>
      <c r="E30" s="512"/>
      <c r="F30" s="512"/>
      <c r="G30" s="511" t="s">
        <v>86</v>
      </c>
      <c r="H30" s="511"/>
      <c r="I30" s="511"/>
      <c r="J30" s="394"/>
      <c r="K30" s="394"/>
      <c r="L30" s="394"/>
      <c r="M30" s="394"/>
      <c r="N30" s="394"/>
      <c r="O30" s="394"/>
      <c r="P30" s="394"/>
      <c r="Q30" s="394"/>
      <c r="R30" s="394"/>
      <c r="S30" s="394"/>
      <c r="T30" s="394"/>
      <c r="U30" s="394"/>
      <c r="V30" s="394"/>
      <c r="W30" s="394"/>
      <c r="X30" s="394"/>
      <c r="Y30" s="394"/>
    </row>
    <row r="31" spans="1:25" ht="27" customHeight="1" x14ac:dyDescent="0.2">
      <c r="A31" s="394"/>
      <c r="B31" s="510"/>
      <c r="C31" s="512"/>
      <c r="D31" s="512"/>
      <c r="E31" s="512"/>
      <c r="F31" s="512"/>
      <c r="G31" s="511" t="s">
        <v>87</v>
      </c>
      <c r="H31" s="511"/>
      <c r="I31" s="511"/>
      <c r="J31" s="394"/>
      <c r="K31" s="394"/>
      <c r="L31" s="394"/>
      <c r="M31" s="394"/>
      <c r="N31" s="394"/>
      <c r="O31" s="394"/>
      <c r="P31" s="394"/>
      <c r="Q31" s="394"/>
      <c r="R31" s="394"/>
      <c r="S31" s="394"/>
      <c r="T31" s="394"/>
      <c r="U31" s="394"/>
      <c r="V31" s="394"/>
      <c r="W31" s="394"/>
      <c r="X31" s="394"/>
      <c r="Y31" s="394"/>
    </row>
    <row r="32" spans="1:25" ht="21.6" customHeight="1" x14ac:dyDescent="0.2">
      <c r="A32" s="394"/>
      <c r="B32" s="510"/>
      <c r="C32" s="512"/>
      <c r="D32" s="512"/>
      <c r="E32" s="512"/>
      <c r="F32" s="512"/>
      <c r="G32" s="511" t="s">
        <v>88</v>
      </c>
      <c r="H32" s="511"/>
      <c r="I32" s="511"/>
      <c r="J32" s="394"/>
      <c r="K32" s="394"/>
      <c r="L32" s="394"/>
      <c r="M32" s="394"/>
      <c r="N32" s="394"/>
      <c r="O32" s="394"/>
      <c r="P32" s="394"/>
      <c r="Q32" s="394"/>
      <c r="R32" s="394"/>
      <c r="S32" s="394"/>
      <c r="T32" s="394"/>
      <c r="U32" s="394"/>
      <c r="V32" s="394"/>
      <c r="W32" s="394"/>
      <c r="X32" s="394"/>
      <c r="Y32" s="394"/>
    </row>
    <row r="33" spans="1:25" ht="21.6" customHeight="1" x14ac:dyDescent="0.2">
      <c r="A33" s="394"/>
      <c r="B33" s="510"/>
      <c r="C33" s="512"/>
      <c r="D33" s="512"/>
      <c r="E33" s="512"/>
      <c r="F33" s="512"/>
      <c r="G33" s="511" t="s">
        <v>334</v>
      </c>
      <c r="H33" s="511"/>
      <c r="I33" s="511"/>
      <c r="J33" s="394"/>
      <c r="K33" s="394"/>
      <c r="L33" s="394"/>
      <c r="M33" s="394"/>
      <c r="N33" s="394"/>
      <c r="O33" s="394"/>
      <c r="P33" s="394"/>
      <c r="Q33" s="394"/>
      <c r="R33" s="394"/>
      <c r="S33" s="394"/>
      <c r="T33" s="394"/>
      <c r="U33" s="394"/>
      <c r="V33" s="394"/>
      <c r="W33" s="394"/>
      <c r="X33" s="394"/>
      <c r="Y33" s="394"/>
    </row>
    <row r="34" spans="1:25" ht="21.6" customHeight="1" x14ac:dyDescent="0.2">
      <c r="A34" s="394"/>
      <c r="B34" s="510"/>
      <c r="C34" s="512"/>
      <c r="D34" s="512"/>
      <c r="E34" s="512"/>
      <c r="F34" s="512"/>
      <c r="G34" s="511" t="s">
        <v>89</v>
      </c>
      <c r="H34" s="511"/>
      <c r="I34" s="511"/>
      <c r="J34" s="394"/>
      <c r="K34" s="394"/>
      <c r="L34" s="394"/>
      <c r="M34" s="394"/>
      <c r="N34" s="394"/>
      <c r="O34" s="394"/>
      <c r="P34" s="394"/>
      <c r="Q34" s="394"/>
      <c r="R34" s="394"/>
      <c r="S34" s="394"/>
      <c r="T34" s="394"/>
      <c r="U34" s="394"/>
      <c r="V34" s="394"/>
      <c r="W34" s="394"/>
      <c r="X34" s="394"/>
      <c r="Y34" s="394"/>
    </row>
    <row r="35" spans="1:25" ht="21.6" customHeight="1" x14ac:dyDescent="0.2">
      <c r="A35" s="394"/>
      <c r="B35" s="510"/>
      <c r="C35" s="512"/>
      <c r="D35" s="512"/>
      <c r="E35" s="512"/>
      <c r="F35" s="512"/>
      <c r="G35" s="511" t="s">
        <v>90</v>
      </c>
      <c r="H35" s="511"/>
      <c r="I35" s="511"/>
      <c r="J35" s="394"/>
      <c r="K35" s="394"/>
      <c r="L35" s="394"/>
      <c r="M35" s="394"/>
      <c r="N35" s="394"/>
      <c r="O35" s="394"/>
      <c r="P35" s="394"/>
      <c r="Q35" s="394"/>
      <c r="R35" s="394"/>
      <c r="S35" s="394"/>
      <c r="T35" s="394"/>
      <c r="U35" s="394"/>
      <c r="V35" s="394"/>
      <c r="W35" s="394"/>
      <c r="X35" s="394"/>
      <c r="Y35" s="394"/>
    </row>
    <row r="36" spans="1:25" ht="21.6" customHeight="1" x14ac:dyDescent="0.2">
      <c r="A36" s="394"/>
      <c r="B36" s="510"/>
      <c r="C36" s="512"/>
      <c r="D36" s="512"/>
      <c r="E36" s="512"/>
      <c r="F36" s="512"/>
      <c r="G36" s="511" t="s">
        <v>91</v>
      </c>
      <c r="H36" s="511"/>
      <c r="I36" s="511"/>
      <c r="J36" s="394"/>
      <c r="K36" s="394"/>
      <c r="L36" s="394"/>
      <c r="M36" s="394"/>
      <c r="N36" s="394"/>
      <c r="O36" s="394"/>
      <c r="P36" s="394"/>
      <c r="Q36" s="394"/>
      <c r="R36" s="394"/>
      <c r="S36" s="394"/>
      <c r="T36" s="394"/>
      <c r="U36" s="394"/>
      <c r="V36" s="394"/>
      <c r="W36" s="394"/>
      <c r="X36" s="394"/>
      <c r="Y36" s="394"/>
    </row>
    <row r="37" spans="1:25" ht="25.15" customHeight="1" x14ac:dyDescent="0.2">
      <c r="A37" s="394"/>
      <c r="B37" s="510">
        <v>5</v>
      </c>
      <c r="C37" s="510" t="s">
        <v>92</v>
      </c>
      <c r="D37" s="510"/>
      <c r="E37" s="510"/>
      <c r="F37" s="510"/>
      <c r="G37" s="510">
        <v>100</v>
      </c>
      <c r="H37" s="510"/>
      <c r="I37" s="510"/>
      <c r="J37" s="394"/>
      <c r="K37" s="394"/>
      <c r="L37" s="394"/>
      <c r="M37" s="394"/>
      <c r="N37" s="394"/>
      <c r="O37" s="394"/>
      <c r="P37" s="394"/>
      <c r="Q37" s="394"/>
      <c r="R37" s="394"/>
      <c r="S37" s="394"/>
      <c r="T37" s="394"/>
      <c r="U37" s="394"/>
      <c r="V37" s="394"/>
      <c r="W37" s="394"/>
      <c r="X37" s="394"/>
      <c r="Y37" s="394"/>
    </row>
    <row r="38" spans="1:25" ht="28.5" customHeight="1" x14ac:dyDescent="0.2">
      <c r="A38" s="394"/>
      <c r="B38" s="510"/>
      <c r="C38" s="512" t="s">
        <v>93</v>
      </c>
      <c r="D38" s="512"/>
      <c r="E38" s="512"/>
      <c r="F38" s="512"/>
      <c r="G38" s="511" t="s">
        <v>332</v>
      </c>
      <c r="H38" s="511"/>
      <c r="I38" s="511"/>
      <c r="J38" s="394"/>
      <c r="K38" s="394"/>
      <c r="L38" s="394"/>
      <c r="M38" s="394"/>
      <c r="N38" s="394"/>
      <c r="O38" s="394"/>
      <c r="P38" s="394"/>
      <c r="Q38" s="394"/>
      <c r="R38" s="394"/>
      <c r="S38" s="394"/>
      <c r="T38" s="394"/>
      <c r="U38" s="394"/>
      <c r="V38" s="394"/>
      <c r="W38" s="394"/>
      <c r="X38" s="394"/>
      <c r="Y38" s="394"/>
    </row>
    <row r="39" spans="1:25" ht="21.6" customHeight="1" x14ac:dyDescent="0.2">
      <c r="A39" s="394"/>
      <c r="B39" s="510"/>
      <c r="C39" s="512"/>
      <c r="D39" s="512"/>
      <c r="E39" s="512"/>
      <c r="F39" s="512"/>
      <c r="G39" s="511" t="s">
        <v>94</v>
      </c>
      <c r="H39" s="511"/>
      <c r="I39" s="511"/>
      <c r="J39" s="394"/>
      <c r="K39" s="394"/>
      <c r="L39" s="394"/>
      <c r="M39" s="394"/>
      <c r="N39" s="394"/>
      <c r="O39" s="394"/>
      <c r="P39" s="394"/>
      <c r="Q39" s="394"/>
      <c r="R39" s="394"/>
      <c r="S39" s="394"/>
      <c r="T39" s="394"/>
      <c r="U39" s="394"/>
      <c r="V39" s="394"/>
      <c r="W39" s="394"/>
      <c r="X39" s="394"/>
      <c r="Y39" s="394"/>
    </row>
    <row r="40" spans="1:25" ht="21.6" customHeight="1" x14ac:dyDescent="0.2">
      <c r="A40" s="394"/>
      <c r="B40" s="510"/>
      <c r="C40" s="512"/>
      <c r="D40" s="512"/>
      <c r="E40" s="512"/>
      <c r="F40" s="512"/>
      <c r="G40" s="511" t="s">
        <v>95</v>
      </c>
      <c r="H40" s="511"/>
      <c r="I40" s="511"/>
      <c r="J40" s="394"/>
      <c r="K40" s="394"/>
      <c r="L40" s="394"/>
      <c r="M40" s="394"/>
      <c r="N40" s="394"/>
      <c r="O40" s="394"/>
      <c r="P40" s="394"/>
      <c r="Q40" s="394"/>
      <c r="R40" s="394"/>
      <c r="S40" s="394"/>
      <c r="T40" s="394"/>
      <c r="U40" s="394"/>
      <c r="V40" s="394"/>
      <c r="W40" s="394"/>
      <c r="X40" s="394"/>
      <c r="Y40" s="394"/>
    </row>
    <row r="41" spans="1:25" ht="21.6" customHeight="1" x14ac:dyDescent="0.2">
      <c r="A41" s="394"/>
      <c r="B41" s="510"/>
      <c r="C41" s="512"/>
      <c r="D41" s="512"/>
      <c r="E41" s="512"/>
      <c r="F41" s="512"/>
      <c r="G41" s="511" t="s">
        <v>96</v>
      </c>
      <c r="H41" s="511"/>
      <c r="I41" s="511"/>
      <c r="J41" s="394"/>
      <c r="K41" s="394"/>
      <c r="L41" s="394"/>
      <c r="M41" s="394"/>
      <c r="N41" s="394"/>
      <c r="O41" s="394"/>
      <c r="P41" s="394"/>
      <c r="Q41" s="394"/>
      <c r="R41" s="394"/>
      <c r="S41" s="394"/>
      <c r="T41" s="394"/>
      <c r="U41" s="394"/>
      <c r="V41" s="394"/>
      <c r="W41" s="394"/>
      <c r="X41" s="394"/>
      <c r="Y41" s="394"/>
    </row>
    <row r="42" spans="1:25" ht="21.6" customHeight="1" x14ac:dyDescent="0.2">
      <c r="A42" s="394"/>
      <c r="B42" s="510"/>
      <c r="C42" s="512"/>
      <c r="D42" s="512"/>
      <c r="E42" s="512"/>
      <c r="F42" s="512"/>
      <c r="G42" s="511" t="s">
        <v>97</v>
      </c>
      <c r="H42" s="511"/>
      <c r="I42" s="511"/>
      <c r="J42" s="394"/>
      <c r="K42" s="394"/>
      <c r="L42" s="394"/>
      <c r="M42" s="394"/>
      <c r="N42" s="394"/>
      <c r="O42" s="394"/>
      <c r="P42" s="394"/>
      <c r="Q42" s="394"/>
      <c r="R42" s="394"/>
      <c r="S42" s="394"/>
      <c r="T42" s="394"/>
      <c r="U42" s="394"/>
      <c r="V42" s="394"/>
      <c r="W42" s="394"/>
      <c r="X42" s="394"/>
      <c r="Y42" s="394"/>
    </row>
    <row r="43" spans="1:25" ht="21.6" customHeight="1" x14ac:dyDescent="0.2">
      <c r="A43" s="394"/>
      <c r="B43" s="510"/>
      <c r="C43" s="512"/>
      <c r="D43" s="512"/>
      <c r="E43" s="512"/>
      <c r="F43" s="512"/>
      <c r="G43" s="511" t="s">
        <v>98</v>
      </c>
      <c r="H43" s="511"/>
      <c r="I43" s="511"/>
      <c r="J43" s="394"/>
      <c r="K43" s="394"/>
      <c r="L43" s="394"/>
      <c r="M43" s="394"/>
      <c r="N43" s="394"/>
      <c r="O43" s="394"/>
      <c r="P43" s="394"/>
      <c r="Q43" s="394"/>
      <c r="R43" s="394"/>
      <c r="S43" s="394"/>
      <c r="T43" s="394"/>
      <c r="U43" s="394"/>
      <c r="V43" s="394"/>
      <c r="W43" s="394"/>
      <c r="X43" s="394"/>
      <c r="Y43" s="394"/>
    </row>
    <row r="44" spans="1:25" ht="21.6" customHeight="1" x14ac:dyDescent="0.2">
      <c r="A44" s="394"/>
      <c r="B44" s="510"/>
      <c r="C44" s="512"/>
      <c r="D44" s="512"/>
      <c r="E44" s="512"/>
      <c r="F44" s="512"/>
      <c r="G44" s="511" t="s">
        <v>99</v>
      </c>
      <c r="H44" s="511"/>
      <c r="I44" s="511"/>
      <c r="J44" s="394"/>
      <c r="K44" s="394"/>
      <c r="L44" s="394"/>
      <c r="M44" s="394"/>
      <c r="N44" s="394"/>
      <c r="O44" s="394"/>
      <c r="P44" s="394"/>
      <c r="Q44" s="394"/>
      <c r="R44" s="394"/>
      <c r="S44" s="394"/>
      <c r="T44" s="394"/>
      <c r="U44" s="394"/>
      <c r="V44" s="394"/>
      <c r="W44" s="394"/>
      <c r="X44" s="394"/>
      <c r="Y44" s="394"/>
    </row>
    <row r="45" spans="1:25" ht="21.6" customHeight="1" x14ac:dyDescent="0.2">
      <c r="A45" s="394"/>
      <c r="B45" s="510"/>
      <c r="C45" s="512"/>
      <c r="D45" s="512"/>
      <c r="E45" s="512"/>
      <c r="F45" s="512"/>
      <c r="G45" s="511" t="s">
        <v>100</v>
      </c>
      <c r="H45" s="511"/>
      <c r="I45" s="511"/>
      <c r="J45" s="394"/>
      <c r="K45" s="394"/>
      <c r="L45" s="394"/>
      <c r="M45" s="394"/>
      <c r="N45" s="394"/>
      <c r="O45" s="394"/>
      <c r="P45" s="394"/>
      <c r="Q45" s="394"/>
      <c r="R45" s="394"/>
      <c r="S45" s="394"/>
      <c r="T45" s="394"/>
      <c r="U45" s="394"/>
      <c r="V45" s="394"/>
      <c r="W45" s="394"/>
      <c r="X45" s="394"/>
      <c r="Y45" s="394"/>
    </row>
    <row r="46" spans="1:25" ht="21.6" customHeight="1" x14ac:dyDescent="0.2">
      <c r="A46" s="394"/>
      <c r="B46" s="510"/>
      <c r="C46" s="512"/>
      <c r="D46" s="512"/>
      <c r="E46" s="512"/>
      <c r="F46" s="512"/>
      <c r="G46" s="511" t="s">
        <v>101</v>
      </c>
      <c r="H46" s="511"/>
      <c r="I46" s="511"/>
      <c r="J46" s="394"/>
      <c r="K46" s="394"/>
      <c r="L46" s="394"/>
      <c r="M46" s="394"/>
      <c r="N46" s="394"/>
      <c r="O46" s="394"/>
      <c r="P46" s="394"/>
      <c r="Q46" s="394"/>
      <c r="R46" s="394"/>
      <c r="S46" s="394"/>
      <c r="T46" s="394"/>
      <c r="U46" s="394"/>
      <c r="V46" s="394"/>
      <c r="W46" s="394"/>
      <c r="X46" s="394"/>
      <c r="Y46" s="394"/>
    </row>
    <row r="47" spans="1:25" ht="21" customHeight="1" x14ac:dyDescent="0.2">
      <c r="A47" s="394"/>
      <c r="B47" s="510"/>
      <c r="C47" s="512"/>
      <c r="D47" s="512"/>
      <c r="E47" s="512"/>
      <c r="F47" s="512"/>
      <c r="G47" s="511" t="s">
        <v>102</v>
      </c>
      <c r="H47" s="511"/>
      <c r="I47" s="511"/>
      <c r="J47" s="394"/>
      <c r="K47" s="394"/>
      <c r="L47" s="394"/>
      <c r="M47" s="394"/>
      <c r="N47" s="394"/>
      <c r="O47" s="394"/>
      <c r="P47" s="394"/>
      <c r="Q47" s="394"/>
      <c r="R47" s="394"/>
      <c r="S47" s="394"/>
      <c r="T47" s="394"/>
      <c r="U47" s="394"/>
      <c r="V47" s="394"/>
      <c r="W47" s="394"/>
      <c r="X47" s="394"/>
      <c r="Y47" s="394"/>
    </row>
    <row r="48" spans="1:25" ht="21.6" customHeight="1" x14ac:dyDescent="0.2">
      <c r="A48" s="394"/>
      <c r="B48" s="510"/>
      <c r="C48" s="512"/>
      <c r="D48" s="512"/>
      <c r="E48" s="512"/>
      <c r="F48" s="512"/>
      <c r="G48" s="511" t="s">
        <v>103</v>
      </c>
      <c r="H48" s="511"/>
      <c r="I48" s="511"/>
      <c r="J48" s="394"/>
      <c r="K48" s="394"/>
      <c r="L48" s="394"/>
      <c r="M48" s="394"/>
      <c r="N48" s="394"/>
      <c r="O48" s="394"/>
      <c r="P48" s="394"/>
      <c r="Q48" s="394"/>
      <c r="R48" s="394"/>
      <c r="S48" s="394"/>
      <c r="T48" s="394"/>
      <c r="U48" s="394"/>
      <c r="V48" s="394"/>
      <c r="W48" s="394"/>
      <c r="X48" s="394"/>
      <c r="Y48" s="394"/>
    </row>
    <row r="49" spans="1:25" ht="34.9" customHeight="1" x14ac:dyDescent="0.2">
      <c r="A49" s="394"/>
      <c r="B49" s="510"/>
      <c r="C49" s="512"/>
      <c r="D49" s="512"/>
      <c r="E49" s="512"/>
      <c r="F49" s="512"/>
      <c r="G49" s="511" t="s">
        <v>104</v>
      </c>
      <c r="H49" s="511"/>
      <c r="I49" s="511"/>
      <c r="J49" s="394"/>
      <c r="K49" s="394"/>
      <c r="L49" s="394"/>
      <c r="M49" s="394"/>
      <c r="N49" s="394"/>
      <c r="O49" s="394"/>
      <c r="P49" s="394"/>
      <c r="Q49" s="394"/>
      <c r="R49" s="394"/>
      <c r="S49" s="394"/>
      <c r="T49" s="394"/>
      <c r="U49" s="394"/>
      <c r="V49" s="394"/>
      <c r="W49" s="394"/>
      <c r="X49" s="394"/>
      <c r="Y49" s="394"/>
    </row>
    <row r="50" spans="1:25" x14ac:dyDescent="0.2">
      <c r="A50" s="394"/>
      <c r="B50" s="394"/>
      <c r="C50" s="394"/>
      <c r="D50" s="394"/>
      <c r="E50" s="394"/>
      <c r="F50" s="394"/>
      <c r="G50" s="395"/>
      <c r="H50" s="394"/>
      <c r="I50" s="394"/>
      <c r="J50" s="394"/>
      <c r="K50" s="394"/>
      <c r="L50" s="394"/>
      <c r="M50" s="394"/>
      <c r="N50" s="394"/>
      <c r="O50" s="394"/>
      <c r="P50" s="394"/>
      <c r="Q50" s="394"/>
      <c r="R50" s="394"/>
      <c r="S50" s="394"/>
      <c r="T50" s="394"/>
      <c r="U50" s="394"/>
      <c r="V50" s="394"/>
      <c r="W50" s="394"/>
      <c r="X50" s="394"/>
      <c r="Y50" s="394"/>
    </row>
    <row r="51" spans="1:25" x14ac:dyDescent="0.2">
      <c r="A51" s="394"/>
      <c r="B51" s="394"/>
      <c r="C51" s="394"/>
      <c r="D51" s="394"/>
      <c r="E51" s="394"/>
      <c r="F51" s="394"/>
      <c r="G51" s="395"/>
      <c r="H51" s="394"/>
      <c r="I51" s="394"/>
      <c r="J51" s="394"/>
      <c r="K51" s="394"/>
      <c r="L51" s="394"/>
      <c r="M51" s="394"/>
      <c r="N51" s="394"/>
      <c r="O51" s="394"/>
      <c r="P51" s="394"/>
      <c r="Q51" s="394"/>
      <c r="R51" s="394"/>
      <c r="S51" s="394"/>
      <c r="T51" s="394"/>
      <c r="U51" s="394"/>
      <c r="V51" s="394"/>
      <c r="W51" s="394"/>
      <c r="X51" s="394"/>
      <c r="Y51" s="394"/>
    </row>
    <row r="52" spans="1:25" x14ac:dyDescent="0.2">
      <c r="A52" s="394"/>
      <c r="B52" s="394"/>
      <c r="C52" s="394"/>
      <c r="D52" s="394"/>
      <c r="E52" s="394"/>
      <c r="F52" s="394"/>
      <c r="G52" s="395"/>
      <c r="H52" s="394"/>
      <c r="I52" s="394"/>
      <c r="J52" s="394"/>
      <c r="K52" s="394"/>
      <c r="L52" s="394"/>
      <c r="M52" s="394"/>
      <c r="N52" s="394"/>
      <c r="O52" s="394"/>
      <c r="P52" s="394"/>
      <c r="Q52" s="394"/>
      <c r="R52" s="394"/>
      <c r="S52" s="394"/>
      <c r="T52" s="394"/>
      <c r="U52" s="394"/>
      <c r="V52" s="394"/>
      <c r="W52" s="394"/>
      <c r="X52" s="394"/>
      <c r="Y52" s="394"/>
    </row>
    <row r="53" spans="1:25" x14ac:dyDescent="0.2">
      <c r="A53" s="394"/>
      <c r="B53" s="394"/>
      <c r="C53" s="394"/>
      <c r="D53" s="394"/>
      <c r="E53" s="394"/>
      <c r="F53" s="394"/>
      <c r="G53" s="395"/>
      <c r="H53" s="394"/>
      <c r="I53" s="394"/>
      <c r="J53" s="394"/>
      <c r="K53" s="394"/>
      <c r="L53" s="394"/>
      <c r="M53" s="394"/>
      <c r="N53" s="394"/>
      <c r="O53" s="394"/>
      <c r="P53" s="394"/>
      <c r="Q53" s="394"/>
      <c r="R53" s="394"/>
      <c r="S53" s="394"/>
      <c r="T53" s="394"/>
      <c r="U53" s="394"/>
      <c r="V53" s="394"/>
      <c r="W53" s="394"/>
      <c r="X53" s="394"/>
      <c r="Y53" s="394"/>
    </row>
    <row r="54" spans="1:25" x14ac:dyDescent="0.2">
      <c r="A54" s="394"/>
      <c r="B54" s="394"/>
      <c r="C54" s="394"/>
      <c r="D54" s="394"/>
      <c r="E54" s="394"/>
      <c r="F54" s="394"/>
      <c r="G54" s="395"/>
      <c r="H54" s="394"/>
      <c r="I54" s="394"/>
      <c r="J54" s="394"/>
      <c r="K54" s="394"/>
      <c r="L54" s="394"/>
      <c r="M54" s="394"/>
      <c r="N54" s="394"/>
      <c r="O54" s="394"/>
      <c r="P54" s="394"/>
      <c r="Q54" s="394"/>
      <c r="R54" s="394"/>
      <c r="S54" s="394"/>
      <c r="T54" s="394"/>
      <c r="U54" s="394"/>
      <c r="V54" s="394"/>
      <c r="W54" s="394"/>
      <c r="X54" s="394"/>
      <c r="Y54" s="394"/>
    </row>
    <row r="55" spans="1:25" x14ac:dyDescent="0.2">
      <c r="A55" s="394"/>
      <c r="B55" s="394"/>
      <c r="C55" s="394"/>
      <c r="D55" s="394"/>
      <c r="E55" s="394"/>
      <c r="F55" s="394"/>
      <c r="G55" s="395"/>
      <c r="H55" s="394"/>
      <c r="I55" s="394"/>
      <c r="J55" s="394"/>
      <c r="K55" s="394"/>
      <c r="L55" s="394"/>
      <c r="M55" s="394"/>
      <c r="N55" s="394"/>
      <c r="O55" s="394"/>
      <c r="P55" s="394"/>
      <c r="Q55" s="394"/>
      <c r="R55" s="394"/>
      <c r="S55" s="394"/>
      <c r="T55" s="394"/>
      <c r="U55" s="394"/>
      <c r="V55" s="394"/>
      <c r="W55" s="394"/>
      <c r="X55" s="394"/>
      <c r="Y55" s="394"/>
    </row>
    <row r="56" spans="1:25" x14ac:dyDescent="0.2">
      <c r="A56" s="394"/>
      <c r="B56" s="394"/>
      <c r="C56" s="394"/>
      <c r="D56" s="394"/>
      <c r="E56" s="394"/>
      <c r="F56" s="394"/>
      <c r="G56" s="395"/>
      <c r="H56" s="394"/>
      <c r="I56" s="394"/>
      <c r="J56" s="394"/>
      <c r="K56" s="394"/>
      <c r="L56" s="394"/>
      <c r="M56" s="394"/>
      <c r="N56" s="394"/>
      <c r="O56" s="394"/>
      <c r="P56" s="394"/>
      <c r="Q56" s="394"/>
      <c r="R56" s="394"/>
      <c r="S56" s="394"/>
      <c r="T56" s="394"/>
      <c r="U56" s="394"/>
      <c r="V56" s="394"/>
      <c r="W56" s="394"/>
      <c r="X56" s="394"/>
      <c r="Y56" s="394"/>
    </row>
    <row r="57" spans="1:25" x14ac:dyDescent="0.2">
      <c r="A57" s="394"/>
      <c r="B57" s="394"/>
      <c r="C57" s="394"/>
      <c r="D57" s="394"/>
      <c r="E57" s="394"/>
      <c r="F57" s="394"/>
      <c r="G57" s="395"/>
      <c r="H57" s="394"/>
      <c r="I57" s="394"/>
      <c r="J57" s="394"/>
      <c r="K57" s="394"/>
      <c r="L57" s="394"/>
      <c r="M57" s="394"/>
      <c r="N57" s="394"/>
      <c r="O57" s="394"/>
      <c r="P57" s="394"/>
      <c r="Q57" s="394"/>
      <c r="R57" s="394"/>
      <c r="S57" s="394"/>
      <c r="T57" s="394"/>
      <c r="U57" s="394"/>
      <c r="V57" s="394"/>
      <c r="W57" s="394"/>
      <c r="X57" s="394"/>
      <c r="Y57" s="394"/>
    </row>
    <row r="58" spans="1:25" x14ac:dyDescent="0.2">
      <c r="A58" s="394"/>
      <c r="B58" s="394"/>
      <c r="C58" s="394"/>
      <c r="D58" s="394"/>
      <c r="E58" s="394"/>
      <c r="F58" s="394"/>
      <c r="G58" s="395"/>
      <c r="H58" s="394"/>
      <c r="I58" s="394"/>
      <c r="J58" s="394"/>
      <c r="K58" s="394"/>
      <c r="L58" s="394"/>
      <c r="M58" s="394"/>
      <c r="N58" s="394"/>
      <c r="O58" s="394"/>
      <c r="P58" s="394"/>
      <c r="Q58" s="394"/>
      <c r="R58" s="394"/>
      <c r="S58" s="394"/>
      <c r="T58" s="394"/>
      <c r="U58" s="394"/>
      <c r="V58" s="394"/>
      <c r="W58" s="394"/>
      <c r="X58" s="394"/>
      <c r="Y58" s="394"/>
    </row>
    <row r="59" spans="1:25" x14ac:dyDescent="0.2">
      <c r="A59" s="394"/>
      <c r="B59" s="394"/>
      <c r="C59" s="394"/>
      <c r="D59" s="394"/>
      <c r="E59" s="394"/>
      <c r="F59" s="394"/>
      <c r="G59" s="395"/>
      <c r="H59" s="394"/>
      <c r="I59" s="394"/>
      <c r="J59" s="394"/>
      <c r="K59" s="394"/>
      <c r="L59" s="394"/>
      <c r="M59" s="394"/>
      <c r="N59" s="394"/>
      <c r="O59" s="394"/>
      <c r="P59" s="394"/>
      <c r="Q59" s="394"/>
      <c r="R59" s="394"/>
      <c r="S59" s="394"/>
      <c r="T59" s="394"/>
      <c r="U59" s="394"/>
      <c r="V59" s="394"/>
      <c r="W59" s="394"/>
      <c r="X59" s="394"/>
      <c r="Y59" s="394"/>
    </row>
    <row r="60" spans="1:25" x14ac:dyDescent="0.2">
      <c r="A60" s="394"/>
      <c r="B60" s="394"/>
      <c r="C60" s="394"/>
      <c r="D60" s="394"/>
      <c r="E60" s="394"/>
      <c r="F60" s="394"/>
      <c r="G60" s="395"/>
      <c r="H60" s="394"/>
      <c r="I60" s="394"/>
      <c r="J60" s="394"/>
      <c r="K60" s="394"/>
      <c r="L60" s="394"/>
      <c r="M60" s="394"/>
      <c r="N60" s="394"/>
      <c r="O60" s="394"/>
      <c r="P60" s="394"/>
      <c r="Q60" s="394"/>
      <c r="R60" s="394"/>
      <c r="S60" s="394"/>
      <c r="T60" s="394"/>
      <c r="U60" s="394"/>
      <c r="V60" s="394"/>
      <c r="W60" s="394"/>
      <c r="X60" s="394"/>
      <c r="Y60" s="394"/>
    </row>
    <row r="61" spans="1:25" x14ac:dyDescent="0.2">
      <c r="A61" s="394"/>
      <c r="B61" s="394"/>
      <c r="C61" s="394"/>
      <c r="D61" s="394"/>
      <c r="E61" s="394"/>
      <c r="F61" s="394"/>
      <c r="G61" s="395"/>
      <c r="H61" s="394"/>
      <c r="I61" s="394"/>
      <c r="J61" s="394"/>
      <c r="K61" s="394"/>
      <c r="L61" s="394"/>
      <c r="M61" s="394"/>
      <c r="N61" s="394"/>
      <c r="O61" s="394"/>
      <c r="P61" s="394"/>
      <c r="Q61" s="394"/>
      <c r="R61" s="394"/>
      <c r="S61" s="394"/>
      <c r="T61" s="394"/>
      <c r="U61" s="394"/>
      <c r="V61" s="394"/>
      <c r="W61" s="394"/>
      <c r="X61" s="394"/>
      <c r="Y61" s="394"/>
    </row>
    <row r="62" spans="1:25" x14ac:dyDescent="0.2">
      <c r="A62" s="394"/>
      <c r="B62" s="394"/>
      <c r="C62" s="394"/>
      <c r="D62" s="394"/>
      <c r="E62" s="394"/>
      <c r="F62" s="394"/>
      <c r="G62" s="395"/>
      <c r="H62" s="394"/>
      <c r="I62" s="394"/>
      <c r="J62" s="394"/>
      <c r="K62" s="394"/>
      <c r="L62" s="394"/>
      <c r="M62" s="394"/>
      <c r="N62" s="394"/>
      <c r="O62" s="394"/>
      <c r="P62" s="394"/>
      <c r="Q62" s="394"/>
      <c r="R62" s="394"/>
      <c r="S62" s="394"/>
      <c r="T62" s="394"/>
      <c r="U62" s="394"/>
      <c r="V62" s="394"/>
      <c r="W62" s="394"/>
      <c r="X62" s="394"/>
      <c r="Y62" s="394"/>
    </row>
    <row r="63" spans="1:25" x14ac:dyDescent="0.2">
      <c r="A63" s="394"/>
      <c r="B63" s="394"/>
      <c r="C63" s="394"/>
      <c r="D63" s="394"/>
      <c r="E63" s="394"/>
      <c r="F63" s="394"/>
      <c r="G63" s="395"/>
      <c r="H63" s="394"/>
      <c r="I63" s="394"/>
      <c r="J63" s="394"/>
      <c r="K63" s="394"/>
      <c r="L63" s="394"/>
      <c r="M63" s="394"/>
      <c r="N63" s="394"/>
      <c r="O63" s="394"/>
      <c r="P63" s="394"/>
      <c r="Q63" s="394"/>
      <c r="R63" s="394"/>
      <c r="S63" s="394"/>
      <c r="T63" s="394"/>
      <c r="U63" s="394"/>
      <c r="V63" s="394"/>
      <c r="W63" s="394"/>
      <c r="X63" s="394"/>
      <c r="Y63" s="394"/>
    </row>
    <row r="64" spans="1:25" x14ac:dyDescent="0.2">
      <c r="A64" s="394"/>
      <c r="B64" s="394"/>
      <c r="C64" s="394"/>
      <c r="D64" s="394"/>
      <c r="E64" s="394"/>
      <c r="F64" s="394"/>
      <c r="G64" s="395"/>
      <c r="H64" s="394"/>
      <c r="I64" s="394"/>
      <c r="J64" s="394"/>
      <c r="K64" s="394"/>
      <c r="L64" s="394"/>
      <c r="M64" s="394"/>
      <c r="N64" s="394"/>
      <c r="O64" s="394"/>
      <c r="P64" s="394"/>
      <c r="Q64" s="394"/>
      <c r="R64" s="394"/>
      <c r="S64" s="394"/>
      <c r="T64" s="394"/>
      <c r="U64" s="394"/>
      <c r="V64" s="394"/>
      <c r="W64" s="394"/>
      <c r="X64" s="394"/>
      <c r="Y64" s="394"/>
    </row>
    <row r="65" spans="1:25" x14ac:dyDescent="0.2">
      <c r="A65" s="394"/>
      <c r="B65" s="394"/>
      <c r="C65" s="394"/>
      <c r="D65" s="394"/>
      <c r="E65" s="394"/>
      <c r="F65" s="394"/>
      <c r="G65" s="395"/>
      <c r="H65" s="394"/>
      <c r="I65" s="394"/>
      <c r="J65" s="394"/>
      <c r="K65" s="394"/>
      <c r="L65" s="394"/>
      <c r="M65" s="394"/>
      <c r="N65" s="394"/>
      <c r="O65" s="394"/>
      <c r="P65" s="394"/>
      <c r="Q65" s="394"/>
      <c r="R65" s="394"/>
      <c r="S65" s="394"/>
      <c r="T65" s="394"/>
      <c r="U65" s="394"/>
      <c r="V65" s="394"/>
      <c r="W65" s="394"/>
      <c r="X65" s="394"/>
      <c r="Y65" s="394"/>
    </row>
    <row r="66" spans="1:25" x14ac:dyDescent="0.2">
      <c r="A66" s="394"/>
      <c r="B66" s="394"/>
      <c r="C66" s="394"/>
      <c r="D66" s="394"/>
      <c r="E66" s="394"/>
      <c r="F66" s="394"/>
      <c r="G66" s="395"/>
      <c r="H66" s="394"/>
      <c r="I66" s="394"/>
      <c r="J66" s="394"/>
      <c r="K66" s="394"/>
      <c r="L66" s="394"/>
      <c r="M66" s="394"/>
      <c r="N66" s="394"/>
      <c r="O66" s="394"/>
      <c r="P66" s="394"/>
      <c r="Q66" s="394"/>
      <c r="R66" s="394"/>
      <c r="S66" s="394"/>
      <c r="T66" s="394"/>
      <c r="U66" s="394"/>
      <c r="V66" s="394"/>
      <c r="W66" s="394"/>
      <c r="X66" s="394"/>
      <c r="Y66" s="394"/>
    </row>
    <row r="67" spans="1:25" x14ac:dyDescent="0.2">
      <c r="A67" s="394"/>
      <c r="B67" s="394"/>
      <c r="C67" s="394"/>
      <c r="D67" s="394"/>
      <c r="E67" s="394"/>
      <c r="F67" s="394"/>
      <c r="G67" s="395"/>
      <c r="H67" s="394"/>
      <c r="I67" s="394"/>
      <c r="J67" s="394"/>
      <c r="K67" s="394"/>
      <c r="L67" s="394"/>
      <c r="M67" s="394"/>
      <c r="N67" s="394"/>
      <c r="O67" s="394"/>
      <c r="P67" s="394"/>
      <c r="Q67" s="394"/>
      <c r="R67" s="394"/>
      <c r="S67" s="394"/>
      <c r="T67" s="394"/>
      <c r="U67" s="394"/>
      <c r="V67" s="394"/>
      <c r="W67" s="394"/>
      <c r="X67" s="394"/>
      <c r="Y67" s="394"/>
    </row>
    <row r="68" spans="1:25" x14ac:dyDescent="0.2">
      <c r="A68" s="394"/>
      <c r="B68" s="394"/>
      <c r="C68" s="394"/>
      <c r="D68" s="394"/>
      <c r="E68" s="394"/>
      <c r="F68" s="394"/>
      <c r="G68" s="395"/>
      <c r="H68" s="394"/>
      <c r="I68" s="394"/>
      <c r="J68" s="394"/>
      <c r="K68" s="394"/>
      <c r="L68" s="394"/>
      <c r="M68" s="394"/>
      <c r="N68" s="394"/>
      <c r="O68" s="394"/>
      <c r="P68" s="394"/>
      <c r="Q68" s="394"/>
      <c r="R68" s="394"/>
      <c r="S68" s="394"/>
      <c r="T68" s="394"/>
      <c r="U68" s="394"/>
      <c r="V68" s="394"/>
      <c r="W68" s="394"/>
      <c r="X68" s="394"/>
      <c r="Y68" s="394"/>
    </row>
    <row r="69" spans="1:25" x14ac:dyDescent="0.2">
      <c r="A69" s="394"/>
      <c r="B69" s="394"/>
      <c r="C69" s="394"/>
      <c r="D69" s="394"/>
      <c r="E69" s="394"/>
      <c r="F69" s="394"/>
      <c r="G69" s="395"/>
      <c r="H69" s="394"/>
      <c r="I69" s="394"/>
      <c r="J69" s="394"/>
      <c r="K69" s="394"/>
      <c r="L69" s="394"/>
      <c r="M69" s="394"/>
      <c r="N69" s="394"/>
      <c r="O69" s="394"/>
      <c r="P69" s="394"/>
      <c r="Q69" s="394"/>
      <c r="R69" s="394"/>
      <c r="S69" s="394"/>
      <c r="T69" s="394"/>
      <c r="U69" s="394"/>
      <c r="V69" s="394"/>
      <c r="W69" s="394"/>
      <c r="X69" s="394"/>
      <c r="Y69" s="394"/>
    </row>
    <row r="70" spans="1:25" x14ac:dyDescent="0.2">
      <c r="A70" s="394"/>
      <c r="B70" s="394"/>
      <c r="C70" s="394"/>
      <c r="D70" s="394"/>
      <c r="E70" s="394"/>
      <c r="F70" s="394"/>
      <c r="G70" s="395"/>
      <c r="H70" s="394"/>
      <c r="I70" s="394"/>
      <c r="J70" s="394"/>
      <c r="K70" s="394"/>
      <c r="L70" s="394"/>
      <c r="M70" s="394"/>
      <c r="N70" s="394"/>
      <c r="O70" s="394"/>
      <c r="P70" s="394"/>
      <c r="Q70" s="394"/>
      <c r="R70" s="394"/>
      <c r="S70" s="394"/>
      <c r="T70" s="394"/>
      <c r="U70" s="394"/>
      <c r="V70" s="394"/>
      <c r="W70" s="394"/>
      <c r="X70" s="394"/>
      <c r="Y70" s="394"/>
    </row>
    <row r="71" spans="1:25" x14ac:dyDescent="0.2">
      <c r="A71" s="394"/>
      <c r="B71" s="394"/>
      <c r="C71" s="394"/>
      <c r="D71" s="394"/>
      <c r="E71" s="394"/>
      <c r="F71" s="394"/>
      <c r="G71" s="395"/>
      <c r="H71" s="394"/>
      <c r="I71" s="394"/>
      <c r="J71" s="394"/>
      <c r="K71" s="394"/>
      <c r="L71" s="394"/>
      <c r="M71" s="394"/>
      <c r="N71" s="394"/>
      <c r="O71" s="394"/>
      <c r="P71" s="394"/>
      <c r="Q71" s="394"/>
      <c r="R71" s="394"/>
      <c r="S71" s="394"/>
      <c r="T71" s="394"/>
      <c r="U71" s="394"/>
      <c r="V71" s="394"/>
      <c r="W71" s="394"/>
      <c r="X71" s="394"/>
      <c r="Y71" s="394"/>
    </row>
    <row r="72" spans="1:25" x14ac:dyDescent="0.2">
      <c r="A72" s="394"/>
      <c r="B72" s="394"/>
      <c r="C72" s="394"/>
      <c r="D72" s="394"/>
      <c r="E72" s="394"/>
      <c r="F72" s="394"/>
      <c r="G72" s="395"/>
      <c r="H72" s="394"/>
      <c r="I72" s="394"/>
      <c r="J72" s="394"/>
      <c r="K72" s="394"/>
      <c r="L72" s="394"/>
      <c r="M72" s="394"/>
      <c r="N72" s="394"/>
      <c r="O72" s="394"/>
      <c r="P72" s="394"/>
      <c r="Q72" s="394"/>
      <c r="R72" s="394"/>
      <c r="S72" s="394"/>
      <c r="T72" s="394"/>
      <c r="U72" s="394"/>
      <c r="V72" s="394"/>
      <c r="W72" s="394"/>
      <c r="X72" s="394"/>
      <c r="Y72" s="394"/>
    </row>
  </sheetData>
  <mergeCells count="63">
    <mergeCell ref="B3:I3"/>
    <mergeCell ref="C5:F5"/>
    <mergeCell ref="G5:I5"/>
    <mergeCell ref="B6:B13"/>
    <mergeCell ref="C6:F6"/>
    <mergeCell ref="G6:I6"/>
    <mergeCell ref="C7:F13"/>
    <mergeCell ref="G7:I7"/>
    <mergeCell ref="G8:I8"/>
    <mergeCell ref="G9:I9"/>
    <mergeCell ref="G10:I10"/>
    <mergeCell ref="G11:I11"/>
    <mergeCell ref="G12:I12"/>
    <mergeCell ref="G13:I13"/>
    <mergeCell ref="B4:I4"/>
    <mergeCell ref="B14:B19"/>
    <mergeCell ref="C14:F14"/>
    <mergeCell ref="G14:I14"/>
    <mergeCell ref="C15:F19"/>
    <mergeCell ref="G16:I16"/>
    <mergeCell ref="G17:I17"/>
    <mergeCell ref="G18:I18"/>
    <mergeCell ref="G19:I19"/>
    <mergeCell ref="G15:I15"/>
    <mergeCell ref="B20:B27"/>
    <mergeCell ref="C20:F20"/>
    <mergeCell ref="G20:I20"/>
    <mergeCell ref="C21:F27"/>
    <mergeCell ref="G21:I21"/>
    <mergeCell ref="G22:I22"/>
    <mergeCell ref="G23:I23"/>
    <mergeCell ref="G24:I24"/>
    <mergeCell ref="G25:I25"/>
    <mergeCell ref="G26:I26"/>
    <mergeCell ref="G27:I27"/>
    <mergeCell ref="G46:I46"/>
    <mergeCell ref="C28:F28"/>
    <mergeCell ref="G28:I28"/>
    <mergeCell ref="C29:F36"/>
    <mergeCell ref="G29:I29"/>
    <mergeCell ref="G30:I30"/>
    <mergeCell ref="G31:I31"/>
    <mergeCell ref="G32:I32"/>
    <mergeCell ref="G33:I33"/>
    <mergeCell ref="G34:I34"/>
    <mergeCell ref="G35:I35"/>
    <mergeCell ref="G36:I36"/>
    <mergeCell ref="B28:B36"/>
    <mergeCell ref="G47:I47"/>
    <mergeCell ref="G48:I48"/>
    <mergeCell ref="G49:I49"/>
    <mergeCell ref="B37:B49"/>
    <mergeCell ref="C37:F37"/>
    <mergeCell ref="G37:I37"/>
    <mergeCell ref="C38:F49"/>
    <mergeCell ref="G38:I38"/>
    <mergeCell ref="G39:I39"/>
    <mergeCell ref="G40:I40"/>
    <mergeCell ref="G41:I41"/>
    <mergeCell ref="G42:I42"/>
    <mergeCell ref="G43:I43"/>
    <mergeCell ref="G44:I44"/>
    <mergeCell ref="G45:I45"/>
  </mergeCells>
  <pageMargins left="0.7" right="0.7" top="0.75" bottom="0.75" header="0.3" footer="0.3"/>
  <pageSetup scale="58"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rgb="FF92D050"/>
  </sheetPr>
  <dimension ref="A1:CP183"/>
  <sheetViews>
    <sheetView showGridLines="0" showRowColHeaders="0" topLeftCell="A28" zoomScale="120" zoomScaleNormal="120" workbookViewId="0">
      <selection activeCell="C45" sqref="C45"/>
    </sheetView>
  </sheetViews>
  <sheetFormatPr baseColWidth="10" defaultRowHeight="12.75" x14ac:dyDescent="0.2"/>
  <cols>
    <col min="1" max="1" width="3.85546875" customWidth="1"/>
    <col min="2" max="2" width="52.28515625" style="9" customWidth="1"/>
    <col min="3" max="3" width="66.28515625" style="4" customWidth="1"/>
  </cols>
  <sheetData>
    <row r="1" spans="1:94" ht="13.5" thickBot="1" x14ac:dyDescent="0.25">
      <c r="A1" s="394"/>
      <c r="B1" s="394"/>
      <c r="C1" s="394"/>
      <c r="D1" s="394"/>
      <c r="E1" s="394"/>
      <c r="F1" s="394"/>
      <c r="G1" s="394"/>
      <c r="H1" s="394"/>
      <c r="I1" s="394"/>
      <c r="J1" s="394"/>
      <c r="K1" s="394"/>
      <c r="L1" s="394"/>
      <c r="M1" s="394"/>
      <c r="N1" s="394"/>
      <c r="O1" s="394"/>
      <c r="P1" s="394"/>
      <c r="Q1" s="394"/>
      <c r="R1" s="394"/>
      <c r="S1" s="394"/>
      <c r="T1" s="394"/>
      <c r="U1" s="394"/>
      <c r="V1" s="394"/>
      <c r="W1" s="394"/>
      <c r="X1" s="394"/>
      <c r="Y1" s="394"/>
      <c r="Z1" s="394"/>
      <c r="AA1" s="394"/>
      <c r="AB1" s="394"/>
      <c r="AC1" s="394"/>
      <c r="AD1" s="394"/>
      <c r="AE1" s="394"/>
      <c r="AF1" s="394"/>
      <c r="AG1" s="394"/>
      <c r="AH1" s="394"/>
      <c r="AI1" s="394"/>
      <c r="AJ1" s="394"/>
      <c r="AK1" s="394"/>
      <c r="AL1" s="394"/>
      <c r="AM1" s="394"/>
      <c r="AN1" s="394"/>
      <c r="AO1" s="394"/>
      <c r="AP1" s="394"/>
      <c r="AQ1" s="394"/>
      <c r="AR1" s="394"/>
      <c r="AS1" s="394"/>
      <c r="AT1" s="394"/>
      <c r="AU1" s="394"/>
      <c r="AV1" s="394"/>
      <c r="AW1" s="394"/>
      <c r="AX1" s="394"/>
      <c r="AY1" s="394"/>
      <c r="AZ1" s="394"/>
      <c r="BA1" s="394"/>
      <c r="BB1" s="394"/>
      <c r="BC1" s="394"/>
      <c r="BD1" s="394"/>
      <c r="BE1" s="394"/>
      <c r="BF1" s="394"/>
      <c r="BG1" s="394"/>
      <c r="BH1" s="394"/>
      <c r="BI1" s="394"/>
      <c r="BJ1" s="394"/>
      <c r="BK1" s="394"/>
      <c r="BL1" s="394"/>
      <c r="BM1" s="394"/>
      <c r="BN1" s="394"/>
      <c r="BO1" s="394"/>
      <c r="BP1" s="394"/>
      <c r="BQ1" s="394"/>
      <c r="BR1" s="394"/>
      <c r="BS1" s="394"/>
      <c r="BT1" s="394"/>
      <c r="BU1" s="394"/>
      <c r="BV1" s="394"/>
      <c r="BW1" s="394"/>
      <c r="BX1" s="394"/>
      <c r="BY1" s="394"/>
      <c r="BZ1" s="394"/>
      <c r="CA1" s="394"/>
      <c r="CB1" s="394"/>
      <c r="CC1" s="394"/>
      <c r="CD1" s="394"/>
      <c r="CE1" s="394"/>
      <c r="CF1" s="394"/>
      <c r="CG1" s="394"/>
      <c r="CH1" s="394"/>
      <c r="CI1" s="394"/>
      <c r="CJ1" s="394"/>
      <c r="CK1" s="394"/>
      <c r="CL1" s="394"/>
      <c r="CM1" s="394"/>
      <c r="CN1" s="394"/>
      <c r="CO1" s="394"/>
      <c r="CP1" s="394"/>
    </row>
    <row r="2" spans="1:94" ht="21" thickBot="1" x14ac:dyDescent="0.35">
      <c r="A2" s="394"/>
      <c r="B2" s="521" t="s">
        <v>120</v>
      </c>
      <c r="C2" s="522"/>
      <c r="D2" s="394"/>
      <c r="E2" s="394"/>
      <c r="F2" s="394"/>
      <c r="G2" s="394"/>
      <c r="H2" s="394"/>
      <c r="I2" s="394"/>
      <c r="J2" s="394"/>
      <c r="K2" s="394"/>
      <c r="L2" s="394"/>
      <c r="M2" s="394"/>
      <c r="N2" s="394"/>
      <c r="O2" s="394"/>
      <c r="P2" s="394"/>
      <c r="Q2" s="394"/>
      <c r="R2" s="394"/>
      <c r="S2" s="394"/>
      <c r="T2" s="394"/>
      <c r="U2" s="394"/>
      <c r="V2" s="394"/>
      <c r="W2" s="394"/>
      <c r="X2" s="394"/>
      <c r="Y2" s="394"/>
      <c r="Z2" s="394"/>
      <c r="AA2" s="394"/>
      <c r="AB2" s="394"/>
      <c r="AC2" s="394"/>
      <c r="AD2" s="394"/>
      <c r="AE2" s="394"/>
      <c r="AF2" s="394"/>
      <c r="AG2" s="394"/>
      <c r="AH2" s="394"/>
      <c r="AI2" s="394"/>
      <c r="AJ2" s="394"/>
      <c r="AK2" s="394"/>
      <c r="AL2" s="394"/>
      <c r="AM2" s="394"/>
      <c r="AN2" s="394"/>
      <c r="AO2" s="394"/>
      <c r="AP2" s="394"/>
      <c r="AQ2" s="394"/>
      <c r="AR2" s="394"/>
      <c r="AS2" s="394"/>
      <c r="AT2" s="394"/>
      <c r="AU2" s="394"/>
      <c r="AV2" s="394"/>
      <c r="AW2" s="394"/>
      <c r="AX2" s="394"/>
      <c r="AY2" s="394"/>
      <c r="AZ2" s="394"/>
      <c r="BA2" s="394"/>
      <c r="BB2" s="394"/>
      <c r="BC2" s="394"/>
      <c r="BD2" s="394"/>
      <c r="BE2" s="394"/>
      <c r="BF2" s="394"/>
      <c r="BG2" s="394"/>
      <c r="BH2" s="394"/>
      <c r="BI2" s="394"/>
      <c r="BJ2" s="394"/>
      <c r="BK2" s="394"/>
      <c r="BL2" s="394"/>
      <c r="BM2" s="394"/>
      <c r="BN2" s="394"/>
      <c r="BO2" s="394"/>
      <c r="BP2" s="394"/>
      <c r="BQ2" s="394"/>
      <c r="BR2" s="394"/>
      <c r="BS2" s="394"/>
      <c r="BT2" s="394"/>
      <c r="BU2" s="394"/>
      <c r="BV2" s="394"/>
      <c r="BW2" s="394"/>
      <c r="BX2" s="394"/>
      <c r="BY2" s="394"/>
      <c r="BZ2" s="394"/>
      <c r="CA2" s="394"/>
      <c r="CB2" s="394"/>
      <c r="CC2" s="394"/>
      <c r="CD2" s="394"/>
      <c r="CE2" s="394"/>
      <c r="CF2" s="394"/>
      <c r="CG2" s="394"/>
      <c r="CH2" s="394"/>
      <c r="CI2" s="394"/>
      <c r="CJ2" s="394"/>
      <c r="CK2" s="394"/>
      <c r="CL2" s="394"/>
      <c r="CM2" s="394"/>
      <c r="CN2" s="394"/>
      <c r="CO2" s="394"/>
      <c r="CP2" s="394"/>
    </row>
    <row r="3" spans="1:94" x14ac:dyDescent="0.2">
      <c r="A3" s="394"/>
      <c r="B3" s="394"/>
      <c r="C3" s="394"/>
      <c r="D3" s="394"/>
      <c r="E3" s="394"/>
      <c r="F3" s="394"/>
      <c r="G3" s="394"/>
      <c r="H3" s="394"/>
      <c r="I3" s="394"/>
      <c r="J3" s="394"/>
      <c r="K3" s="394"/>
      <c r="L3" s="394"/>
      <c r="M3" s="394"/>
      <c r="N3" s="394"/>
      <c r="O3" s="394"/>
      <c r="P3" s="394"/>
      <c r="Q3" s="394"/>
      <c r="R3" s="394"/>
      <c r="S3" s="394"/>
      <c r="T3" s="394"/>
      <c r="U3" s="394"/>
      <c r="V3" s="394"/>
      <c r="W3" s="394"/>
      <c r="X3" s="394"/>
      <c r="Y3" s="394"/>
      <c r="Z3" s="394"/>
      <c r="AA3" s="394"/>
      <c r="AB3" s="394"/>
      <c r="AC3" s="394"/>
      <c r="AD3" s="394"/>
      <c r="AE3" s="394"/>
      <c r="AF3" s="394"/>
      <c r="AG3" s="394"/>
      <c r="AH3" s="394"/>
      <c r="AI3" s="394"/>
      <c r="AJ3" s="394"/>
      <c r="AK3" s="394"/>
      <c r="AL3" s="394"/>
      <c r="AM3" s="394"/>
      <c r="AN3" s="394"/>
      <c r="AO3" s="394"/>
      <c r="AP3" s="394"/>
      <c r="AQ3" s="394"/>
      <c r="AR3" s="394"/>
      <c r="AS3" s="394"/>
      <c r="AT3" s="394"/>
      <c r="AU3" s="394"/>
      <c r="AV3" s="394"/>
      <c r="AW3" s="394"/>
      <c r="AX3" s="394"/>
      <c r="AY3" s="394"/>
      <c r="AZ3" s="394"/>
      <c r="BA3" s="394"/>
      <c r="BB3" s="394"/>
      <c r="BC3" s="394"/>
      <c r="BD3" s="394"/>
      <c r="BE3" s="394"/>
      <c r="BF3" s="394"/>
      <c r="BG3" s="394"/>
      <c r="BH3" s="394"/>
      <c r="BI3" s="394"/>
      <c r="BJ3" s="394"/>
      <c r="BK3" s="394"/>
      <c r="BL3" s="394"/>
      <c r="BM3" s="394"/>
      <c r="BN3" s="394"/>
      <c r="BO3" s="394"/>
      <c r="BP3" s="394"/>
      <c r="BQ3" s="394"/>
      <c r="BR3" s="394"/>
      <c r="BS3" s="394"/>
      <c r="BT3" s="394"/>
      <c r="BU3" s="394"/>
      <c r="BV3" s="394"/>
      <c r="BW3" s="394"/>
      <c r="BX3" s="394"/>
      <c r="BY3" s="394"/>
      <c r="BZ3" s="394"/>
      <c r="CA3" s="394"/>
      <c r="CB3" s="394"/>
      <c r="CC3" s="394"/>
      <c r="CD3" s="394"/>
      <c r="CE3" s="394"/>
      <c r="CF3" s="394"/>
      <c r="CG3" s="394"/>
      <c r="CH3" s="394"/>
      <c r="CI3" s="394"/>
      <c r="CJ3" s="394"/>
      <c r="CK3" s="394"/>
      <c r="CL3" s="394"/>
      <c r="CM3" s="394"/>
      <c r="CN3" s="394"/>
      <c r="CO3" s="394"/>
      <c r="CP3" s="394"/>
    </row>
    <row r="4" spans="1:94" ht="13.5" thickBot="1" x14ac:dyDescent="0.25">
      <c r="A4" s="394"/>
      <c r="B4" s="397"/>
      <c r="C4" s="394"/>
      <c r="D4" s="394"/>
      <c r="E4" s="394"/>
      <c r="F4" s="394"/>
      <c r="G4" s="394"/>
      <c r="H4" s="394"/>
      <c r="I4" s="394"/>
      <c r="J4" s="394"/>
      <c r="K4" s="394"/>
      <c r="L4" s="394"/>
      <c r="M4" s="394"/>
      <c r="N4" s="394"/>
      <c r="O4" s="394"/>
      <c r="P4" s="394"/>
      <c r="Q4" s="394"/>
      <c r="R4" s="394"/>
      <c r="S4" s="394"/>
      <c r="T4" s="394"/>
      <c r="U4" s="394"/>
      <c r="V4" s="394"/>
      <c r="W4" s="394"/>
      <c r="X4" s="394"/>
      <c r="Y4" s="394"/>
      <c r="Z4" s="394"/>
      <c r="AA4" s="394"/>
      <c r="AB4" s="394"/>
      <c r="AC4" s="394"/>
      <c r="AD4" s="394"/>
      <c r="AE4" s="394"/>
      <c r="AF4" s="394"/>
      <c r="AG4" s="394"/>
      <c r="AH4" s="394"/>
      <c r="AI4" s="394"/>
      <c r="AJ4" s="394"/>
      <c r="AK4" s="394"/>
      <c r="AL4" s="394"/>
      <c r="AM4" s="394"/>
      <c r="AN4" s="394"/>
      <c r="AO4" s="394"/>
      <c r="AP4" s="394"/>
      <c r="AQ4" s="394"/>
      <c r="AR4" s="394"/>
      <c r="AS4" s="394"/>
      <c r="AT4" s="394"/>
      <c r="AU4" s="394"/>
      <c r="AV4" s="394"/>
      <c r="AW4" s="394"/>
      <c r="AX4" s="394"/>
      <c r="AY4" s="394"/>
      <c r="AZ4" s="394"/>
      <c r="BA4" s="394"/>
      <c r="BB4" s="394"/>
      <c r="BC4" s="394"/>
      <c r="BD4" s="394"/>
      <c r="BE4" s="394"/>
      <c r="BF4" s="394"/>
      <c r="BG4" s="394"/>
      <c r="BH4" s="394"/>
      <c r="BI4" s="394"/>
      <c r="BJ4" s="394"/>
      <c r="BK4" s="394"/>
      <c r="BL4" s="394"/>
      <c r="BM4" s="394"/>
      <c r="BN4" s="394"/>
      <c r="BO4" s="394"/>
      <c r="BP4" s="394"/>
      <c r="BQ4" s="394"/>
      <c r="BR4" s="394"/>
      <c r="BS4" s="394"/>
      <c r="BT4" s="394"/>
      <c r="BU4" s="394"/>
      <c r="BV4" s="394"/>
      <c r="BW4" s="394"/>
      <c r="BX4" s="394"/>
      <c r="BY4" s="394"/>
      <c r="BZ4" s="394"/>
      <c r="CA4" s="394"/>
      <c r="CB4" s="394"/>
      <c r="CC4" s="394"/>
      <c r="CD4" s="394"/>
      <c r="CE4" s="394"/>
      <c r="CF4" s="394"/>
      <c r="CG4" s="394"/>
      <c r="CH4" s="394"/>
      <c r="CI4" s="394"/>
      <c r="CJ4" s="394"/>
      <c r="CK4" s="394"/>
      <c r="CL4" s="394"/>
      <c r="CM4" s="394"/>
      <c r="CN4" s="394"/>
      <c r="CO4" s="394"/>
      <c r="CP4" s="394"/>
    </row>
    <row r="5" spans="1:94" ht="15.75" thickBot="1" x14ac:dyDescent="0.25">
      <c r="A5" s="394"/>
      <c r="B5" s="459" t="s">
        <v>343</v>
      </c>
      <c r="C5" s="460"/>
      <c r="D5" s="394"/>
      <c r="E5" s="394"/>
      <c r="F5" s="394"/>
      <c r="G5" s="394"/>
      <c r="H5" s="394"/>
      <c r="I5" s="394"/>
      <c r="J5" s="394"/>
      <c r="K5" s="394"/>
      <c r="L5" s="394"/>
      <c r="M5" s="394"/>
      <c r="N5" s="394"/>
      <c r="O5" s="394"/>
      <c r="P5" s="394"/>
      <c r="Q5" s="394"/>
      <c r="R5" s="394"/>
      <c r="S5" s="394"/>
      <c r="T5" s="394"/>
      <c r="U5" s="394"/>
      <c r="V5" s="394"/>
      <c r="W5" s="394"/>
      <c r="X5" s="394"/>
      <c r="Y5" s="394"/>
      <c r="Z5" s="394"/>
      <c r="AA5" s="394"/>
      <c r="AB5" s="394"/>
      <c r="AC5" s="394"/>
      <c r="AD5" s="394"/>
      <c r="AE5" s="394"/>
      <c r="AF5" s="394"/>
      <c r="AG5" s="394"/>
      <c r="AH5" s="394"/>
      <c r="AI5" s="394"/>
      <c r="AJ5" s="394"/>
      <c r="AK5" s="394"/>
      <c r="AL5" s="394"/>
      <c r="AM5" s="394"/>
      <c r="AN5" s="394"/>
      <c r="AO5" s="394"/>
      <c r="AP5" s="394"/>
      <c r="AQ5" s="394"/>
      <c r="AR5" s="394"/>
      <c r="AS5" s="394"/>
      <c r="AT5" s="394"/>
      <c r="AU5" s="394"/>
      <c r="AV5" s="394"/>
      <c r="AW5" s="394"/>
      <c r="AX5" s="394"/>
      <c r="AY5" s="394"/>
      <c r="AZ5" s="394"/>
      <c r="BA5" s="394"/>
      <c r="BB5" s="394"/>
      <c r="BC5" s="394"/>
      <c r="BD5" s="394"/>
      <c r="BE5" s="394"/>
      <c r="BF5" s="394"/>
      <c r="BG5" s="394"/>
      <c r="BH5" s="394"/>
      <c r="BI5" s="394"/>
      <c r="BJ5" s="394"/>
      <c r="BK5" s="394"/>
      <c r="BL5" s="394"/>
      <c r="BM5" s="394"/>
      <c r="BN5" s="394"/>
      <c r="BO5" s="394"/>
      <c r="BP5" s="394"/>
      <c r="BQ5" s="394"/>
      <c r="BR5" s="394"/>
      <c r="BS5" s="394"/>
      <c r="BT5" s="394"/>
      <c r="BU5" s="394"/>
      <c r="BV5" s="394"/>
      <c r="BW5" s="394"/>
      <c r="BX5" s="394"/>
      <c r="BY5" s="394"/>
      <c r="BZ5" s="394"/>
      <c r="CA5" s="394"/>
      <c r="CB5" s="394"/>
      <c r="CC5" s="394"/>
      <c r="CD5" s="394"/>
      <c r="CE5" s="394"/>
      <c r="CF5" s="394"/>
      <c r="CG5" s="394"/>
      <c r="CH5" s="394"/>
      <c r="CI5" s="394"/>
      <c r="CJ5" s="394"/>
      <c r="CK5" s="394"/>
      <c r="CL5" s="394"/>
      <c r="CM5" s="394"/>
      <c r="CN5" s="394"/>
      <c r="CO5" s="394"/>
      <c r="CP5" s="394"/>
    </row>
    <row r="6" spans="1:94" ht="15.75" thickBot="1" x14ac:dyDescent="0.25">
      <c r="A6" s="394"/>
      <c r="B6" s="459" t="s">
        <v>106</v>
      </c>
      <c r="C6" s="461"/>
      <c r="D6" s="394"/>
      <c r="E6" s="394"/>
      <c r="F6" s="394"/>
      <c r="G6" s="394"/>
      <c r="H6" s="394"/>
      <c r="I6" s="394"/>
      <c r="J6" s="394"/>
      <c r="K6" s="394"/>
      <c r="L6" s="394"/>
      <c r="M6" s="394"/>
      <c r="N6" s="394"/>
      <c r="O6" s="394"/>
      <c r="P6" s="394"/>
      <c r="Q6" s="394"/>
      <c r="R6" s="394"/>
      <c r="S6" s="394"/>
      <c r="T6" s="394"/>
      <c r="U6" s="394"/>
      <c r="V6" s="394"/>
      <c r="W6" s="394"/>
      <c r="X6" s="394"/>
      <c r="Y6" s="394"/>
      <c r="Z6" s="394"/>
      <c r="AA6" s="394"/>
      <c r="AB6" s="394"/>
      <c r="AC6" s="394"/>
      <c r="AD6" s="394"/>
      <c r="AE6" s="394"/>
      <c r="AF6" s="394"/>
      <c r="AG6" s="394"/>
      <c r="AH6" s="394"/>
      <c r="AI6" s="394"/>
      <c r="AJ6" s="394"/>
      <c r="AK6" s="394"/>
      <c r="AL6" s="394"/>
      <c r="AM6" s="394"/>
      <c r="AN6" s="394"/>
      <c r="AO6" s="394"/>
      <c r="AP6" s="394"/>
      <c r="AQ6" s="394"/>
      <c r="AR6" s="394"/>
      <c r="AS6" s="394"/>
      <c r="AT6" s="394"/>
      <c r="AU6" s="394"/>
      <c r="AV6" s="394"/>
      <c r="AW6" s="394"/>
      <c r="AX6" s="394"/>
      <c r="AY6" s="394"/>
      <c r="AZ6" s="394"/>
      <c r="BA6" s="394"/>
      <c r="BB6" s="394"/>
      <c r="BC6" s="394"/>
      <c r="BD6" s="394"/>
      <c r="BE6" s="394"/>
      <c r="BF6" s="394"/>
      <c r="BG6" s="394"/>
      <c r="BH6" s="394"/>
      <c r="BI6" s="394"/>
      <c r="BJ6" s="394"/>
      <c r="BK6" s="394"/>
      <c r="BL6" s="394"/>
      <c r="BM6" s="394"/>
      <c r="BN6" s="394"/>
      <c r="BO6" s="394"/>
      <c r="BP6" s="394"/>
      <c r="BQ6" s="394"/>
      <c r="BR6" s="394"/>
      <c r="BS6" s="394"/>
      <c r="BT6" s="394"/>
      <c r="BU6" s="394"/>
      <c r="BV6" s="394"/>
      <c r="BW6" s="394"/>
      <c r="BX6" s="394"/>
      <c r="BY6" s="394"/>
      <c r="BZ6" s="394"/>
      <c r="CA6" s="394"/>
      <c r="CB6" s="394"/>
      <c r="CC6" s="394"/>
      <c r="CD6" s="394"/>
      <c r="CE6" s="394"/>
      <c r="CF6" s="394"/>
      <c r="CG6" s="394"/>
      <c r="CH6" s="394"/>
      <c r="CI6" s="394"/>
      <c r="CJ6" s="394"/>
      <c r="CK6" s="394"/>
      <c r="CL6" s="394"/>
      <c r="CM6" s="394"/>
      <c r="CN6" s="394"/>
      <c r="CO6" s="394"/>
      <c r="CP6" s="394"/>
    </row>
    <row r="7" spans="1:94" ht="15.75" thickBot="1" x14ac:dyDescent="0.25">
      <c r="A7" s="394"/>
      <c r="B7" s="459" t="s">
        <v>344</v>
      </c>
      <c r="C7" s="461"/>
      <c r="D7" s="394"/>
      <c r="E7" s="394"/>
      <c r="F7" s="394"/>
      <c r="G7" s="394"/>
      <c r="H7" s="394"/>
      <c r="I7" s="394"/>
      <c r="J7" s="394"/>
      <c r="K7" s="394"/>
      <c r="L7" s="394"/>
      <c r="M7" s="394"/>
      <c r="N7" s="394"/>
      <c r="O7" s="394"/>
      <c r="P7" s="394"/>
      <c r="Q7" s="394"/>
      <c r="R7" s="394"/>
      <c r="S7" s="394"/>
      <c r="T7" s="394"/>
      <c r="U7" s="394"/>
      <c r="V7" s="394"/>
      <c r="W7" s="394"/>
      <c r="X7" s="394"/>
      <c r="Y7" s="394"/>
      <c r="Z7" s="394"/>
      <c r="AA7" s="394"/>
      <c r="AB7" s="394"/>
      <c r="AC7" s="394"/>
      <c r="AD7" s="394"/>
      <c r="AE7" s="394"/>
      <c r="AF7" s="394"/>
      <c r="AG7" s="394"/>
      <c r="AH7" s="394"/>
      <c r="AI7" s="394"/>
      <c r="AJ7" s="394"/>
      <c r="AK7" s="394"/>
      <c r="AL7" s="394"/>
      <c r="AM7" s="394"/>
      <c r="AN7" s="394"/>
      <c r="AO7" s="394"/>
      <c r="AP7" s="394"/>
      <c r="AQ7" s="394"/>
      <c r="AR7" s="394"/>
      <c r="AS7" s="394"/>
      <c r="AT7" s="394"/>
      <c r="AU7" s="394"/>
      <c r="AV7" s="394"/>
      <c r="AW7" s="394"/>
      <c r="AX7" s="394"/>
      <c r="AY7" s="394"/>
      <c r="AZ7" s="394"/>
      <c r="BA7" s="394"/>
      <c r="BB7" s="394"/>
      <c r="BC7" s="394"/>
      <c r="BD7" s="394"/>
      <c r="BE7" s="394"/>
      <c r="BF7" s="394"/>
      <c r="BG7" s="394"/>
      <c r="BH7" s="394"/>
      <c r="BI7" s="394"/>
      <c r="BJ7" s="394"/>
      <c r="BK7" s="394"/>
      <c r="BL7" s="394"/>
      <c r="BM7" s="394"/>
      <c r="BN7" s="394"/>
      <c r="BO7" s="394"/>
      <c r="BP7" s="394"/>
      <c r="BQ7" s="394"/>
      <c r="BR7" s="394"/>
      <c r="BS7" s="394"/>
      <c r="BT7" s="394"/>
      <c r="BU7" s="394"/>
      <c r="BV7" s="394"/>
      <c r="BW7" s="394"/>
      <c r="BX7" s="394"/>
      <c r="BY7" s="394"/>
      <c r="BZ7" s="394"/>
      <c r="CA7" s="394"/>
      <c r="CB7" s="394"/>
      <c r="CC7" s="394"/>
      <c r="CD7" s="394"/>
      <c r="CE7" s="394"/>
      <c r="CF7" s="394"/>
      <c r="CG7" s="394"/>
      <c r="CH7" s="394"/>
      <c r="CI7" s="394"/>
      <c r="CJ7" s="394"/>
      <c r="CK7" s="394"/>
      <c r="CL7" s="394"/>
      <c r="CM7" s="394"/>
      <c r="CN7" s="394"/>
      <c r="CO7" s="394"/>
      <c r="CP7" s="394"/>
    </row>
    <row r="8" spans="1:94" ht="15.75" thickBot="1" x14ac:dyDescent="0.25">
      <c r="A8" s="394"/>
      <c r="B8" s="459" t="s">
        <v>345</v>
      </c>
      <c r="C8" s="461"/>
      <c r="D8" s="394"/>
      <c r="E8" s="394"/>
      <c r="F8" s="394"/>
      <c r="G8" s="394"/>
      <c r="H8" s="394"/>
      <c r="I8" s="394"/>
      <c r="J8" s="394"/>
      <c r="K8" s="394"/>
      <c r="L8" s="394"/>
      <c r="M8" s="394"/>
      <c r="N8" s="394"/>
      <c r="O8" s="394"/>
      <c r="P8" s="394"/>
      <c r="Q8" s="394"/>
      <c r="R8" s="394"/>
      <c r="S8" s="394"/>
      <c r="T8" s="394"/>
      <c r="U8" s="394"/>
      <c r="V8" s="394"/>
      <c r="W8" s="394"/>
      <c r="X8" s="394"/>
      <c r="Y8" s="394"/>
      <c r="Z8" s="394"/>
      <c r="AA8" s="394"/>
      <c r="AB8" s="394"/>
      <c r="AC8" s="394"/>
      <c r="AD8" s="394"/>
      <c r="AE8" s="394"/>
      <c r="AF8" s="394"/>
      <c r="AG8" s="394"/>
      <c r="AH8" s="394"/>
      <c r="AI8" s="394"/>
      <c r="AJ8" s="394"/>
      <c r="AK8" s="394"/>
      <c r="AL8" s="394"/>
      <c r="AM8" s="394"/>
      <c r="AN8" s="394"/>
      <c r="AO8" s="394"/>
      <c r="AP8" s="394"/>
      <c r="AQ8" s="394"/>
      <c r="AR8" s="394"/>
      <c r="AS8" s="394"/>
      <c r="AT8" s="394"/>
      <c r="AU8" s="394"/>
      <c r="AV8" s="394"/>
      <c r="AW8" s="394"/>
      <c r="AX8" s="394"/>
      <c r="AY8" s="394"/>
      <c r="AZ8" s="394"/>
      <c r="BA8" s="394"/>
      <c r="BB8" s="394"/>
      <c r="BC8" s="394"/>
      <c r="BD8" s="394"/>
      <c r="BE8" s="394"/>
      <c r="BF8" s="394"/>
      <c r="BG8" s="394"/>
      <c r="BH8" s="394"/>
      <c r="BI8" s="394"/>
      <c r="BJ8" s="394"/>
      <c r="BK8" s="394"/>
      <c r="BL8" s="394"/>
      <c r="BM8" s="394"/>
      <c r="BN8" s="394"/>
      <c r="BO8" s="394"/>
      <c r="BP8" s="394"/>
      <c r="BQ8" s="394"/>
      <c r="BR8" s="394"/>
      <c r="BS8" s="394"/>
      <c r="BT8" s="394"/>
      <c r="BU8" s="394"/>
      <c r="BV8" s="394"/>
      <c r="BW8" s="394"/>
      <c r="BX8" s="394"/>
      <c r="BY8" s="394"/>
      <c r="BZ8" s="394"/>
      <c r="CA8" s="394"/>
      <c r="CB8" s="394"/>
      <c r="CC8" s="394"/>
      <c r="CD8" s="394"/>
      <c r="CE8" s="394"/>
      <c r="CF8" s="394"/>
      <c r="CG8" s="394"/>
      <c r="CH8" s="394"/>
      <c r="CI8" s="394"/>
      <c r="CJ8" s="394"/>
      <c r="CK8" s="394"/>
      <c r="CL8" s="394"/>
      <c r="CM8" s="394"/>
      <c r="CN8" s="394"/>
      <c r="CO8" s="394"/>
      <c r="CP8" s="394"/>
    </row>
    <row r="9" spans="1:94" ht="6" customHeight="1" thickBot="1" x14ac:dyDescent="0.25">
      <c r="A9" s="394"/>
      <c r="B9" s="526"/>
      <c r="C9" s="526"/>
      <c r="D9" s="394"/>
      <c r="E9" s="394"/>
      <c r="F9" s="394"/>
      <c r="G9" s="394"/>
      <c r="H9" s="394"/>
      <c r="I9" s="394"/>
      <c r="J9" s="394"/>
      <c r="K9" s="394"/>
      <c r="L9" s="394"/>
      <c r="M9" s="394"/>
      <c r="N9" s="394"/>
      <c r="O9" s="394"/>
      <c r="P9" s="394"/>
      <c r="Q9" s="394"/>
      <c r="R9" s="394"/>
      <c r="S9" s="394"/>
      <c r="T9" s="394"/>
      <c r="U9" s="394"/>
      <c r="V9" s="394"/>
      <c r="W9" s="394"/>
      <c r="X9" s="394"/>
      <c r="Y9" s="394"/>
      <c r="Z9" s="394"/>
      <c r="AA9" s="394"/>
      <c r="AB9" s="394"/>
      <c r="AC9" s="394"/>
      <c r="AD9" s="394"/>
      <c r="AE9" s="394"/>
      <c r="AF9" s="394"/>
      <c r="AG9" s="394"/>
      <c r="AH9" s="394"/>
      <c r="AI9" s="394"/>
      <c r="AJ9" s="394"/>
      <c r="AK9" s="394"/>
      <c r="AL9" s="394"/>
      <c r="AM9" s="394"/>
      <c r="AN9" s="394"/>
      <c r="AO9" s="394"/>
      <c r="AP9" s="394"/>
      <c r="AQ9" s="394"/>
      <c r="AR9" s="394"/>
      <c r="AS9" s="394"/>
      <c r="AT9" s="394"/>
      <c r="AU9" s="394"/>
      <c r="AV9" s="394"/>
      <c r="AW9" s="394"/>
      <c r="AX9" s="394"/>
      <c r="AY9" s="394"/>
      <c r="AZ9" s="394"/>
      <c r="BA9" s="394"/>
      <c r="BB9" s="394"/>
      <c r="BC9" s="394"/>
      <c r="BD9" s="394"/>
      <c r="BE9" s="394"/>
      <c r="BF9" s="394"/>
      <c r="BG9" s="394"/>
      <c r="BH9" s="394"/>
      <c r="BI9" s="394"/>
      <c r="BJ9" s="394"/>
      <c r="BK9" s="394"/>
      <c r="BL9" s="394"/>
      <c r="BM9" s="394"/>
      <c r="BN9" s="394"/>
      <c r="BO9" s="394"/>
      <c r="BP9" s="394"/>
      <c r="BQ9" s="394"/>
      <c r="BR9" s="394"/>
      <c r="BS9" s="394"/>
      <c r="BT9" s="394"/>
      <c r="BU9" s="394"/>
      <c r="BV9" s="394"/>
      <c r="BW9" s="394"/>
      <c r="BX9" s="394"/>
      <c r="BY9" s="394"/>
      <c r="BZ9" s="394"/>
      <c r="CA9" s="394"/>
      <c r="CB9" s="394"/>
      <c r="CC9" s="394"/>
      <c r="CD9" s="394"/>
      <c r="CE9" s="394"/>
      <c r="CF9" s="394"/>
      <c r="CG9" s="394"/>
      <c r="CH9" s="394"/>
      <c r="CI9" s="394"/>
      <c r="CJ9" s="394"/>
      <c r="CK9" s="394"/>
      <c r="CL9" s="394"/>
      <c r="CM9" s="394"/>
      <c r="CN9" s="394"/>
      <c r="CO9" s="394"/>
      <c r="CP9" s="394"/>
    </row>
    <row r="10" spans="1:94" ht="16.5" thickBot="1" x14ac:dyDescent="0.25">
      <c r="A10" s="394"/>
      <c r="B10" s="527" t="s">
        <v>310</v>
      </c>
      <c r="C10" s="527"/>
      <c r="D10" s="394"/>
      <c r="E10" s="394"/>
      <c r="F10" s="394"/>
      <c r="G10" s="394"/>
      <c r="H10" s="394"/>
      <c r="I10" s="394"/>
      <c r="J10" s="394"/>
      <c r="K10" s="394"/>
      <c r="L10" s="394"/>
      <c r="M10" s="394"/>
      <c r="N10" s="394"/>
      <c r="O10" s="394"/>
      <c r="P10" s="394"/>
      <c r="Q10" s="394"/>
      <c r="R10" s="394"/>
      <c r="S10" s="394"/>
      <c r="T10" s="394"/>
      <c r="U10" s="394"/>
      <c r="V10" s="394"/>
      <c r="W10" s="394"/>
      <c r="X10" s="394"/>
      <c r="Y10" s="394"/>
      <c r="Z10" s="394"/>
      <c r="AA10" s="394"/>
      <c r="AB10" s="394"/>
      <c r="AC10" s="394"/>
      <c r="AD10" s="394"/>
      <c r="AE10" s="394"/>
      <c r="AF10" s="394"/>
      <c r="AG10" s="394"/>
      <c r="AH10" s="394"/>
      <c r="AI10" s="394"/>
      <c r="AJ10" s="394"/>
      <c r="AK10" s="394"/>
      <c r="AL10" s="394"/>
      <c r="AM10" s="394"/>
      <c r="AN10" s="394"/>
      <c r="AO10" s="394"/>
      <c r="AP10" s="394"/>
      <c r="AQ10" s="394"/>
      <c r="AR10" s="394"/>
      <c r="AS10" s="394"/>
      <c r="AT10" s="394"/>
      <c r="AU10" s="394"/>
      <c r="AV10" s="394"/>
      <c r="AW10" s="394"/>
      <c r="AX10" s="394"/>
      <c r="AY10" s="394"/>
      <c r="AZ10" s="394"/>
      <c r="BA10" s="394"/>
      <c r="BB10" s="394"/>
      <c r="BC10" s="394"/>
      <c r="BD10" s="394"/>
      <c r="BE10" s="394"/>
      <c r="BF10" s="394"/>
      <c r="BG10" s="394"/>
      <c r="BH10" s="394"/>
      <c r="BI10" s="394"/>
      <c r="BJ10" s="394"/>
      <c r="BK10" s="394"/>
      <c r="BL10" s="394"/>
      <c r="BM10" s="394"/>
      <c r="BN10" s="394"/>
      <c r="BO10" s="394"/>
      <c r="BP10" s="394"/>
      <c r="BQ10" s="394"/>
      <c r="BR10" s="394"/>
      <c r="BS10" s="394"/>
      <c r="BT10" s="394"/>
      <c r="BU10" s="394"/>
      <c r="BV10" s="394"/>
      <c r="BW10" s="394"/>
      <c r="BX10" s="394"/>
      <c r="BY10" s="394"/>
      <c r="BZ10" s="394"/>
      <c r="CA10" s="394"/>
      <c r="CB10" s="394"/>
      <c r="CC10" s="394"/>
      <c r="CD10" s="394"/>
      <c r="CE10" s="394"/>
      <c r="CF10" s="394"/>
      <c r="CG10" s="394"/>
      <c r="CH10" s="394"/>
      <c r="CI10" s="394"/>
      <c r="CJ10" s="394"/>
      <c r="CK10" s="394"/>
      <c r="CL10" s="394"/>
      <c r="CM10" s="394"/>
      <c r="CN10" s="394"/>
      <c r="CO10" s="394"/>
      <c r="CP10" s="394"/>
    </row>
    <row r="11" spans="1:94" ht="15.75" thickBot="1" x14ac:dyDescent="0.25">
      <c r="A11" s="394"/>
      <c r="B11" s="462" t="s">
        <v>348</v>
      </c>
      <c r="C11" s="463"/>
      <c r="D11" s="394"/>
      <c r="E11" s="394"/>
      <c r="F11" s="394"/>
      <c r="G11" s="394"/>
      <c r="H11" s="394"/>
      <c r="I11" s="394"/>
      <c r="J11" s="394"/>
      <c r="K11" s="394"/>
      <c r="L11" s="394"/>
      <c r="M11" s="394"/>
      <c r="N11" s="394"/>
      <c r="O11" s="394"/>
      <c r="P11" s="394"/>
      <c r="Q11" s="394"/>
      <c r="R11" s="394"/>
      <c r="S11" s="394"/>
      <c r="T11" s="394"/>
      <c r="U11" s="394"/>
      <c r="V11" s="394"/>
      <c r="W11" s="394"/>
      <c r="X11" s="394"/>
      <c r="Y11" s="394"/>
      <c r="Z11" s="394"/>
      <c r="AA11" s="394"/>
      <c r="AB11" s="394"/>
      <c r="AC11" s="394"/>
      <c r="AD11" s="394"/>
      <c r="AE11" s="394"/>
      <c r="AF11" s="394"/>
      <c r="AG11" s="394"/>
      <c r="AH11" s="394"/>
      <c r="AI11" s="394"/>
      <c r="AJ11" s="394"/>
      <c r="AK11" s="394"/>
      <c r="AL11" s="394"/>
      <c r="AM11" s="394"/>
      <c r="AN11" s="394"/>
      <c r="AO11" s="394"/>
      <c r="AP11" s="394"/>
      <c r="AQ11" s="394"/>
      <c r="AR11" s="394"/>
      <c r="AS11" s="394"/>
      <c r="AT11" s="394"/>
      <c r="AU11" s="394"/>
      <c r="AV11" s="394"/>
      <c r="AW11" s="394"/>
      <c r="AX11" s="394"/>
      <c r="AY11" s="394"/>
      <c r="AZ11" s="394"/>
      <c r="BA11" s="394"/>
      <c r="BB11" s="394"/>
      <c r="BC11" s="394"/>
      <c r="BD11" s="394"/>
      <c r="BE11" s="394"/>
      <c r="BF11" s="394"/>
      <c r="BG11" s="394"/>
      <c r="BH11" s="394"/>
      <c r="BI11" s="394"/>
      <c r="BJ11" s="394"/>
      <c r="BK11" s="394"/>
      <c r="BL11" s="394"/>
      <c r="BM11" s="394"/>
      <c r="BN11" s="394"/>
      <c r="BO11" s="394"/>
      <c r="BP11" s="394"/>
      <c r="BQ11" s="394"/>
      <c r="BR11" s="394"/>
      <c r="BS11" s="394"/>
      <c r="BT11" s="394"/>
      <c r="BU11" s="394"/>
      <c r="BV11" s="394"/>
      <c r="BW11" s="394"/>
      <c r="BX11" s="394"/>
      <c r="BY11" s="394"/>
      <c r="BZ11" s="394"/>
      <c r="CA11" s="394"/>
      <c r="CB11" s="394"/>
      <c r="CC11" s="394"/>
      <c r="CD11" s="394"/>
      <c r="CE11" s="394"/>
      <c r="CF11" s="394"/>
      <c r="CG11" s="394"/>
      <c r="CH11" s="394"/>
      <c r="CI11" s="394"/>
      <c r="CJ11" s="394"/>
      <c r="CK11" s="394"/>
      <c r="CL11" s="394"/>
      <c r="CM11" s="394"/>
      <c r="CN11" s="394"/>
      <c r="CO11" s="394"/>
      <c r="CP11" s="394"/>
    </row>
    <row r="12" spans="1:94" ht="15.75" thickBot="1" x14ac:dyDescent="0.25">
      <c r="A12" s="394"/>
      <c r="B12" s="462" t="s">
        <v>107</v>
      </c>
      <c r="C12" s="461"/>
      <c r="D12" s="394"/>
      <c r="E12" s="394"/>
      <c r="F12" s="394"/>
      <c r="G12" s="394"/>
      <c r="H12" s="394"/>
      <c r="I12" s="394"/>
      <c r="J12" s="394"/>
      <c r="K12" s="394"/>
      <c r="L12" s="394"/>
      <c r="M12" s="394"/>
      <c r="N12" s="394"/>
      <c r="O12" s="394"/>
      <c r="P12" s="394"/>
      <c r="Q12" s="394"/>
      <c r="R12" s="394"/>
      <c r="S12" s="394"/>
      <c r="T12" s="394"/>
      <c r="U12" s="394"/>
      <c r="V12" s="394"/>
      <c r="W12" s="394"/>
      <c r="X12" s="394"/>
      <c r="Y12" s="394"/>
      <c r="Z12" s="394"/>
      <c r="AA12" s="394"/>
      <c r="AB12" s="394"/>
      <c r="AC12" s="394"/>
      <c r="AD12" s="394"/>
      <c r="AE12" s="394"/>
      <c r="AF12" s="394"/>
      <c r="AG12" s="394"/>
      <c r="AH12" s="394"/>
      <c r="AI12" s="394"/>
      <c r="AJ12" s="394"/>
      <c r="AK12" s="394"/>
      <c r="AL12" s="394"/>
      <c r="AM12" s="394"/>
      <c r="AN12" s="394"/>
      <c r="AO12" s="394"/>
      <c r="AP12" s="394"/>
      <c r="AQ12" s="394"/>
      <c r="AR12" s="394"/>
      <c r="AS12" s="394"/>
      <c r="AT12" s="394"/>
      <c r="AU12" s="394"/>
      <c r="AV12" s="394"/>
      <c r="AW12" s="394"/>
      <c r="AX12" s="394"/>
      <c r="AY12" s="394"/>
      <c r="AZ12" s="394"/>
      <c r="BA12" s="394"/>
      <c r="BB12" s="394"/>
      <c r="BC12" s="394"/>
      <c r="BD12" s="394"/>
      <c r="BE12" s="394"/>
      <c r="BF12" s="394"/>
      <c r="BG12" s="394"/>
      <c r="BH12" s="394"/>
      <c r="BI12" s="394"/>
      <c r="BJ12" s="394"/>
      <c r="BK12" s="394"/>
      <c r="BL12" s="394"/>
      <c r="BM12" s="394"/>
      <c r="BN12" s="394"/>
      <c r="BO12" s="394"/>
      <c r="BP12" s="394"/>
      <c r="BQ12" s="394"/>
      <c r="BR12" s="394"/>
      <c r="BS12" s="394"/>
      <c r="BT12" s="394"/>
      <c r="BU12" s="394"/>
      <c r="BV12" s="394"/>
      <c r="BW12" s="394"/>
      <c r="BX12" s="394"/>
      <c r="BY12" s="394"/>
      <c r="BZ12" s="394"/>
      <c r="CA12" s="394"/>
      <c r="CB12" s="394"/>
      <c r="CC12" s="394"/>
      <c r="CD12" s="394"/>
      <c r="CE12" s="394"/>
      <c r="CF12" s="394"/>
      <c r="CG12" s="394"/>
      <c r="CH12" s="394"/>
      <c r="CI12" s="394"/>
      <c r="CJ12" s="394"/>
      <c r="CK12" s="394"/>
      <c r="CL12" s="394"/>
      <c r="CM12" s="394"/>
      <c r="CN12" s="394"/>
      <c r="CO12" s="394"/>
      <c r="CP12" s="394"/>
    </row>
    <row r="13" spans="1:94" ht="15.75" thickBot="1" x14ac:dyDescent="0.25">
      <c r="A13" s="394"/>
      <c r="B13" s="462" t="s">
        <v>108</v>
      </c>
      <c r="C13" s="461"/>
      <c r="D13" s="394"/>
      <c r="E13" s="394"/>
      <c r="F13" s="394"/>
      <c r="G13" s="394"/>
      <c r="H13" s="394"/>
      <c r="I13" s="394"/>
      <c r="J13" s="394"/>
      <c r="K13" s="394"/>
      <c r="L13" s="394"/>
      <c r="M13" s="394"/>
      <c r="N13" s="394"/>
      <c r="O13" s="394"/>
      <c r="P13" s="394"/>
      <c r="Q13" s="394"/>
      <c r="R13" s="394"/>
      <c r="S13" s="394"/>
      <c r="T13" s="394"/>
      <c r="U13" s="394"/>
      <c r="V13" s="394"/>
      <c r="W13" s="394"/>
      <c r="X13" s="394"/>
      <c r="Y13" s="394"/>
      <c r="Z13" s="394"/>
      <c r="AA13" s="394"/>
      <c r="AB13" s="394"/>
      <c r="AC13" s="394"/>
      <c r="AD13" s="394"/>
      <c r="AE13" s="394"/>
      <c r="AF13" s="394"/>
      <c r="AG13" s="394"/>
      <c r="AH13" s="394"/>
      <c r="AI13" s="394"/>
      <c r="AJ13" s="394"/>
      <c r="AK13" s="394"/>
      <c r="AL13" s="394"/>
      <c r="AM13" s="394"/>
      <c r="AN13" s="394"/>
      <c r="AO13" s="394"/>
      <c r="AP13" s="394"/>
      <c r="AQ13" s="394"/>
      <c r="AR13" s="394"/>
      <c r="AS13" s="394"/>
      <c r="AT13" s="394"/>
      <c r="AU13" s="394"/>
      <c r="AV13" s="394"/>
      <c r="AW13" s="394"/>
      <c r="AX13" s="394"/>
      <c r="AY13" s="394"/>
      <c r="AZ13" s="394"/>
      <c r="BA13" s="394"/>
      <c r="BB13" s="394"/>
      <c r="BC13" s="394"/>
      <c r="BD13" s="394"/>
      <c r="BE13" s="394"/>
      <c r="BF13" s="394"/>
      <c r="BG13" s="394"/>
      <c r="BH13" s="394"/>
      <c r="BI13" s="394"/>
      <c r="BJ13" s="394"/>
      <c r="BK13" s="394"/>
      <c r="BL13" s="394"/>
      <c r="BM13" s="394"/>
      <c r="BN13" s="394"/>
      <c r="BO13" s="394"/>
      <c r="BP13" s="394"/>
      <c r="BQ13" s="394"/>
      <c r="BR13" s="394"/>
      <c r="BS13" s="394"/>
      <c r="BT13" s="394"/>
      <c r="BU13" s="394"/>
      <c r="BV13" s="394"/>
      <c r="BW13" s="394"/>
      <c r="BX13" s="394"/>
      <c r="BY13" s="394"/>
      <c r="BZ13" s="394"/>
      <c r="CA13" s="394"/>
      <c r="CB13" s="394"/>
      <c r="CC13" s="394"/>
      <c r="CD13" s="394"/>
      <c r="CE13" s="394"/>
      <c r="CF13" s="394"/>
      <c r="CG13" s="394"/>
      <c r="CH13" s="394"/>
      <c r="CI13" s="394"/>
      <c r="CJ13" s="394"/>
      <c r="CK13" s="394"/>
      <c r="CL13" s="394"/>
      <c r="CM13" s="394"/>
      <c r="CN13" s="394"/>
      <c r="CO13" s="394"/>
      <c r="CP13" s="394"/>
    </row>
    <row r="14" spans="1:94" ht="15.75" thickBot="1" x14ac:dyDescent="0.25">
      <c r="A14" s="394"/>
      <c r="B14" s="462" t="s">
        <v>335</v>
      </c>
      <c r="C14" s="461"/>
      <c r="D14" s="394"/>
      <c r="E14" s="394"/>
      <c r="F14" s="394"/>
      <c r="G14" s="394"/>
      <c r="H14" s="394"/>
      <c r="I14" s="394"/>
      <c r="J14" s="394"/>
      <c r="K14" s="394"/>
      <c r="L14" s="394"/>
      <c r="M14" s="394"/>
      <c r="N14" s="394"/>
      <c r="O14" s="394"/>
      <c r="P14" s="394"/>
      <c r="Q14" s="394"/>
      <c r="R14" s="394"/>
      <c r="S14" s="394"/>
      <c r="T14" s="394"/>
      <c r="U14" s="394"/>
      <c r="V14" s="394"/>
      <c r="W14" s="394"/>
      <c r="X14" s="394"/>
      <c r="Y14" s="394"/>
      <c r="Z14" s="394"/>
      <c r="AA14" s="394"/>
      <c r="AB14" s="394"/>
      <c r="AC14" s="394"/>
      <c r="AD14" s="394"/>
      <c r="AE14" s="394"/>
      <c r="AF14" s="394"/>
      <c r="AG14" s="394"/>
      <c r="AH14" s="394"/>
      <c r="AI14" s="394"/>
      <c r="AJ14" s="394"/>
      <c r="AK14" s="394"/>
      <c r="AL14" s="394"/>
      <c r="AM14" s="394"/>
      <c r="AN14" s="394"/>
      <c r="AO14" s="394"/>
      <c r="AP14" s="394"/>
      <c r="AQ14" s="394"/>
      <c r="AR14" s="394"/>
      <c r="AS14" s="394"/>
      <c r="AT14" s="394"/>
      <c r="AU14" s="394"/>
      <c r="AV14" s="394"/>
      <c r="AW14" s="394"/>
      <c r="AX14" s="394"/>
      <c r="AY14" s="394"/>
      <c r="AZ14" s="394"/>
      <c r="BA14" s="394"/>
      <c r="BB14" s="394"/>
      <c r="BC14" s="394"/>
      <c r="BD14" s="394"/>
      <c r="BE14" s="394"/>
      <c r="BF14" s="394"/>
      <c r="BG14" s="394"/>
      <c r="BH14" s="394"/>
      <c r="BI14" s="394"/>
      <c r="BJ14" s="394"/>
      <c r="BK14" s="394"/>
      <c r="BL14" s="394"/>
      <c r="BM14" s="394"/>
      <c r="BN14" s="394"/>
      <c r="BO14" s="394"/>
      <c r="BP14" s="394"/>
      <c r="BQ14" s="394"/>
      <c r="BR14" s="394"/>
      <c r="BS14" s="394"/>
      <c r="BT14" s="394"/>
      <c r="BU14" s="394"/>
      <c r="BV14" s="394"/>
      <c r="BW14" s="394"/>
      <c r="BX14" s="394"/>
      <c r="BY14" s="394"/>
      <c r="BZ14" s="394"/>
      <c r="CA14" s="394"/>
      <c r="CB14" s="394"/>
      <c r="CC14" s="394"/>
      <c r="CD14" s="394"/>
      <c r="CE14" s="394"/>
      <c r="CF14" s="394"/>
      <c r="CG14" s="394"/>
      <c r="CH14" s="394"/>
      <c r="CI14" s="394"/>
      <c r="CJ14" s="394"/>
      <c r="CK14" s="394"/>
      <c r="CL14" s="394"/>
      <c r="CM14" s="394"/>
      <c r="CN14" s="394"/>
      <c r="CO14" s="394"/>
      <c r="CP14" s="394"/>
    </row>
    <row r="15" spans="1:94" ht="15.75" thickBot="1" x14ac:dyDescent="0.25">
      <c r="A15" s="394"/>
      <c r="B15" s="462" t="s">
        <v>336</v>
      </c>
      <c r="C15" s="461"/>
      <c r="D15" s="394"/>
      <c r="E15" s="394"/>
      <c r="F15" s="394"/>
      <c r="G15" s="394"/>
      <c r="H15" s="394"/>
      <c r="I15" s="394"/>
      <c r="J15" s="394"/>
      <c r="K15" s="394"/>
      <c r="L15" s="394"/>
      <c r="M15" s="394"/>
      <c r="N15" s="394"/>
      <c r="O15" s="394"/>
      <c r="P15" s="394"/>
      <c r="Q15" s="394"/>
      <c r="R15" s="394"/>
      <c r="S15" s="394"/>
      <c r="T15" s="394"/>
      <c r="U15" s="394"/>
      <c r="V15" s="394"/>
      <c r="W15" s="394"/>
      <c r="X15" s="394"/>
      <c r="Y15" s="394"/>
      <c r="Z15" s="394"/>
      <c r="AA15" s="394"/>
      <c r="AB15" s="394"/>
      <c r="AC15" s="394"/>
      <c r="AD15" s="394"/>
      <c r="AE15" s="394"/>
      <c r="AF15" s="394"/>
      <c r="AG15" s="394"/>
      <c r="AH15" s="394"/>
      <c r="AI15" s="394"/>
      <c r="AJ15" s="394"/>
      <c r="AK15" s="394"/>
      <c r="AL15" s="394"/>
      <c r="AM15" s="394"/>
      <c r="AN15" s="394"/>
      <c r="AO15" s="394"/>
      <c r="AP15" s="394"/>
      <c r="AQ15" s="394"/>
      <c r="AR15" s="394"/>
      <c r="AS15" s="394"/>
      <c r="AT15" s="394"/>
      <c r="AU15" s="394"/>
      <c r="AV15" s="394"/>
      <c r="AW15" s="394"/>
      <c r="AX15" s="394"/>
      <c r="AY15" s="394"/>
      <c r="AZ15" s="394"/>
      <c r="BA15" s="394"/>
      <c r="BB15" s="394"/>
      <c r="BC15" s="394"/>
      <c r="BD15" s="394"/>
      <c r="BE15" s="394"/>
      <c r="BF15" s="394"/>
      <c r="BG15" s="394"/>
      <c r="BH15" s="394"/>
      <c r="BI15" s="394"/>
      <c r="BJ15" s="394"/>
      <c r="BK15" s="394"/>
      <c r="BL15" s="394"/>
      <c r="BM15" s="394"/>
      <c r="BN15" s="394"/>
      <c r="BO15" s="394"/>
      <c r="BP15" s="394"/>
      <c r="BQ15" s="394"/>
      <c r="BR15" s="394"/>
      <c r="BS15" s="394"/>
      <c r="BT15" s="394"/>
      <c r="BU15" s="394"/>
      <c r="BV15" s="394"/>
      <c r="BW15" s="394"/>
      <c r="BX15" s="394"/>
      <c r="BY15" s="394"/>
      <c r="BZ15" s="394"/>
      <c r="CA15" s="394"/>
      <c r="CB15" s="394"/>
      <c r="CC15" s="394"/>
      <c r="CD15" s="394"/>
      <c r="CE15" s="394"/>
      <c r="CF15" s="394"/>
      <c r="CG15" s="394"/>
      <c r="CH15" s="394"/>
      <c r="CI15" s="394"/>
      <c r="CJ15" s="394"/>
      <c r="CK15" s="394"/>
      <c r="CL15" s="394"/>
      <c r="CM15" s="394"/>
      <c r="CN15" s="394"/>
      <c r="CO15" s="394"/>
      <c r="CP15" s="394"/>
    </row>
    <row r="16" spans="1:94" ht="15.75" thickBot="1" x14ac:dyDescent="0.25">
      <c r="A16" s="394"/>
      <c r="B16" s="462" t="s">
        <v>338</v>
      </c>
      <c r="C16" s="464"/>
      <c r="D16" s="394"/>
      <c r="E16" s="394"/>
      <c r="F16" s="394"/>
      <c r="G16" s="394"/>
      <c r="H16" s="394"/>
      <c r="I16" s="394"/>
      <c r="J16" s="394"/>
      <c r="K16" s="394"/>
      <c r="L16" s="394"/>
      <c r="M16" s="394"/>
      <c r="N16" s="394"/>
      <c r="O16" s="394"/>
      <c r="P16" s="394"/>
      <c r="Q16" s="394"/>
      <c r="R16" s="394"/>
      <c r="S16" s="394"/>
      <c r="T16" s="394"/>
      <c r="U16" s="394"/>
      <c r="V16" s="394"/>
      <c r="W16" s="394"/>
      <c r="X16" s="394"/>
      <c r="Y16" s="394"/>
      <c r="Z16" s="394"/>
      <c r="AA16" s="394"/>
      <c r="AB16" s="394"/>
      <c r="AC16" s="394"/>
      <c r="AD16" s="394"/>
      <c r="AE16" s="394"/>
      <c r="AF16" s="394"/>
      <c r="AG16" s="394"/>
      <c r="AH16" s="394"/>
      <c r="AI16" s="394"/>
      <c r="AJ16" s="394"/>
      <c r="AK16" s="394"/>
      <c r="AL16" s="394"/>
      <c r="AM16" s="394"/>
      <c r="AN16" s="394"/>
      <c r="AO16" s="394"/>
      <c r="AP16" s="394"/>
      <c r="AQ16" s="394"/>
      <c r="AR16" s="394"/>
      <c r="AS16" s="394"/>
      <c r="AT16" s="394"/>
      <c r="AU16" s="394"/>
      <c r="AV16" s="394"/>
      <c r="AW16" s="394"/>
      <c r="AX16" s="394"/>
      <c r="AY16" s="394"/>
      <c r="AZ16" s="394"/>
      <c r="BA16" s="394"/>
      <c r="BB16" s="394"/>
      <c r="BC16" s="394"/>
      <c r="BD16" s="394"/>
      <c r="BE16" s="394"/>
      <c r="BF16" s="394"/>
      <c r="BG16" s="394"/>
      <c r="BH16" s="394"/>
      <c r="BI16" s="394"/>
      <c r="BJ16" s="394"/>
      <c r="BK16" s="394"/>
      <c r="BL16" s="394"/>
      <c r="BM16" s="394"/>
      <c r="BN16" s="394"/>
      <c r="BO16" s="394"/>
      <c r="BP16" s="394"/>
      <c r="BQ16" s="394"/>
      <c r="BR16" s="394"/>
      <c r="BS16" s="394"/>
      <c r="BT16" s="394"/>
      <c r="BU16" s="394"/>
      <c r="BV16" s="394"/>
      <c r="BW16" s="394"/>
      <c r="BX16" s="394"/>
      <c r="BY16" s="394"/>
      <c r="BZ16" s="394"/>
      <c r="CA16" s="394"/>
      <c r="CB16" s="394"/>
      <c r="CC16" s="394"/>
      <c r="CD16" s="394"/>
      <c r="CE16" s="394"/>
      <c r="CF16" s="394"/>
      <c r="CG16" s="394"/>
      <c r="CH16" s="394"/>
      <c r="CI16" s="394"/>
      <c r="CJ16" s="394"/>
      <c r="CK16" s="394"/>
      <c r="CL16" s="394"/>
      <c r="CM16" s="394"/>
      <c r="CN16" s="394"/>
      <c r="CO16" s="394"/>
      <c r="CP16" s="394"/>
    </row>
    <row r="17" spans="1:94" ht="15.75" thickBot="1" x14ac:dyDescent="0.25">
      <c r="A17" s="394"/>
      <c r="B17" s="462" t="s">
        <v>337</v>
      </c>
      <c r="C17" s="461"/>
      <c r="D17" s="394"/>
      <c r="E17" s="394"/>
      <c r="F17" s="394"/>
      <c r="G17" s="394"/>
      <c r="H17" s="394"/>
      <c r="I17" s="394"/>
      <c r="J17" s="394"/>
      <c r="K17" s="394"/>
      <c r="L17" s="394"/>
      <c r="M17" s="394"/>
      <c r="N17" s="394"/>
      <c r="O17" s="394"/>
      <c r="P17" s="394"/>
      <c r="Q17" s="394"/>
      <c r="R17" s="394"/>
      <c r="S17" s="394"/>
      <c r="T17" s="394"/>
      <c r="U17" s="394"/>
      <c r="V17" s="394"/>
      <c r="W17" s="394"/>
      <c r="X17" s="394"/>
      <c r="Y17" s="394"/>
      <c r="Z17" s="394"/>
      <c r="AA17" s="394"/>
      <c r="AB17" s="394"/>
      <c r="AC17" s="394"/>
      <c r="AD17" s="394"/>
      <c r="AE17" s="394"/>
      <c r="AF17" s="394"/>
      <c r="AG17" s="394"/>
      <c r="AH17" s="394"/>
      <c r="AI17" s="394"/>
      <c r="AJ17" s="394"/>
      <c r="AK17" s="394"/>
      <c r="AL17" s="394"/>
      <c r="AM17" s="394"/>
      <c r="AN17" s="394"/>
      <c r="AO17" s="394"/>
      <c r="AP17" s="394"/>
      <c r="AQ17" s="394"/>
      <c r="AR17" s="394"/>
      <c r="AS17" s="394"/>
      <c r="AT17" s="394"/>
      <c r="AU17" s="394"/>
      <c r="AV17" s="394"/>
      <c r="AW17" s="394"/>
      <c r="AX17" s="394"/>
      <c r="AY17" s="394"/>
      <c r="AZ17" s="394"/>
      <c r="BA17" s="394"/>
      <c r="BB17" s="394"/>
      <c r="BC17" s="394"/>
      <c r="BD17" s="394"/>
      <c r="BE17" s="394"/>
      <c r="BF17" s="394"/>
      <c r="BG17" s="394"/>
      <c r="BH17" s="394"/>
      <c r="BI17" s="394"/>
      <c r="BJ17" s="394"/>
      <c r="BK17" s="394"/>
      <c r="BL17" s="394"/>
      <c r="BM17" s="394"/>
      <c r="BN17" s="394"/>
      <c r="BO17" s="394"/>
      <c r="BP17" s="394"/>
      <c r="BQ17" s="394"/>
      <c r="BR17" s="394"/>
      <c r="BS17" s="394"/>
      <c r="BT17" s="394"/>
      <c r="BU17" s="394"/>
      <c r="BV17" s="394"/>
      <c r="BW17" s="394"/>
      <c r="BX17" s="394"/>
      <c r="BY17" s="394"/>
      <c r="BZ17" s="394"/>
      <c r="CA17" s="394"/>
      <c r="CB17" s="394"/>
      <c r="CC17" s="394"/>
      <c r="CD17" s="394"/>
      <c r="CE17" s="394"/>
      <c r="CF17" s="394"/>
      <c r="CG17" s="394"/>
      <c r="CH17" s="394"/>
      <c r="CI17" s="394"/>
      <c r="CJ17" s="394"/>
      <c r="CK17" s="394"/>
      <c r="CL17" s="394"/>
      <c r="CM17" s="394"/>
      <c r="CN17" s="394"/>
      <c r="CO17" s="394"/>
      <c r="CP17" s="394"/>
    </row>
    <row r="18" spans="1:94" ht="15.75" thickBot="1" x14ac:dyDescent="0.25">
      <c r="A18" s="394"/>
      <c r="B18" s="462" t="s">
        <v>339</v>
      </c>
      <c r="C18" s="461"/>
      <c r="D18" s="394"/>
      <c r="E18" s="394"/>
      <c r="F18" s="394"/>
      <c r="G18" s="394"/>
      <c r="H18" s="394"/>
      <c r="I18" s="394"/>
      <c r="J18" s="394"/>
      <c r="K18" s="394"/>
      <c r="L18" s="394"/>
      <c r="M18" s="394"/>
      <c r="N18" s="394"/>
      <c r="O18" s="394"/>
      <c r="P18" s="394"/>
      <c r="Q18" s="394"/>
      <c r="R18" s="394"/>
      <c r="S18" s="394"/>
      <c r="T18" s="394"/>
      <c r="U18" s="394"/>
      <c r="V18" s="394"/>
      <c r="W18" s="394"/>
      <c r="X18" s="394"/>
      <c r="Y18" s="394"/>
      <c r="Z18" s="394"/>
      <c r="AA18" s="394"/>
      <c r="AB18" s="394"/>
      <c r="AC18" s="394"/>
      <c r="AD18" s="394"/>
      <c r="AE18" s="394"/>
      <c r="AF18" s="394"/>
      <c r="AG18" s="394"/>
      <c r="AH18" s="394"/>
      <c r="AI18" s="394"/>
      <c r="AJ18" s="394"/>
      <c r="AK18" s="394"/>
      <c r="AL18" s="394"/>
      <c r="AM18" s="394"/>
      <c r="AN18" s="394"/>
      <c r="AO18" s="394"/>
      <c r="AP18" s="394"/>
      <c r="AQ18" s="394"/>
      <c r="AR18" s="394"/>
      <c r="AS18" s="394"/>
      <c r="AT18" s="394"/>
      <c r="AU18" s="394"/>
      <c r="AV18" s="394"/>
      <c r="AW18" s="394"/>
      <c r="AX18" s="394"/>
      <c r="AY18" s="394"/>
      <c r="AZ18" s="394"/>
      <c r="BA18" s="394"/>
      <c r="BB18" s="394"/>
      <c r="BC18" s="394"/>
      <c r="BD18" s="394"/>
      <c r="BE18" s="394"/>
      <c r="BF18" s="394"/>
      <c r="BG18" s="394"/>
      <c r="BH18" s="394"/>
      <c r="BI18" s="394"/>
      <c r="BJ18" s="394"/>
      <c r="BK18" s="394"/>
      <c r="BL18" s="394"/>
      <c r="BM18" s="394"/>
      <c r="BN18" s="394"/>
      <c r="BO18" s="394"/>
      <c r="BP18" s="394"/>
      <c r="BQ18" s="394"/>
      <c r="BR18" s="394"/>
      <c r="BS18" s="394"/>
      <c r="BT18" s="394"/>
      <c r="BU18" s="394"/>
      <c r="BV18" s="394"/>
      <c r="BW18" s="394"/>
      <c r="BX18" s="394"/>
      <c r="BY18" s="394"/>
      <c r="BZ18" s="394"/>
      <c r="CA18" s="394"/>
      <c r="CB18" s="394"/>
      <c r="CC18" s="394"/>
      <c r="CD18" s="394"/>
      <c r="CE18" s="394"/>
      <c r="CF18" s="394"/>
      <c r="CG18" s="394"/>
      <c r="CH18" s="394"/>
      <c r="CI18" s="394"/>
      <c r="CJ18" s="394"/>
      <c r="CK18" s="394"/>
      <c r="CL18" s="394"/>
      <c r="CM18" s="394"/>
      <c r="CN18" s="394"/>
      <c r="CO18" s="394"/>
      <c r="CP18" s="394"/>
    </row>
    <row r="19" spans="1:94" ht="15.75" thickBot="1" x14ac:dyDescent="0.25">
      <c r="A19" s="394"/>
      <c r="B19" s="462" t="s">
        <v>340</v>
      </c>
      <c r="C19" s="465"/>
      <c r="D19" s="394"/>
      <c r="E19" s="394"/>
      <c r="F19" s="394"/>
      <c r="G19" s="394"/>
      <c r="H19" s="394"/>
      <c r="I19" s="394"/>
      <c r="J19" s="394"/>
      <c r="K19" s="394"/>
      <c r="L19" s="394"/>
      <c r="M19" s="394"/>
      <c r="N19" s="394"/>
      <c r="O19" s="394"/>
      <c r="P19" s="394"/>
      <c r="Q19" s="394"/>
      <c r="R19" s="394"/>
      <c r="S19" s="394"/>
      <c r="T19" s="394"/>
      <c r="U19" s="394"/>
      <c r="V19" s="394"/>
      <c r="W19" s="394"/>
      <c r="X19" s="394"/>
      <c r="Y19" s="394"/>
      <c r="Z19" s="394"/>
      <c r="AA19" s="394"/>
      <c r="AB19" s="394"/>
      <c r="AC19" s="394"/>
      <c r="AD19" s="394"/>
      <c r="AE19" s="394"/>
      <c r="AF19" s="394"/>
      <c r="AG19" s="394"/>
      <c r="AH19" s="394"/>
      <c r="AI19" s="394"/>
      <c r="AJ19" s="394"/>
      <c r="AK19" s="394"/>
      <c r="AL19" s="394"/>
      <c r="AM19" s="394"/>
      <c r="AN19" s="394"/>
      <c r="AO19" s="394"/>
      <c r="AP19" s="394"/>
      <c r="AQ19" s="394"/>
      <c r="AR19" s="394"/>
      <c r="AS19" s="394"/>
      <c r="AT19" s="394"/>
      <c r="AU19" s="394"/>
      <c r="AV19" s="394"/>
      <c r="AW19" s="394"/>
      <c r="AX19" s="394"/>
      <c r="AY19" s="394"/>
      <c r="AZ19" s="394"/>
      <c r="BA19" s="394"/>
      <c r="BB19" s="394"/>
      <c r="BC19" s="394"/>
      <c r="BD19" s="394"/>
      <c r="BE19" s="394"/>
      <c r="BF19" s="394"/>
      <c r="BG19" s="394"/>
      <c r="BH19" s="394"/>
      <c r="BI19" s="394"/>
      <c r="BJ19" s="394"/>
      <c r="BK19" s="394"/>
      <c r="BL19" s="394"/>
      <c r="BM19" s="394"/>
      <c r="BN19" s="394"/>
      <c r="BO19" s="394"/>
      <c r="BP19" s="394"/>
      <c r="BQ19" s="394"/>
      <c r="BR19" s="394"/>
      <c r="BS19" s="394"/>
      <c r="BT19" s="394"/>
      <c r="BU19" s="394"/>
      <c r="BV19" s="394"/>
      <c r="BW19" s="394"/>
      <c r="BX19" s="394"/>
      <c r="BY19" s="394"/>
      <c r="BZ19" s="394"/>
      <c r="CA19" s="394"/>
      <c r="CB19" s="394"/>
      <c r="CC19" s="394"/>
      <c r="CD19" s="394"/>
      <c r="CE19" s="394"/>
      <c r="CF19" s="394"/>
      <c r="CG19" s="394"/>
      <c r="CH19" s="394"/>
      <c r="CI19" s="394"/>
      <c r="CJ19" s="394"/>
      <c r="CK19" s="394"/>
      <c r="CL19" s="394"/>
      <c r="CM19" s="394"/>
      <c r="CN19" s="394"/>
      <c r="CO19" s="394"/>
      <c r="CP19" s="394"/>
    </row>
    <row r="20" spans="1:94" ht="6" customHeight="1" thickBot="1" x14ac:dyDescent="0.25">
      <c r="A20" s="394"/>
      <c r="B20" s="526"/>
      <c r="C20" s="526"/>
      <c r="D20" s="394"/>
      <c r="E20" s="394"/>
      <c r="F20" s="394"/>
      <c r="G20" s="394"/>
      <c r="H20" s="394"/>
      <c r="I20" s="394"/>
      <c r="J20" s="394"/>
      <c r="K20" s="394"/>
      <c r="L20" s="394"/>
      <c r="M20" s="394"/>
      <c r="N20" s="394"/>
      <c r="O20" s="394"/>
      <c r="P20" s="394"/>
      <c r="Q20" s="394"/>
      <c r="R20" s="394"/>
      <c r="S20" s="394"/>
      <c r="T20" s="394"/>
      <c r="U20" s="394"/>
      <c r="V20" s="394"/>
      <c r="W20" s="394"/>
      <c r="X20" s="394"/>
      <c r="Y20" s="394"/>
      <c r="Z20" s="394"/>
      <c r="AA20" s="394"/>
      <c r="AB20" s="394"/>
      <c r="AC20" s="394"/>
      <c r="AD20" s="394"/>
      <c r="AE20" s="394"/>
      <c r="AF20" s="394"/>
      <c r="AG20" s="394"/>
      <c r="AH20" s="394"/>
      <c r="AI20" s="394"/>
      <c r="AJ20" s="394"/>
      <c r="AK20" s="394"/>
      <c r="AL20" s="394"/>
      <c r="AM20" s="394"/>
      <c r="AN20" s="394"/>
      <c r="AO20" s="394"/>
      <c r="AP20" s="394"/>
      <c r="AQ20" s="394"/>
      <c r="AR20" s="394"/>
      <c r="AS20" s="394"/>
      <c r="AT20" s="394"/>
      <c r="AU20" s="394"/>
      <c r="AV20" s="394"/>
      <c r="AW20" s="394"/>
      <c r="AX20" s="394"/>
      <c r="AY20" s="394"/>
      <c r="AZ20" s="394"/>
      <c r="BA20" s="394"/>
      <c r="BB20" s="394"/>
      <c r="BC20" s="394"/>
      <c r="BD20" s="394"/>
      <c r="BE20" s="394"/>
      <c r="BF20" s="394"/>
      <c r="BG20" s="394"/>
      <c r="BH20" s="394"/>
      <c r="BI20" s="394"/>
      <c r="BJ20" s="394"/>
      <c r="BK20" s="394"/>
      <c r="BL20" s="394"/>
      <c r="BM20" s="394"/>
      <c r="BN20" s="394"/>
      <c r="BO20" s="394"/>
      <c r="BP20" s="394"/>
      <c r="BQ20" s="394"/>
      <c r="BR20" s="394"/>
      <c r="BS20" s="394"/>
      <c r="BT20" s="394"/>
      <c r="BU20" s="394"/>
      <c r="BV20" s="394"/>
      <c r="BW20" s="394"/>
      <c r="BX20" s="394"/>
      <c r="BY20" s="394"/>
      <c r="BZ20" s="394"/>
      <c r="CA20" s="394"/>
      <c r="CB20" s="394"/>
      <c r="CC20" s="394"/>
      <c r="CD20" s="394"/>
      <c r="CE20" s="394"/>
      <c r="CF20" s="394"/>
      <c r="CG20" s="394"/>
      <c r="CH20" s="394"/>
      <c r="CI20" s="394"/>
      <c r="CJ20" s="394"/>
      <c r="CK20" s="394"/>
      <c r="CL20" s="394"/>
      <c r="CM20" s="394"/>
      <c r="CN20" s="394"/>
      <c r="CO20" s="394"/>
      <c r="CP20" s="394"/>
    </row>
    <row r="21" spans="1:94" ht="16.5" thickBot="1" x14ac:dyDescent="0.25">
      <c r="A21" s="394"/>
      <c r="B21" s="527" t="s">
        <v>109</v>
      </c>
      <c r="C21" s="527"/>
      <c r="D21" s="394"/>
      <c r="E21" s="394"/>
      <c r="F21" s="394"/>
      <c r="G21" s="394"/>
      <c r="H21" s="394"/>
      <c r="I21" s="394"/>
      <c r="J21" s="394"/>
      <c r="K21" s="394"/>
      <c r="L21" s="394"/>
      <c r="M21" s="394"/>
      <c r="N21" s="394"/>
      <c r="O21" s="394"/>
      <c r="P21" s="394"/>
      <c r="Q21" s="394"/>
      <c r="R21" s="394"/>
      <c r="S21" s="394"/>
      <c r="T21" s="394"/>
      <c r="U21" s="394"/>
      <c r="V21" s="394"/>
      <c r="W21" s="394"/>
      <c r="X21" s="394"/>
      <c r="Y21" s="394"/>
      <c r="Z21" s="394"/>
      <c r="AA21" s="394"/>
      <c r="AB21" s="394"/>
      <c r="AC21" s="394"/>
      <c r="AD21" s="394"/>
      <c r="AE21" s="394"/>
      <c r="AF21" s="394"/>
      <c r="AG21" s="394"/>
      <c r="AH21" s="394"/>
      <c r="AI21" s="394"/>
      <c r="AJ21" s="394"/>
      <c r="AK21" s="394"/>
      <c r="AL21" s="394"/>
      <c r="AM21" s="394"/>
      <c r="AN21" s="394"/>
      <c r="AO21" s="394"/>
      <c r="AP21" s="394"/>
      <c r="AQ21" s="394"/>
      <c r="AR21" s="394"/>
      <c r="AS21" s="394"/>
      <c r="AT21" s="394"/>
      <c r="AU21" s="394"/>
      <c r="AV21" s="394"/>
      <c r="AW21" s="394"/>
      <c r="AX21" s="394"/>
      <c r="AY21" s="394"/>
      <c r="AZ21" s="394"/>
      <c r="BA21" s="394"/>
      <c r="BB21" s="394"/>
      <c r="BC21" s="394"/>
      <c r="BD21" s="394"/>
      <c r="BE21" s="394"/>
      <c r="BF21" s="394"/>
      <c r="BG21" s="394"/>
      <c r="BH21" s="394"/>
      <c r="BI21" s="394"/>
      <c r="BJ21" s="394"/>
      <c r="BK21" s="394"/>
      <c r="BL21" s="394"/>
      <c r="BM21" s="394"/>
      <c r="BN21" s="394"/>
      <c r="BO21" s="394"/>
      <c r="BP21" s="394"/>
      <c r="BQ21" s="394"/>
      <c r="BR21" s="394"/>
      <c r="BS21" s="394"/>
      <c r="BT21" s="394"/>
      <c r="BU21" s="394"/>
      <c r="BV21" s="394"/>
      <c r="BW21" s="394"/>
      <c r="BX21" s="394"/>
      <c r="BY21" s="394"/>
      <c r="BZ21" s="394"/>
      <c r="CA21" s="394"/>
      <c r="CB21" s="394"/>
      <c r="CC21" s="394"/>
      <c r="CD21" s="394"/>
      <c r="CE21" s="394"/>
      <c r="CF21" s="394"/>
      <c r="CG21" s="394"/>
      <c r="CH21" s="394"/>
      <c r="CI21" s="394"/>
      <c r="CJ21" s="394"/>
      <c r="CK21" s="394"/>
      <c r="CL21" s="394"/>
      <c r="CM21" s="394"/>
      <c r="CN21" s="394"/>
      <c r="CO21" s="394"/>
      <c r="CP21" s="394"/>
    </row>
    <row r="22" spans="1:94" ht="15.75" thickBot="1" x14ac:dyDescent="0.25">
      <c r="A22" s="394"/>
      <c r="B22" s="462" t="s">
        <v>341</v>
      </c>
      <c r="C22" s="461"/>
      <c r="D22" s="394"/>
      <c r="E22" s="394"/>
      <c r="F22" s="394"/>
      <c r="G22" s="394"/>
      <c r="H22" s="394"/>
      <c r="I22" s="394"/>
      <c r="J22" s="394"/>
      <c r="K22" s="394"/>
      <c r="L22" s="394"/>
      <c r="M22" s="394"/>
      <c r="N22" s="394"/>
      <c r="O22" s="394"/>
      <c r="P22" s="394"/>
      <c r="Q22" s="394"/>
      <c r="R22" s="394"/>
      <c r="S22" s="394"/>
      <c r="T22" s="394"/>
      <c r="U22" s="394"/>
      <c r="V22" s="394"/>
      <c r="W22" s="394"/>
      <c r="X22" s="394"/>
      <c r="Y22" s="394"/>
      <c r="Z22" s="394"/>
      <c r="AA22" s="394"/>
      <c r="AB22" s="394"/>
      <c r="AC22" s="394"/>
      <c r="AD22" s="394"/>
      <c r="AE22" s="394"/>
      <c r="AF22" s="394"/>
      <c r="AG22" s="394"/>
      <c r="AH22" s="394"/>
      <c r="AI22" s="394"/>
      <c r="AJ22" s="394"/>
      <c r="AK22" s="394"/>
      <c r="AL22" s="394"/>
      <c r="AM22" s="394"/>
      <c r="AN22" s="394"/>
      <c r="AO22" s="394"/>
      <c r="AP22" s="394"/>
      <c r="AQ22" s="394"/>
      <c r="AR22" s="394"/>
      <c r="AS22" s="394"/>
      <c r="AT22" s="394"/>
      <c r="AU22" s="394"/>
      <c r="AV22" s="394"/>
      <c r="AW22" s="394"/>
      <c r="AX22" s="394"/>
      <c r="AY22" s="394"/>
      <c r="AZ22" s="394"/>
      <c r="BA22" s="394"/>
      <c r="BB22" s="394"/>
      <c r="BC22" s="394"/>
      <c r="BD22" s="394"/>
      <c r="BE22" s="394"/>
      <c r="BF22" s="394"/>
      <c r="BG22" s="394"/>
      <c r="BH22" s="394"/>
      <c r="BI22" s="394"/>
      <c r="BJ22" s="394"/>
      <c r="BK22" s="394"/>
      <c r="BL22" s="394"/>
      <c r="BM22" s="394"/>
      <c r="BN22" s="394"/>
      <c r="BO22" s="394"/>
      <c r="BP22" s="394"/>
      <c r="BQ22" s="394"/>
      <c r="BR22" s="394"/>
      <c r="BS22" s="394"/>
      <c r="BT22" s="394"/>
      <c r="BU22" s="394"/>
      <c r="BV22" s="394"/>
      <c r="BW22" s="394"/>
      <c r="BX22" s="394"/>
      <c r="BY22" s="394"/>
      <c r="BZ22" s="394"/>
      <c r="CA22" s="394"/>
      <c r="CB22" s="394"/>
      <c r="CC22" s="394"/>
      <c r="CD22" s="394"/>
      <c r="CE22" s="394"/>
      <c r="CF22" s="394"/>
      <c r="CG22" s="394"/>
      <c r="CH22" s="394"/>
      <c r="CI22" s="394"/>
      <c r="CJ22" s="394"/>
      <c r="CK22" s="394"/>
      <c r="CL22" s="394"/>
      <c r="CM22" s="394"/>
      <c r="CN22" s="394"/>
      <c r="CO22" s="394"/>
      <c r="CP22" s="394"/>
    </row>
    <row r="23" spans="1:94" ht="15.75" thickBot="1" x14ac:dyDescent="0.25">
      <c r="A23" s="394"/>
      <c r="B23" s="462" t="s">
        <v>342</v>
      </c>
      <c r="C23" s="461"/>
      <c r="D23" s="394"/>
      <c r="E23" s="394"/>
      <c r="F23" s="394"/>
      <c r="G23" s="394"/>
      <c r="H23" s="394"/>
      <c r="I23" s="394"/>
      <c r="J23" s="394"/>
      <c r="K23" s="394"/>
      <c r="L23" s="394"/>
      <c r="M23" s="394"/>
      <c r="N23" s="394"/>
      <c r="O23" s="394"/>
      <c r="P23" s="394"/>
      <c r="Q23" s="394"/>
      <c r="R23" s="394"/>
      <c r="S23" s="394"/>
      <c r="T23" s="394"/>
      <c r="U23" s="394"/>
      <c r="V23" s="394"/>
      <c r="W23" s="394"/>
      <c r="X23" s="394"/>
      <c r="Y23" s="394"/>
      <c r="Z23" s="394"/>
      <c r="AA23" s="394"/>
      <c r="AB23" s="394"/>
      <c r="AC23" s="394"/>
      <c r="AD23" s="394"/>
      <c r="AE23" s="394"/>
      <c r="AF23" s="394"/>
      <c r="AG23" s="394"/>
      <c r="AH23" s="394"/>
      <c r="AI23" s="394"/>
      <c r="AJ23" s="394"/>
      <c r="AK23" s="394"/>
      <c r="AL23" s="394"/>
      <c r="AM23" s="394"/>
      <c r="AN23" s="394"/>
      <c r="AO23" s="394"/>
      <c r="AP23" s="394"/>
      <c r="AQ23" s="394"/>
      <c r="AR23" s="394"/>
      <c r="AS23" s="394"/>
      <c r="AT23" s="394"/>
      <c r="AU23" s="394"/>
      <c r="AV23" s="394"/>
      <c r="AW23" s="394"/>
      <c r="AX23" s="394"/>
      <c r="AY23" s="394"/>
      <c r="AZ23" s="394"/>
      <c r="BA23" s="394"/>
      <c r="BB23" s="394"/>
      <c r="BC23" s="394"/>
      <c r="BD23" s="394"/>
      <c r="BE23" s="394"/>
      <c r="BF23" s="394"/>
      <c r="BG23" s="394"/>
      <c r="BH23" s="394"/>
      <c r="BI23" s="394"/>
      <c r="BJ23" s="394"/>
      <c r="BK23" s="394"/>
      <c r="BL23" s="394"/>
      <c r="BM23" s="394"/>
      <c r="BN23" s="394"/>
      <c r="BO23" s="394"/>
      <c r="BP23" s="394"/>
      <c r="BQ23" s="394"/>
      <c r="BR23" s="394"/>
      <c r="BS23" s="394"/>
      <c r="BT23" s="394"/>
      <c r="BU23" s="394"/>
      <c r="BV23" s="394"/>
      <c r="BW23" s="394"/>
      <c r="BX23" s="394"/>
      <c r="BY23" s="394"/>
      <c r="BZ23" s="394"/>
      <c r="CA23" s="394"/>
      <c r="CB23" s="394"/>
      <c r="CC23" s="394"/>
      <c r="CD23" s="394"/>
      <c r="CE23" s="394"/>
      <c r="CF23" s="394"/>
      <c r="CG23" s="394"/>
      <c r="CH23" s="394"/>
      <c r="CI23" s="394"/>
      <c r="CJ23" s="394"/>
      <c r="CK23" s="394"/>
      <c r="CL23" s="394"/>
      <c r="CM23" s="394"/>
      <c r="CN23" s="394"/>
      <c r="CO23" s="394"/>
      <c r="CP23" s="394"/>
    </row>
    <row r="24" spans="1:94" ht="30.75" thickBot="1" x14ac:dyDescent="0.25">
      <c r="A24" s="394"/>
      <c r="B24" s="462" t="s">
        <v>110</v>
      </c>
      <c r="C24" s="461"/>
      <c r="D24" s="394"/>
      <c r="E24" s="394"/>
      <c r="F24" s="394"/>
      <c r="G24" s="394"/>
      <c r="H24" s="394"/>
      <c r="I24" s="394"/>
      <c r="J24" s="394"/>
      <c r="K24" s="394"/>
      <c r="L24" s="394"/>
      <c r="M24" s="394"/>
      <c r="N24" s="394"/>
      <c r="O24" s="394"/>
      <c r="P24" s="394"/>
      <c r="Q24" s="394"/>
      <c r="R24" s="394"/>
      <c r="S24" s="394"/>
      <c r="T24" s="394"/>
      <c r="U24" s="394"/>
      <c r="V24" s="394"/>
      <c r="W24" s="394"/>
      <c r="X24" s="394"/>
      <c r="Y24" s="394"/>
      <c r="Z24" s="394"/>
      <c r="AA24" s="394"/>
      <c r="AB24" s="394"/>
      <c r="AC24" s="394"/>
      <c r="AD24" s="394"/>
      <c r="AE24" s="394"/>
      <c r="AF24" s="394"/>
      <c r="AG24" s="394"/>
      <c r="AH24" s="394"/>
      <c r="AI24" s="394"/>
      <c r="AJ24" s="394"/>
      <c r="AK24" s="394"/>
      <c r="AL24" s="394"/>
      <c r="AM24" s="394"/>
      <c r="AN24" s="394"/>
      <c r="AO24" s="394"/>
      <c r="AP24" s="394"/>
      <c r="AQ24" s="394"/>
      <c r="AR24" s="394"/>
      <c r="AS24" s="394"/>
      <c r="AT24" s="394"/>
      <c r="AU24" s="394"/>
      <c r="AV24" s="394"/>
      <c r="AW24" s="394"/>
      <c r="AX24" s="394"/>
      <c r="AY24" s="394"/>
      <c r="AZ24" s="394"/>
      <c r="BA24" s="394"/>
      <c r="BB24" s="394"/>
      <c r="BC24" s="394"/>
      <c r="BD24" s="394"/>
      <c r="BE24" s="394"/>
      <c r="BF24" s="394"/>
      <c r="BG24" s="394"/>
      <c r="BH24" s="394"/>
      <c r="BI24" s="394"/>
      <c r="BJ24" s="394"/>
      <c r="BK24" s="394"/>
      <c r="BL24" s="394"/>
      <c r="BM24" s="394"/>
      <c r="BN24" s="394"/>
      <c r="BO24" s="394"/>
      <c r="BP24" s="394"/>
      <c r="BQ24" s="394"/>
      <c r="BR24" s="394"/>
      <c r="BS24" s="394"/>
      <c r="BT24" s="394"/>
      <c r="BU24" s="394"/>
      <c r="BV24" s="394"/>
      <c r="BW24" s="394"/>
      <c r="BX24" s="394"/>
      <c r="BY24" s="394"/>
      <c r="BZ24" s="394"/>
      <c r="CA24" s="394"/>
      <c r="CB24" s="394"/>
      <c r="CC24" s="394"/>
      <c r="CD24" s="394"/>
      <c r="CE24" s="394"/>
      <c r="CF24" s="394"/>
      <c r="CG24" s="394"/>
      <c r="CH24" s="394"/>
      <c r="CI24" s="394"/>
      <c r="CJ24" s="394"/>
      <c r="CK24" s="394"/>
      <c r="CL24" s="394"/>
      <c r="CM24" s="394"/>
      <c r="CN24" s="394"/>
      <c r="CO24" s="394"/>
      <c r="CP24" s="394"/>
    </row>
    <row r="25" spans="1:94" ht="13.5" thickBot="1" x14ac:dyDescent="0.25">
      <c r="A25" s="394"/>
      <c r="B25" s="525" t="s">
        <v>111</v>
      </c>
      <c r="C25" s="461"/>
      <c r="D25" s="394"/>
      <c r="E25" s="394"/>
      <c r="F25" s="394"/>
      <c r="G25" s="394"/>
      <c r="H25" s="394"/>
      <c r="I25" s="394"/>
      <c r="J25" s="394"/>
      <c r="K25" s="394"/>
      <c r="L25" s="394"/>
      <c r="M25" s="394"/>
      <c r="N25" s="394"/>
      <c r="O25" s="394"/>
      <c r="P25" s="394"/>
      <c r="Q25" s="394"/>
      <c r="R25" s="394"/>
      <c r="S25" s="394"/>
      <c r="T25" s="394"/>
      <c r="U25" s="394"/>
      <c r="V25" s="394"/>
      <c r="W25" s="394"/>
      <c r="X25" s="394"/>
      <c r="Y25" s="394"/>
      <c r="Z25" s="394"/>
      <c r="AA25" s="394"/>
      <c r="AB25" s="394"/>
      <c r="AC25" s="394"/>
      <c r="AD25" s="394"/>
      <c r="AE25" s="394"/>
      <c r="AF25" s="394"/>
      <c r="AG25" s="394"/>
      <c r="AH25" s="394"/>
      <c r="AI25" s="394"/>
      <c r="AJ25" s="394"/>
      <c r="AK25" s="394"/>
      <c r="AL25" s="394"/>
      <c r="AM25" s="394"/>
      <c r="AN25" s="394"/>
      <c r="AO25" s="394"/>
      <c r="AP25" s="394"/>
      <c r="AQ25" s="394"/>
      <c r="AR25" s="394"/>
      <c r="AS25" s="394"/>
      <c r="AT25" s="394"/>
      <c r="AU25" s="394"/>
      <c r="AV25" s="394"/>
      <c r="AW25" s="394"/>
      <c r="AX25" s="394"/>
      <c r="AY25" s="394"/>
      <c r="AZ25" s="394"/>
      <c r="BA25" s="394"/>
      <c r="BB25" s="394"/>
      <c r="BC25" s="394"/>
      <c r="BD25" s="394"/>
      <c r="BE25" s="394"/>
      <c r="BF25" s="394"/>
      <c r="BG25" s="394"/>
      <c r="BH25" s="394"/>
      <c r="BI25" s="394"/>
      <c r="BJ25" s="394"/>
      <c r="BK25" s="394"/>
      <c r="BL25" s="394"/>
      <c r="BM25" s="394"/>
      <c r="BN25" s="394"/>
      <c r="BO25" s="394"/>
      <c r="BP25" s="394"/>
      <c r="BQ25" s="394"/>
      <c r="BR25" s="394"/>
      <c r="BS25" s="394"/>
      <c r="BT25" s="394"/>
      <c r="BU25" s="394"/>
      <c r="BV25" s="394"/>
      <c r="BW25" s="394"/>
      <c r="BX25" s="394"/>
      <c r="BY25" s="394"/>
      <c r="BZ25" s="394"/>
      <c r="CA25" s="394"/>
      <c r="CB25" s="394"/>
      <c r="CC25" s="394"/>
      <c r="CD25" s="394"/>
      <c r="CE25" s="394"/>
      <c r="CF25" s="394"/>
      <c r="CG25" s="394"/>
      <c r="CH25" s="394"/>
      <c r="CI25" s="394"/>
      <c r="CJ25" s="394"/>
      <c r="CK25" s="394"/>
      <c r="CL25" s="394"/>
      <c r="CM25" s="394"/>
      <c r="CN25" s="394"/>
      <c r="CO25" s="394"/>
      <c r="CP25" s="394"/>
    </row>
    <row r="26" spans="1:94" ht="13.5" thickBot="1" x14ac:dyDescent="0.25">
      <c r="A26" s="394"/>
      <c r="B26" s="525"/>
      <c r="C26" s="461"/>
      <c r="D26" s="394"/>
      <c r="E26" s="394"/>
      <c r="F26" s="394"/>
      <c r="G26" s="394"/>
      <c r="H26" s="394"/>
      <c r="I26" s="394"/>
      <c r="J26" s="394"/>
      <c r="K26" s="394"/>
      <c r="L26" s="394"/>
      <c r="M26" s="394"/>
      <c r="N26" s="394"/>
      <c r="O26" s="394"/>
      <c r="P26" s="394"/>
      <c r="Q26" s="394"/>
      <c r="R26" s="394"/>
      <c r="S26" s="394"/>
      <c r="T26" s="394"/>
      <c r="U26" s="394"/>
      <c r="V26" s="394"/>
      <c r="W26" s="394"/>
      <c r="X26" s="394"/>
      <c r="Y26" s="394"/>
      <c r="Z26" s="394"/>
      <c r="AA26" s="394"/>
      <c r="AB26" s="394"/>
      <c r="AC26" s="394"/>
      <c r="AD26" s="394"/>
      <c r="AE26" s="394"/>
      <c r="AF26" s="394"/>
      <c r="AG26" s="394"/>
      <c r="AH26" s="394"/>
      <c r="AI26" s="394"/>
      <c r="AJ26" s="394"/>
      <c r="AK26" s="394"/>
      <c r="AL26" s="394"/>
      <c r="AM26" s="394"/>
      <c r="AN26" s="394"/>
      <c r="AO26" s="394"/>
      <c r="AP26" s="394"/>
      <c r="AQ26" s="394"/>
      <c r="AR26" s="394"/>
      <c r="AS26" s="394"/>
      <c r="AT26" s="394"/>
      <c r="AU26" s="394"/>
      <c r="AV26" s="394"/>
      <c r="AW26" s="394"/>
      <c r="AX26" s="394"/>
      <c r="AY26" s="394"/>
      <c r="AZ26" s="394"/>
      <c r="BA26" s="394"/>
      <c r="BB26" s="394"/>
      <c r="BC26" s="394"/>
      <c r="BD26" s="394"/>
      <c r="BE26" s="394"/>
      <c r="BF26" s="394"/>
      <c r="BG26" s="394"/>
      <c r="BH26" s="394"/>
      <c r="BI26" s="394"/>
      <c r="BJ26" s="394"/>
      <c r="BK26" s="394"/>
      <c r="BL26" s="394"/>
      <c r="BM26" s="394"/>
      <c r="BN26" s="394"/>
      <c r="BO26" s="394"/>
      <c r="BP26" s="394"/>
      <c r="BQ26" s="394"/>
      <c r="BR26" s="394"/>
      <c r="BS26" s="394"/>
      <c r="BT26" s="394"/>
      <c r="BU26" s="394"/>
      <c r="BV26" s="394"/>
      <c r="BW26" s="394"/>
      <c r="BX26" s="394"/>
      <c r="BY26" s="394"/>
      <c r="BZ26" s="394"/>
      <c r="CA26" s="394"/>
      <c r="CB26" s="394"/>
      <c r="CC26" s="394"/>
      <c r="CD26" s="394"/>
      <c r="CE26" s="394"/>
      <c r="CF26" s="394"/>
      <c r="CG26" s="394"/>
      <c r="CH26" s="394"/>
      <c r="CI26" s="394"/>
      <c r="CJ26" s="394"/>
      <c r="CK26" s="394"/>
      <c r="CL26" s="394"/>
      <c r="CM26" s="394"/>
      <c r="CN26" s="394"/>
      <c r="CO26" s="394"/>
      <c r="CP26" s="394"/>
    </row>
    <row r="27" spans="1:94" ht="13.5" thickBot="1" x14ac:dyDescent="0.25">
      <c r="A27" s="394"/>
      <c r="B27" s="525" t="s">
        <v>112</v>
      </c>
      <c r="C27" s="464"/>
      <c r="D27" s="394"/>
      <c r="E27" s="394"/>
      <c r="F27" s="394"/>
      <c r="G27" s="394"/>
      <c r="H27" s="394"/>
      <c r="I27" s="394"/>
      <c r="J27" s="394"/>
      <c r="K27" s="394"/>
      <c r="L27" s="394"/>
      <c r="M27" s="394"/>
      <c r="N27" s="394"/>
      <c r="O27" s="394"/>
      <c r="P27" s="394"/>
      <c r="Q27" s="394"/>
      <c r="R27" s="394"/>
      <c r="S27" s="394"/>
      <c r="T27" s="394"/>
      <c r="U27" s="394"/>
      <c r="V27" s="394"/>
      <c r="W27" s="394"/>
      <c r="X27" s="394"/>
      <c r="Y27" s="394"/>
      <c r="Z27" s="394"/>
      <c r="AA27" s="394"/>
      <c r="AB27" s="394"/>
      <c r="AC27" s="394"/>
      <c r="AD27" s="394"/>
      <c r="AE27" s="394"/>
      <c r="AF27" s="394"/>
      <c r="AG27" s="394"/>
      <c r="AH27" s="394"/>
      <c r="AI27" s="394"/>
      <c r="AJ27" s="394"/>
      <c r="AK27" s="394"/>
      <c r="AL27" s="394"/>
      <c r="AM27" s="394"/>
      <c r="AN27" s="394"/>
      <c r="AO27" s="394"/>
      <c r="AP27" s="394"/>
      <c r="AQ27" s="394"/>
      <c r="AR27" s="394"/>
      <c r="AS27" s="394"/>
      <c r="AT27" s="394"/>
      <c r="AU27" s="394"/>
      <c r="AV27" s="394"/>
      <c r="AW27" s="394"/>
      <c r="AX27" s="394"/>
      <c r="AY27" s="394"/>
      <c r="AZ27" s="394"/>
      <c r="BA27" s="394"/>
      <c r="BB27" s="394"/>
      <c r="BC27" s="394"/>
      <c r="BD27" s="394"/>
      <c r="BE27" s="394"/>
      <c r="BF27" s="394"/>
      <c r="BG27" s="394"/>
      <c r="BH27" s="394"/>
      <c r="BI27" s="394"/>
      <c r="BJ27" s="394"/>
      <c r="BK27" s="394"/>
      <c r="BL27" s="394"/>
      <c r="BM27" s="394"/>
      <c r="BN27" s="394"/>
      <c r="BO27" s="394"/>
      <c r="BP27" s="394"/>
      <c r="BQ27" s="394"/>
      <c r="BR27" s="394"/>
      <c r="BS27" s="394"/>
      <c r="BT27" s="394"/>
      <c r="BU27" s="394"/>
      <c r="BV27" s="394"/>
      <c r="BW27" s="394"/>
      <c r="BX27" s="394"/>
      <c r="BY27" s="394"/>
      <c r="BZ27" s="394"/>
      <c r="CA27" s="394"/>
      <c r="CB27" s="394"/>
      <c r="CC27" s="394"/>
      <c r="CD27" s="394"/>
      <c r="CE27" s="394"/>
      <c r="CF27" s="394"/>
      <c r="CG27" s="394"/>
      <c r="CH27" s="394"/>
      <c r="CI27" s="394"/>
      <c r="CJ27" s="394"/>
      <c r="CK27" s="394"/>
      <c r="CL27" s="394"/>
      <c r="CM27" s="394"/>
      <c r="CN27" s="394"/>
      <c r="CO27" s="394"/>
      <c r="CP27" s="394"/>
    </row>
    <row r="28" spans="1:94" ht="13.5" thickBot="1" x14ac:dyDescent="0.25">
      <c r="A28" s="394"/>
      <c r="B28" s="525"/>
      <c r="C28" s="464"/>
      <c r="D28" s="394"/>
      <c r="E28" s="394"/>
      <c r="F28" s="394"/>
      <c r="G28" s="394"/>
      <c r="H28" s="394"/>
      <c r="I28" s="394"/>
      <c r="J28" s="394"/>
      <c r="K28" s="394"/>
      <c r="L28" s="394"/>
      <c r="M28" s="394"/>
      <c r="N28" s="394"/>
      <c r="O28" s="394"/>
      <c r="P28" s="394"/>
      <c r="Q28" s="394"/>
      <c r="R28" s="394"/>
      <c r="S28" s="394"/>
      <c r="T28" s="394"/>
      <c r="U28" s="394"/>
      <c r="V28" s="394"/>
      <c r="W28" s="394"/>
      <c r="X28" s="394"/>
      <c r="Y28" s="394"/>
      <c r="Z28" s="394"/>
      <c r="AA28" s="394"/>
      <c r="AB28" s="394"/>
      <c r="AC28" s="394"/>
      <c r="AD28" s="394"/>
      <c r="AE28" s="394"/>
      <c r="AF28" s="394"/>
      <c r="AG28" s="394"/>
      <c r="AH28" s="394"/>
      <c r="AI28" s="394"/>
      <c r="AJ28" s="394"/>
      <c r="AK28" s="394"/>
      <c r="AL28" s="394"/>
      <c r="AM28" s="394"/>
      <c r="AN28" s="394"/>
      <c r="AO28" s="394"/>
      <c r="AP28" s="394"/>
      <c r="AQ28" s="394"/>
      <c r="AR28" s="394"/>
      <c r="AS28" s="394"/>
      <c r="AT28" s="394"/>
      <c r="AU28" s="394"/>
      <c r="AV28" s="394"/>
      <c r="AW28" s="394"/>
      <c r="AX28" s="394"/>
      <c r="AY28" s="394"/>
      <c r="AZ28" s="394"/>
      <c r="BA28" s="394"/>
      <c r="BB28" s="394"/>
      <c r="BC28" s="394"/>
      <c r="BD28" s="394"/>
      <c r="BE28" s="394"/>
      <c r="BF28" s="394"/>
      <c r="BG28" s="394"/>
      <c r="BH28" s="394"/>
      <c r="BI28" s="394"/>
      <c r="BJ28" s="394"/>
      <c r="BK28" s="394"/>
      <c r="BL28" s="394"/>
      <c r="BM28" s="394"/>
      <c r="BN28" s="394"/>
      <c r="BO28" s="394"/>
      <c r="BP28" s="394"/>
      <c r="BQ28" s="394"/>
      <c r="BR28" s="394"/>
      <c r="BS28" s="394"/>
      <c r="BT28" s="394"/>
      <c r="BU28" s="394"/>
      <c r="BV28" s="394"/>
      <c r="BW28" s="394"/>
      <c r="BX28" s="394"/>
      <c r="BY28" s="394"/>
      <c r="BZ28" s="394"/>
      <c r="CA28" s="394"/>
      <c r="CB28" s="394"/>
      <c r="CC28" s="394"/>
      <c r="CD28" s="394"/>
      <c r="CE28" s="394"/>
      <c r="CF28" s="394"/>
      <c r="CG28" s="394"/>
      <c r="CH28" s="394"/>
      <c r="CI28" s="394"/>
      <c r="CJ28" s="394"/>
      <c r="CK28" s="394"/>
      <c r="CL28" s="394"/>
      <c r="CM28" s="394"/>
      <c r="CN28" s="394"/>
      <c r="CO28" s="394"/>
      <c r="CP28" s="394"/>
    </row>
    <row r="29" spans="1:94" ht="13.5" thickBot="1" x14ac:dyDescent="0.25">
      <c r="A29" s="394"/>
      <c r="B29" s="525"/>
      <c r="C29" s="464"/>
      <c r="D29" s="394"/>
      <c r="E29" s="394"/>
      <c r="F29" s="394"/>
      <c r="G29" s="394"/>
      <c r="H29" s="394"/>
      <c r="I29" s="394"/>
      <c r="J29" s="394"/>
      <c r="K29" s="394"/>
      <c r="L29" s="394"/>
      <c r="M29" s="394"/>
      <c r="N29" s="394"/>
      <c r="O29" s="394"/>
      <c r="P29" s="394"/>
      <c r="Q29" s="394"/>
      <c r="R29" s="394"/>
      <c r="S29" s="394"/>
      <c r="T29" s="394"/>
      <c r="U29" s="394"/>
      <c r="V29" s="394"/>
      <c r="W29" s="394"/>
      <c r="X29" s="394"/>
      <c r="Y29" s="394"/>
      <c r="Z29" s="394"/>
      <c r="AA29" s="394"/>
      <c r="AB29" s="394"/>
      <c r="AC29" s="394"/>
      <c r="AD29" s="394"/>
      <c r="AE29" s="394"/>
      <c r="AF29" s="394"/>
      <c r="AG29" s="394"/>
      <c r="AH29" s="394"/>
      <c r="AI29" s="394"/>
      <c r="AJ29" s="394"/>
      <c r="AK29" s="394"/>
      <c r="AL29" s="394"/>
      <c r="AM29" s="394"/>
      <c r="AN29" s="394"/>
      <c r="AO29" s="394"/>
      <c r="AP29" s="394"/>
      <c r="AQ29" s="394"/>
      <c r="AR29" s="394"/>
      <c r="AS29" s="394"/>
      <c r="AT29" s="394"/>
      <c r="AU29" s="394"/>
      <c r="AV29" s="394"/>
      <c r="AW29" s="394"/>
      <c r="AX29" s="394"/>
      <c r="AY29" s="394"/>
      <c r="AZ29" s="394"/>
      <c r="BA29" s="394"/>
      <c r="BB29" s="394"/>
      <c r="BC29" s="394"/>
      <c r="BD29" s="394"/>
      <c r="BE29" s="394"/>
      <c r="BF29" s="394"/>
      <c r="BG29" s="394"/>
      <c r="BH29" s="394"/>
      <c r="BI29" s="394"/>
      <c r="BJ29" s="394"/>
      <c r="BK29" s="394"/>
      <c r="BL29" s="394"/>
      <c r="BM29" s="394"/>
      <c r="BN29" s="394"/>
      <c r="BO29" s="394"/>
      <c r="BP29" s="394"/>
      <c r="BQ29" s="394"/>
      <c r="BR29" s="394"/>
      <c r="BS29" s="394"/>
      <c r="BT29" s="394"/>
      <c r="BU29" s="394"/>
      <c r="BV29" s="394"/>
      <c r="BW29" s="394"/>
      <c r="BX29" s="394"/>
      <c r="BY29" s="394"/>
      <c r="BZ29" s="394"/>
      <c r="CA29" s="394"/>
      <c r="CB29" s="394"/>
      <c r="CC29" s="394"/>
      <c r="CD29" s="394"/>
      <c r="CE29" s="394"/>
      <c r="CF29" s="394"/>
      <c r="CG29" s="394"/>
      <c r="CH29" s="394"/>
      <c r="CI29" s="394"/>
      <c r="CJ29" s="394"/>
      <c r="CK29" s="394"/>
      <c r="CL29" s="394"/>
      <c r="CM29" s="394"/>
      <c r="CN29" s="394"/>
      <c r="CO29" s="394"/>
      <c r="CP29" s="394"/>
    </row>
    <row r="30" spans="1:94" ht="30.75" thickBot="1" x14ac:dyDescent="0.25">
      <c r="A30" s="394"/>
      <c r="B30" s="462" t="s">
        <v>436</v>
      </c>
      <c r="C30" s="464"/>
      <c r="D30" s="394"/>
      <c r="E30" s="394"/>
      <c r="F30" s="394"/>
      <c r="G30" s="394"/>
      <c r="H30" s="394"/>
      <c r="I30" s="394"/>
      <c r="J30" s="394"/>
      <c r="K30" s="394"/>
      <c r="L30" s="394"/>
      <c r="M30" s="394"/>
      <c r="N30" s="394"/>
      <c r="O30" s="394"/>
      <c r="P30" s="394"/>
      <c r="Q30" s="394"/>
      <c r="R30" s="394"/>
      <c r="S30" s="394"/>
      <c r="T30" s="394"/>
      <c r="U30" s="394"/>
      <c r="V30" s="394"/>
      <c r="W30" s="394"/>
      <c r="X30" s="394"/>
      <c r="Y30" s="394"/>
      <c r="Z30" s="394"/>
      <c r="AA30" s="394"/>
      <c r="AB30" s="394"/>
      <c r="AC30" s="394"/>
      <c r="AD30" s="394"/>
      <c r="AE30" s="394"/>
      <c r="AF30" s="394"/>
      <c r="AG30" s="394"/>
      <c r="AH30" s="394"/>
      <c r="AI30" s="394"/>
      <c r="AJ30" s="394"/>
      <c r="AK30" s="394"/>
      <c r="AL30" s="394"/>
      <c r="AM30" s="394"/>
      <c r="AN30" s="394"/>
      <c r="AO30" s="394"/>
      <c r="AP30" s="394"/>
      <c r="AQ30" s="394"/>
      <c r="AR30" s="394"/>
      <c r="AS30" s="394"/>
      <c r="AT30" s="394"/>
      <c r="AU30" s="394"/>
      <c r="AV30" s="394"/>
      <c r="AW30" s="394"/>
      <c r="AX30" s="394"/>
      <c r="AY30" s="394"/>
      <c r="AZ30" s="394"/>
      <c r="BA30" s="394"/>
      <c r="BB30" s="394"/>
      <c r="BC30" s="394"/>
      <c r="BD30" s="394"/>
      <c r="BE30" s="394"/>
      <c r="BF30" s="394"/>
      <c r="BG30" s="394"/>
      <c r="BH30" s="394"/>
      <c r="BI30" s="394"/>
      <c r="BJ30" s="394"/>
      <c r="BK30" s="394"/>
      <c r="BL30" s="394"/>
      <c r="BM30" s="394"/>
      <c r="BN30" s="394"/>
      <c r="BO30" s="394"/>
      <c r="BP30" s="394"/>
      <c r="BQ30" s="394"/>
      <c r="BR30" s="394"/>
      <c r="BS30" s="394"/>
      <c r="BT30" s="394"/>
      <c r="BU30" s="394"/>
      <c r="BV30" s="394"/>
      <c r="BW30" s="394"/>
      <c r="BX30" s="394"/>
      <c r="BY30" s="394"/>
      <c r="BZ30" s="394"/>
      <c r="CA30" s="394"/>
      <c r="CB30" s="394"/>
      <c r="CC30" s="394"/>
      <c r="CD30" s="394"/>
      <c r="CE30" s="394"/>
      <c r="CF30" s="394"/>
      <c r="CG30" s="394"/>
      <c r="CH30" s="394"/>
      <c r="CI30" s="394"/>
      <c r="CJ30" s="394"/>
      <c r="CK30" s="394"/>
      <c r="CL30" s="394"/>
      <c r="CM30" s="394"/>
      <c r="CN30" s="394"/>
      <c r="CO30" s="394"/>
      <c r="CP30" s="394"/>
    </row>
    <row r="31" spans="1:94" ht="6" customHeight="1" thickBot="1" x14ac:dyDescent="0.25">
      <c r="A31" s="394"/>
      <c r="B31" s="520"/>
      <c r="C31" s="520"/>
      <c r="D31" s="394"/>
      <c r="E31" s="394"/>
      <c r="F31" s="394"/>
      <c r="G31" s="394"/>
      <c r="H31" s="394"/>
      <c r="I31" s="394"/>
      <c r="J31" s="394"/>
      <c r="K31" s="394"/>
      <c r="L31" s="394"/>
      <c r="M31" s="394"/>
      <c r="N31" s="394"/>
      <c r="O31" s="394"/>
      <c r="P31" s="394"/>
      <c r="Q31" s="394"/>
      <c r="R31" s="394"/>
      <c r="S31" s="394"/>
      <c r="T31" s="394"/>
      <c r="U31" s="394"/>
      <c r="V31" s="394"/>
      <c r="W31" s="394"/>
      <c r="X31" s="394"/>
      <c r="Y31" s="394"/>
      <c r="Z31" s="394"/>
      <c r="AA31" s="394"/>
      <c r="AB31" s="394"/>
      <c r="AC31" s="394"/>
      <c r="AD31" s="394"/>
      <c r="AE31" s="394"/>
      <c r="AF31" s="394"/>
      <c r="AG31" s="394"/>
      <c r="AH31" s="394"/>
      <c r="AI31" s="394"/>
      <c r="AJ31" s="394"/>
      <c r="AK31" s="394"/>
      <c r="AL31" s="394"/>
      <c r="AM31" s="394"/>
      <c r="AN31" s="394"/>
      <c r="AO31" s="394"/>
      <c r="AP31" s="394"/>
      <c r="AQ31" s="394"/>
      <c r="AR31" s="394"/>
      <c r="AS31" s="394"/>
      <c r="AT31" s="394"/>
      <c r="AU31" s="394"/>
      <c r="AV31" s="394"/>
      <c r="AW31" s="394"/>
      <c r="AX31" s="394"/>
      <c r="AY31" s="394"/>
      <c r="AZ31" s="394"/>
      <c r="BA31" s="394"/>
      <c r="BB31" s="394"/>
      <c r="BC31" s="394"/>
      <c r="BD31" s="394"/>
      <c r="BE31" s="394"/>
      <c r="BF31" s="394"/>
      <c r="BG31" s="394"/>
      <c r="BH31" s="394"/>
      <c r="BI31" s="394"/>
      <c r="BJ31" s="394"/>
      <c r="BK31" s="394"/>
      <c r="BL31" s="394"/>
      <c r="BM31" s="394"/>
      <c r="BN31" s="394"/>
      <c r="BO31" s="394"/>
      <c r="BP31" s="394"/>
      <c r="BQ31" s="394"/>
      <c r="BR31" s="394"/>
      <c r="BS31" s="394"/>
      <c r="BT31" s="394"/>
      <c r="BU31" s="394"/>
      <c r="BV31" s="394"/>
      <c r="BW31" s="394"/>
      <c r="BX31" s="394"/>
      <c r="BY31" s="394"/>
      <c r="BZ31" s="394"/>
      <c r="CA31" s="394"/>
      <c r="CB31" s="394"/>
      <c r="CC31" s="394"/>
      <c r="CD31" s="394"/>
      <c r="CE31" s="394"/>
      <c r="CF31" s="394"/>
      <c r="CG31" s="394"/>
      <c r="CH31" s="394"/>
      <c r="CI31" s="394"/>
      <c r="CJ31" s="394"/>
      <c r="CK31" s="394"/>
      <c r="CL31" s="394"/>
      <c r="CM31" s="394"/>
      <c r="CN31" s="394"/>
      <c r="CO31" s="394"/>
      <c r="CP31" s="394"/>
    </row>
    <row r="32" spans="1:94" ht="30" customHeight="1" thickBot="1" x14ac:dyDescent="0.25">
      <c r="A32" s="394"/>
      <c r="B32" s="524" t="s">
        <v>121</v>
      </c>
      <c r="C32" s="523" t="s">
        <v>437</v>
      </c>
      <c r="D32" s="394"/>
      <c r="E32" s="394"/>
      <c r="F32" s="394"/>
      <c r="G32" s="394"/>
      <c r="H32" s="394"/>
      <c r="I32" s="394"/>
      <c r="J32" s="394"/>
      <c r="K32" s="394"/>
      <c r="L32" s="394"/>
      <c r="M32" s="394"/>
      <c r="N32" s="394"/>
      <c r="O32" s="394"/>
      <c r="P32" s="394"/>
      <c r="Q32" s="394"/>
      <c r="R32" s="394"/>
      <c r="S32" s="394"/>
      <c r="T32" s="394"/>
      <c r="U32" s="394"/>
      <c r="V32" s="394"/>
      <c r="W32" s="394"/>
      <c r="X32" s="394"/>
      <c r="Y32" s="394"/>
      <c r="Z32" s="394"/>
      <c r="AA32" s="394"/>
      <c r="AB32" s="394"/>
      <c r="AC32" s="394"/>
      <c r="AD32" s="394"/>
      <c r="AE32" s="394"/>
      <c r="AF32" s="394"/>
      <c r="AG32" s="394"/>
      <c r="AH32" s="394"/>
      <c r="AI32" s="394"/>
      <c r="AJ32" s="394"/>
      <c r="AK32" s="394"/>
      <c r="AL32" s="394"/>
      <c r="AM32" s="394"/>
      <c r="AN32" s="394"/>
      <c r="AO32" s="394"/>
      <c r="AP32" s="394"/>
      <c r="AQ32" s="394"/>
      <c r="AR32" s="394"/>
      <c r="AS32" s="394"/>
      <c r="AT32" s="394"/>
      <c r="AU32" s="394"/>
      <c r="AV32" s="394"/>
      <c r="AW32" s="394"/>
      <c r="AX32" s="394"/>
      <c r="AY32" s="394"/>
      <c r="AZ32" s="394"/>
      <c r="BA32" s="394"/>
      <c r="BB32" s="394"/>
      <c r="BC32" s="394"/>
      <c r="BD32" s="394"/>
      <c r="BE32" s="394"/>
      <c r="BF32" s="394"/>
      <c r="BG32" s="394"/>
      <c r="BH32" s="394"/>
      <c r="BI32" s="394"/>
      <c r="BJ32" s="394"/>
      <c r="BK32" s="394"/>
      <c r="BL32" s="394"/>
      <c r="BM32" s="394"/>
      <c r="BN32" s="394"/>
      <c r="BO32" s="394"/>
      <c r="BP32" s="394"/>
      <c r="BQ32" s="394"/>
      <c r="BR32" s="394"/>
      <c r="BS32" s="394"/>
      <c r="BT32" s="394"/>
      <c r="BU32" s="394"/>
      <c r="BV32" s="394"/>
      <c r="BW32" s="394"/>
      <c r="BX32" s="394"/>
      <c r="BY32" s="394"/>
      <c r="BZ32" s="394"/>
      <c r="CA32" s="394"/>
      <c r="CB32" s="394"/>
      <c r="CC32" s="394"/>
      <c r="CD32" s="394"/>
      <c r="CE32" s="394"/>
      <c r="CF32" s="394"/>
      <c r="CG32" s="394"/>
      <c r="CH32" s="394"/>
      <c r="CI32" s="394"/>
      <c r="CJ32" s="394"/>
      <c r="CK32" s="394"/>
      <c r="CL32" s="394"/>
      <c r="CM32" s="394"/>
      <c r="CN32" s="394"/>
      <c r="CO32" s="394"/>
      <c r="CP32" s="394"/>
    </row>
    <row r="33" spans="1:94" ht="16.149999999999999" customHeight="1" thickBot="1" x14ac:dyDescent="0.25">
      <c r="A33" s="394"/>
      <c r="B33" s="524"/>
      <c r="C33" s="523"/>
      <c r="D33" s="394"/>
      <c r="E33" s="394"/>
      <c r="F33" s="394"/>
      <c r="G33" s="394"/>
      <c r="H33" s="394"/>
      <c r="I33" s="394"/>
      <c r="J33" s="394"/>
      <c r="K33" s="394"/>
      <c r="L33" s="394"/>
      <c r="M33" s="394"/>
      <c r="N33" s="394"/>
      <c r="O33" s="394"/>
      <c r="P33" s="394"/>
      <c r="Q33" s="394"/>
      <c r="R33" s="394"/>
      <c r="S33" s="394"/>
      <c r="T33" s="394"/>
      <c r="U33" s="394"/>
      <c r="V33" s="394"/>
      <c r="W33" s="394"/>
      <c r="X33" s="394"/>
      <c r="Y33" s="394"/>
      <c r="Z33" s="394"/>
      <c r="AA33" s="394"/>
      <c r="AB33" s="394"/>
      <c r="AC33" s="394"/>
      <c r="AD33" s="394"/>
      <c r="AE33" s="394"/>
      <c r="AF33" s="394"/>
      <c r="AG33" s="394"/>
      <c r="AH33" s="394"/>
      <c r="AI33" s="394"/>
      <c r="AJ33" s="394"/>
      <c r="AK33" s="394"/>
      <c r="AL33" s="394"/>
      <c r="AM33" s="394"/>
      <c r="AN33" s="394"/>
      <c r="AO33" s="394"/>
      <c r="AP33" s="394"/>
      <c r="AQ33" s="394"/>
      <c r="AR33" s="394"/>
      <c r="AS33" s="394"/>
      <c r="AT33" s="394"/>
      <c r="AU33" s="394"/>
      <c r="AV33" s="394"/>
      <c r="AW33" s="394"/>
      <c r="AX33" s="394"/>
      <c r="AY33" s="394"/>
      <c r="AZ33" s="394"/>
      <c r="BA33" s="394"/>
      <c r="BB33" s="394"/>
      <c r="BC33" s="394"/>
      <c r="BD33" s="394"/>
      <c r="BE33" s="394"/>
      <c r="BF33" s="394"/>
      <c r="BG33" s="394"/>
      <c r="BH33" s="394"/>
      <c r="BI33" s="394"/>
      <c r="BJ33" s="394"/>
      <c r="BK33" s="394"/>
      <c r="BL33" s="394"/>
      <c r="BM33" s="394"/>
      <c r="BN33" s="394"/>
      <c r="BO33" s="394"/>
      <c r="BP33" s="394"/>
      <c r="BQ33" s="394"/>
      <c r="BR33" s="394"/>
      <c r="BS33" s="394"/>
      <c r="BT33" s="394"/>
      <c r="BU33" s="394"/>
      <c r="BV33" s="394"/>
      <c r="BW33" s="394"/>
      <c r="BX33" s="394"/>
      <c r="BY33" s="394"/>
      <c r="BZ33" s="394"/>
      <c r="CA33" s="394"/>
      <c r="CB33" s="394"/>
      <c r="CC33" s="394"/>
      <c r="CD33" s="394"/>
      <c r="CE33" s="394"/>
      <c r="CF33" s="394"/>
      <c r="CG33" s="394"/>
      <c r="CH33" s="394"/>
      <c r="CI33" s="394"/>
      <c r="CJ33" s="394"/>
      <c r="CK33" s="394"/>
      <c r="CL33" s="394"/>
      <c r="CM33" s="394"/>
      <c r="CN33" s="394"/>
      <c r="CO33" s="394"/>
      <c r="CP33" s="394"/>
    </row>
    <row r="34" spans="1:94" ht="6" customHeight="1" thickBot="1" x14ac:dyDescent="0.25">
      <c r="A34" s="394"/>
      <c r="B34" s="520"/>
      <c r="C34" s="520"/>
      <c r="D34" s="394"/>
      <c r="E34" s="394"/>
      <c r="F34" s="394"/>
      <c r="G34" s="394"/>
      <c r="H34" s="394"/>
      <c r="I34" s="394"/>
      <c r="J34" s="394"/>
      <c r="K34" s="394"/>
      <c r="L34" s="394"/>
      <c r="M34" s="394"/>
      <c r="N34" s="394"/>
      <c r="O34" s="394"/>
      <c r="P34" s="394"/>
      <c r="Q34" s="394"/>
      <c r="R34" s="394"/>
      <c r="S34" s="394"/>
      <c r="T34" s="394"/>
      <c r="U34" s="394"/>
      <c r="V34" s="394"/>
      <c r="W34" s="394"/>
      <c r="X34" s="394"/>
      <c r="Y34" s="394"/>
      <c r="Z34" s="394"/>
      <c r="AA34" s="394"/>
      <c r="AB34" s="394"/>
      <c r="AC34" s="394"/>
      <c r="AD34" s="394"/>
      <c r="AE34" s="394"/>
      <c r="AF34" s="394"/>
      <c r="AG34" s="394"/>
      <c r="AH34" s="394"/>
      <c r="AI34" s="394"/>
      <c r="AJ34" s="394"/>
      <c r="AK34" s="394"/>
      <c r="AL34" s="394"/>
      <c r="AM34" s="394"/>
      <c r="AN34" s="394"/>
      <c r="AO34" s="394"/>
      <c r="AP34" s="394"/>
      <c r="AQ34" s="394"/>
      <c r="AR34" s="394"/>
      <c r="AS34" s="394"/>
      <c r="AT34" s="394"/>
      <c r="AU34" s="394"/>
      <c r="AV34" s="394"/>
      <c r="AW34" s="394"/>
      <c r="AX34" s="394"/>
      <c r="AY34" s="394"/>
      <c r="AZ34" s="394"/>
      <c r="BA34" s="394"/>
      <c r="BB34" s="394"/>
      <c r="BC34" s="394"/>
      <c r="BD34" s="394"/>
      <c r="BE34" s="394"/>
      <c r="BF34" s="394"/>
      <c r="BG34" s="394"/>
      <c r="BH34" s="394"/>
      <c r="BI34" s="394"/>
      <c r="BJ34" s="394"/>
      <c r="BK34" s="394"/>
      <c r="BL34" s="394"/>
      <c r="BM34" s="394"/>
      <c r="BN34" s="394"/>
      <c r="BO34" s="394"/>
      <c r="BP34" s="394"/>
      <c r="BQ34" s="394"/>
      <c r="BR34" s="394"/>
      <c r="BS34" s="394"/>
      <c r="BT34" s="394"/>
      <c r="BU34" s="394"/>
      <c r="BV34" s="394"/>
      <c r="BW34" s="394"/>
      <c r="BX34" s="394"/>
      <c r="BY34" s="394"/>
      <c r="BZ34" s="394"/>
      <c r="CA34" s="394"/>
      <c r="CB34" s="394"/>
      <c r="CC34" s="394"/>
      <c r="CD34" s="394"/>
      <c r="CE34" s="394"/>
      <c r="CF34" s="394"/>
      <c r="CG34" s="394"/>
      <c r="CH34" s="394"/>
      <c r="CI34" s="394"/>
      <c r="CJ34" s="394"/>
      <c r="CK34" s="394"/>
      <c r="CL34" s="394"/>
      <c r="CM34" s="394"/>
      <c r="CN34" s="394"/>
      <c r="CO34" s="394"/>
      <c r="CP34" s="394"/>
    </row>
    <row r="35" spans="1:94" ht="14.45" customHeight="1" thickBot="1" x14ac:dyDescent="0.25">
      <c r="A35" s="394"/>
      <c r="B35" s="524" t="s">
        <v>124</v>
      </c>
      <c r="C35" s="464" t="s">
        <v>438</v>
      </c>
      <c r="D35" s="394"/>
      <c r="E35" s="394"/>
      <c r="F35" s="394"/>
      <c r="G35" s="394"/>
      <c r="H35" s="394"/>
      <c r="I35" s="394"/>
      <c r="J35" s="394"/>
      <c r="K35" s="394"/>
      <c r="L35" s="394"/>
      <c r="M35" s="394"/>
      <c r="N35" s="394"/>
      <c r="O35" s="394"/>
      <c r="P35" s="394"/>
      <c r="Q35" s="394"/>
      <c r="R35" s="394"/>
      <c r="S35" s="394"/>
      <c r="T35" s="394"/>
      <c r="U35" s="394"/>
      <c r="V35" s="394"/>
      <c r="W35" s="394"/>
      <c r="X35" s="394"/>
      <c r="Y35" s="394"/>
      <c r="Z35" s="394"/>
      <c r="AA35" s="394"/>
      <c r="AB35" s="394"/>
      <c r="AC35" s="394"/>
      <c r="AD35" s="394"/>
      <c r="AE35" s="394"/>
      <c r="AF35" s="394"/>
      <c r="AG35" s="394"/>
      <c r="AH35" s="394"/>
      <c r="AI35" s="394"/>
      <c r="AJ35" s="394"/>
      <c r="AK35" s="394"/>
      <c r="AL35" s="394"/>
      <c r="AM35" s="394"/>
      <c r="AN35" s="394"/>
      <c r="AO35" s="394"/>
      <c r="AP35" s="394"/>
      <c r="AQ35" s="394"/>
      <c r="AR35" s="394"/>
      <c r="AS35" s="394"/>
      <c r="AT35" s="394"/>
      <c r="AU35" s="394"/>
      <c r="AV35" s="394"/>
      <c r="AW35" s="394"/>
      <c r="AX35" s="394"/>
      <c r="AY35" s="394"/>
      <c r="AZ35" s="394"/>
      <c r="BA35" s="394"/>
      <c r="BB35" s="394"/>
      <c r="BC35" s="394"/>
      <c r="BD35" s="394"/>
      <c r="BE35" s="394"/>
      <c r="BF35" s="394"/>
      <c r="BG35" s="394"/>
      <c r="BH35" s="394"/>
      <c r="BI35" s="394"/>
      <c r="BJ35" s="394"/>
      <c r="BK35" s="394"/>
      <c r="BL35" s="394"/>
      <c r="BM35" s="394"/>
      <c r="BN35" s="394"/>
      <c r="BO35" s="394"/>
      <c r="BP35" s="394"/>
      <c r="BQ35" s="394"/>
      <c r="BR35" s="394"/>
      <c r="BS35" s="394"/>
      <c r="BT35" s="394"/>
      <c r="BU35" s="394"/>
      <c r="BV35" s="394"/>
      <c r="BW35" s="394"/>
      <c r="BX35" s="394"/>
      <c r="BY35" s="394"/>
      <c r="BZ35" s="394"/>
      <c r="CA35" s="394"/>
      <c r="CB35" s="394"/>
      <c r="CC35" s="394"/>
      <c r="CD35" s="394"/>
      <c r="CE35" s="394"/>
      <c r="CF35" s="394"/>
      <c r="CG35" s="394"/>
      <c r="CH35" s="394"/>
      <c r="CI35" s="394"/>
      <c r="CJ35" s="394"/>
      <c r="CK35" s="394"/>
      <c r="CL35" s="394"/>
      <c r="CM35" s="394"/>
      <c r="CN35" s="394"/>
      <c r="CO35" s="394"/>
      <c r="CP35" s="394"/>
    </row>
    <row r="36" spans="1:94" ht="13.5" thickBot="1" x14ac:dyDescent="0.25">
      <c r="A36" s="394"/>
      <c r="B36" s="524"/>
      <c r="C36" s="464" t="s">
        <v>123</v>
      </c>
      <c r="D36" s="394"/>
      <c r="E36" s="394"/>
      <c r="F36" s="394"/>
      <c r="G36" s="394"/>
      <c r="H36" s="394"/>
      <c r="I36" s="394"/>
      <c r="J36" s="394"/>
      <c r="K36" s="394"/>
      <c r="L36" s="394"/>
      <c r="M36" s="394"/>
      <c r="N36" s="394"/>
      <c r="O36" s="394"/>
      <c r="P36" s="394"/>
      <c r="Q36" s="394"/>
      <c r="R36" s="394"/>
      <c r="S36" s="394"/>
      <c r="T36" s="394"/>
      <c r="U36" s="394"/>
      <c r="V36" s="394"/>
      <c r="W36" s="394"/>
      <c r="X36" s="394"/>
      <c r="Y36" s="394"/>
      <c r="Z36" s="394"/>
      <c r="AA36" s="394"/>
      <c r="AB36" s="394"/>
      <c r="AC36" s="394"/>
      <c r="AD36" s="394"/>
      <c r="AE36" s="394"/>
      <c r="AF36" s="394"/>
      <c r="AG36" s="394"/>
      <c r="AH36" s="394"/>
      <c r="AI36" s="394"/>
      <c r="AJ36" s="394"/>
      <c r="AK36" s="394"/>
      <c r="AL36" s="394"/>
      <c r="AM36" s="394"/>
      <c r="AN36" s="394"/>
      <c r="AO36" s="394"/>
      <c r="AP36" s="394"/>
      <c r="AQ36" s="394"/>
      <c r="AR36" s="394"/>
      <c r="AS36" s="394"/>
      <c r="AT36" s="394"/>
      <c r="AU36" s="394"/>
      <c r="AV36" s="394"/>
      <c r="AW36" s="394"/>
      <c r="AX36" s="394"/>
      <c r="AY36" s="394"/>
      <c r="AZ36" s="394"/>
      <c r="BA36" s="394"/>
      <c r="BB36" s="394"/>
      <c r="BC36" s="394"/>
      <c r="BD36" s="394"/>
      <c r="BE36" s="394"/>
      <c r="BF36" s="394"/>
      <c r="BG36" s="394"/>
      <c r="BH36" s="394"/>
      <c r="BI36" s="394"/>
      <c r="BJ36" s="394"/>
      <c r="BK36" s="394"/>
      <c r="BL36" s="394"/>
      <c r="BM36" s="394"/>
      <c r="BN36" s="394"/>
      <c r="BO36" s="394"/>
      <c r="BP36" s="394"/>
      <c r="BQ36" s="394"/>
      <c r="BR36" s="394"/>
      <c r="BS36" s="394"/>
      <c r="BT36" s="394"/>
      <c r="BU36" s="394"/>
      <c r="BV36" s="394"/>
      <c r="BW36" s="394"/>
      <c r="BX36" s="394"/>
      <c r="BY36" s="394"/>
      <c r="BZ36" s="394"/>
      <c r="CA36" s="394"/>
      <c r="CB36" s="394"/>
      <c r="CC36" s="394"/>
      <c r="CD36" s="394"/>
      <c r="CE36" s="394"/>
      <c r="CF36" s="394"/>
      <c r="CG36" s="394"/>
      <c r="CH36" s="394"/>
      <c r="CI36" s="394"/>
      <c r="CJ36" s="394"/>
      <c r="CK36" s="394"/>
      <c r="CL36" s="394"/>
      <c r="CM36" s="394"/>
      <c r="CN36" s="394"/>
      <c r="CO36" s="394"/>
      <c r="CP36" s="394"/>
    </row>
    <row r="37" spans="1:94" ht="13.5" thickBot="1" x14ac:dyDescent="0.25">
      <c r="A37" s="394"/>
      <c r="B37" s="524"/>
      <c r="C37" s="464" t="s">
        <v>122</v>
      </c>
      <c r="D37" s="394"/>
      <c r="E37" s="394"/>
      <c r="F37" s="394"/>
      <c r="G37" s="394"/>
      <c r="H37" s="394"/>
      <c r="I37" s="394"/>
      <c r="J37" s="394"/>
      <c r="K37" s="394"/>
      <c r="L37" s="394"/>
      <c r="M37" s="394"/>
      <c r="N37" s="394"/>
      <c r="O37" s="394"/>
      <c r="P37" s="394"/>
      <c r="Q37" s="394"/>
      <c r="R37" s="394"/>
      <c r="S37" s="394"/>
      <c r="T37" s="394"/>
      <c r="U37" s="394"/>
      <c r="V37" s="394"/>
      <c r="W37" s="394"/>
      <c r="X37" s="394"/>
      <c r="Y37" s="394"/>
      <c r="Z37" s="394"/>
      <c r="AA37" s="394"/>
      <c r="AB37" s="394"/>
      <c r="AC37" s="394"/>
      <c r="AD37" s="394"/>
      <c r="AE37" s="394"/>
      <c r="AF37" s="394"/>
      <c r="AG37" s="394"/>
      <c r="AH37" s="394"/>
      <c r="AI37" s="394"/>
      <c r="AJ37" s="394"/>
      <c r="AK37" s="394"/>
      <c r="AL37" s="394"/>
      <c r="AM37" s="394"/>
      <c r="AN37" s="394"/>
      <c r="AO37" s="394"/>
      <c r="AP37" s="394"/>
      <c r="AQ37" s="394"/>
      <c r="AR37" s="394"/>
      <c r="AS37" s="394"/>
      <c r="AT37" s="394"/>
      <c r="AU37" s="394"/>
      <c r="AV37" s="394"/>
      <c r="AW37" s="394"/>
      <c r="AX37" s="394"/>
      <c r="AY37" s="394"/>
      <c r="AZ37" s="394"/>
      <c r="BA37" s="394"/>
      <c r="BB37" s="394"/>
      <c r="BC37" s="394"/>
      <c r="BD37" s="394"/>
      <c r="BE37" s="394"/>
      <c r="BF37" s="394"/>
      <c r="BG37" s="394"/>
      <c r="BH37" s="394"/>
      <c r="BI37" s="394"/>
      <c r="BJ37" s="394"/>
      <c r="BK37" s="394"/>
      <c r="BL37" s="394"/>
      <c r="BM37" s="394"/>
      <c r="BN37" s="394"/>
      <c r="BO37" s="394"/>
      <c r="BP37" s="394"/>
      <c r="BQ37" s="394"/>
      <c r="BR37" s="394"/>
      <c r="BS37" s="394"/>
      <c r="BT37" s="394"/>
      <c r="BU37" s="394"/>
      <c r="BV37" s="394"/>
      <c r="BW37" s="394"/>
      <c r="BX37" s="394"/>
      <c r="BY37" s="394"/>
      <c r="BZ37" s="394"/>
      <c r="CA37" s="394"/>
      <c r="CB37" s="394"/>
      <c r="CC37" s="394"/>
      <c r="CD37" s="394"/>
      <c r="CE37" s="394"/>
      <c r="CF37" s="394"/>
      <c r="CG37" s="394"/>
      <c r="CH37" s="394"/>
      <c r="CI37" s="394"/>
      <c r="CJ37" s="394"/>
      <c r="CK37" s="394"/>
      <c r="CL37" s="394"/>
      <c r="CM37" s="394"/>
      <c r="CN37" s="394"/>
      <c r="CO37" s="394"/>
      <c r="CP37" s="394"/>
    </row>
    <row r="38" spans="1:94" ht="15.75" thickBot="1" x14ac:dyDescent="0.25">
      <c r="A38" s="394"/>
      <c r="B38" s="459" t="s">
        <v>113</v>
      </c>
      <c r="C38" s="464"/>
      <c r="D38" s="394"/>
      <c r="E38" s="394"/>
      <c r="F38" s="394"/>
      <c r="G38" s="394"/>
      <c r="H38" s="394"/>
      <c r="I38" s="394"/>
      <c r="J38" s="394"/>
      <c r="K38" s="394"/>
      <c r="L38" s="394"/>
      <c r="M38" s="394"/>
      <c r="N38" s="394"/>
      <c r="O38" s="394"/>
      <c r="P38" s="394"/>
      <c r="Q38" s="394"/>
      <c r="R38" s="394"/>
      <c r="S38" s="394"/>
      <c r="T38" s="394"/>
      <c r="U38" s="394"/>
      <c r="V38" s="394"/>
      <c r="W38" s="394"/>
      <c r="X38" s="394"/>
      <c r="Y38" s="394"/>
      <c r="Z38" s="394"/>
      <c r="AA38" s="394"/>
      <c r="AB38" s="394"/>
      <c r="AC38" s="394"/>
      <c r="AD38" s="394"/>
      <c r="AE38" s="394"/>
      <c r="AF38" s="394"/>
      <c r="AG38" s="394"/>
      <c r="AH38" s="394"/>
      <c r="AI38" s="394"/>
      <c r="AJ38" s="394"/>
      <c r="AK38" s="394"/>
      <c r="AL38" s="394"/>
      <c r="AM38" s="394"/>
      <c r="AN38" s="394"/>
      <c r="AO38" s="394"/>
      <c r="AP38" s="394"/>
      <c r="AQ38" s="394"/>
      <c r="AR38" s="394"/>
      <c r="AS38" s="394"/>
      <c r="AT38" s="394"/>
      <c r="AU38" s="394"/>
      <c r="AV38" s="394"/>
      <c r="AW38" s="394"/>
      <c r="AX38" s="394"/>
      <c r="AY38" s="394"/>
      <c r="AZ38" s="394"/>
      <c r="BA38" s="394"/>
      <c r="BB38" s="394"/>
      <c r="BC38" s="394"/>
      <c r="BD38" s="394"/>
      <c r="BE38" s="394"/>
      <c r="BF38" s="394"/>
      <c r="BG38" s="394"/>
      <c r="BH38" s="394"/>
      <c r="BI38" s="394"/>
      <c r="BJ38" s="394"/>
      <c r="BK38" s="394"/>
      <c r="BL38" s="394"/>
      <c r="BM38" s="394"/>
      <c r="BN38" s="394"/>
      <c r="BO38" s="394"/>
      <c r="BP38" s="394"/>
      <c r="BQ38" s="394"/>
      <c r="BR38" s="394"/>
      <c r="BS38" s="394"/>
      <c r="BT38" s="394"/>
      <c r="BU38" s="394"/>
      <c r="BV38" s="394"/>
      <c r="BW38" s="394"/>
      <c r="BX38" s="394"/>
      <c r="BY38" s="394"/>
      <c r="BZ38" s="394"/>
      <c r="CA38" s="394"/>
      <c r="CB38" s="394"/>
      <c r="CC38" s="394"/>
      <c r="CD38" s="394"/>
      <c r="CE38" s="394"/>
      <c r="CF38" s="394"/>
      <c r="CG38" s="394"/>
      <c r="CH38" s="394"/>
      <c r="CI38" s="394"/>
      <c r="CJ38" s="394"/>
      <c r="CK38" s="394"/>
      <c r="CL38" s="394"/>
      <c r="CM38" s="394"/>
      <c r="CN38" s="394"/>
      <c r="CO38" s="394"/>
      <c r="CP38" s="394"/>
    </row>
    <row r="39" spans="1:94" ht="15.75" thickBot="1" x14ac:dyDescent="0.25">
      <c r="A39" s="394"/>
      <c r="B39" s="459" t="s">
        <v>114</v>
      </c>
      <c r="C39" s="464"/>
      <c r="D39" s="394"/>
      <c r="E39" s="394"/>
      <c r="F39" s="394"/>
      <c r="G39" s="394"/>
      <c r="H39" s="394"/>
      <c r="I39" s="394"/>
      <c r="J39" s="394"/>
      <c r="K39" s="394"/>
      <c r="L39" s="394"/>
      <c r="M39" s="394"/>
      <c r="N39" s="394"/>
      <c r="O39" s="394"/>
      <c r="P39" s="394"/>
      <c r="Q39" s="394"/>
      <c r="R39" s="394"/>
      <c r="S39" s="394"/>
      <c r="T39" s="394"/>
      <c r="U39" s="394"/>
      <c r="V39" s="394"/>
      <c r="W39" s="394"/>
      <c r="X39" s="394"/>
      <c r="Y39" s="394"/>
      <c r="Z39" s="394"/>
      <c r="AA39" s="394"/>
      <c r="AB39" s="394"/>
      <c r="AC39" s="394"/>
      <c r="AD39" s="394"/>
      <c r="AE39" s="394"/>
      <c r="AF39" s="394"/>
      <c r="AG39" s="394"/>
      <c r="AH39" s="394"/>
      <c r="AI39" s="394"/>
      <c r="AJ39" s="394"/>
      <c r="AK39" s="394"/>
      <c r="AL39" s="394"/>
      <c r="AM39" s="394"/>
      <c r="AN39" s="394"/>
      <c r="AO39" s="394"/>
      <c r="AP39" s="394"/>
      <c r="AQ39" s="394"/>
      <c r="AR39" s="394"/>
      <c r="AS39" s="394"/>
      <c r="AT39" s="394"/>
      <c r="AU39" s="394"/>
      <c r="AV39" s="394"/>
      <c r="AW39" s="394"/>
      <c r="AX39" s="394"/>
      <c r="AY39" s="394"/>
      <c r="AZ39" s="394"/>
      <c r="BA39" s="394"/>
      <c r="BB39" s="394"/>
      <c r="BC39" s="394"/>
      <c r="BD39" s="394"/>
      <c r="BE39" s="394"/>
      <c r="BF39" s="394"/>
      <c r="BG39" s="394"/>
      <c r="BH39" s="394"/>
      <c r="BI39" s="394"/>
      <c r="BJ39" s="394"/>
      <c r="BK39" s="394"/>
      <c r="BL39" s="394"/>
      <c r="BM39" s="394"/>
      <c r="BN39" s="394"/>
      <c r="BO39" s="394"/>
      <c r="BP39" s="394"/>
      <c r="BQ39" s="394"/>
      <c r="BR39" s="394"/>
      <c r="BS39" s="394"/>
      <c r="BT39" s="394"/>
      <c r="BU39" s="394"/>
      <c r="BV39" s="394"/>
      <c r="BW39" s="394"/>
      <c r="BX39" s="394"/>
      <c r="BY39" s="394"/>
      <c r="BZ39" s="394"/>
      <c r="CA39" s="394"/>
      <c r="CB39" s="394"/>
      <c r="CC39" s="394"/>
      <c r="CD39" s="394"/>
      <c r="CE39" s="394"/>
      <c r="CF39" s="394"/>
      <c r="CG39" s="394"/>
      <c r="CH39" s="394"/>
      <c r="CI39" s="394"/>
      <c r="CJ39" s="394"/>
      <c r="CK39" s="394"/>
      <c r="CL39" s="394"/>
      <c r="CM39" s="394"/>
      <c r="CN39" s="394"/>
      <c r="CO39" s="394"/>
      <c r="CP39" s="394"/>
    </row>
    <row r="40" spans="1:94" ht="6" customHeight="1" thickBot="1" x14ac:dyDescent="0.25">
      <c r="A40" s="394"/>
      <c r="B40" s="520"/>
      <c r="C40" s="520"/>
      <c r="D40" s="394"/>
      <c r="E40" s="394"/>
      <c r="F40" s="394"/>
      <c r="G40" s="394"/>
      <c r="H40" s="394"/>
      <c r="I40" s="394"/>
      <c r="J40" s="394"/>
      <c r="K40" s="394"/>
      <c r="L40" s="394"/>
      <c r="M40" s="394"/>
      <c r="N40" s="394"/>
      <c r="O40" s="394"/>
      <c r="P40" s="394"/>
      <c r="Q40" s="394"/>
      <c r="R40" s="394"/>
      <c r="S40" s="394"/>
      <c r="T40" s="394"/>
      <c r="U40" s="394"/>
      <c r="V40" s="394"/>
      <c r="W40" s="394"/>
      <c r="X40" s="394"/>
      <c r="Y40" s="394"/>
      <c r="Z40" s="394"/>
      <c r="AA40" s="394"/>
      <c r="AB40" s="394"/>
      <c r="AC40" s="394"/>
      <c r="AD40" s="394"/>
      <c r="AE40" s="394"/>
      <c r="AF40" s="394"/>
      <c r="AG40" s="394"/>
      <c r="AH40" s="394"/>
      <c r="AI40" s="394"/>
      <c r="AJ40" s="394"/>
      <c r="AK40" s="394"/>
      <c r="AL40" s="394"/>
      <c r="AM40" s="394"/>
      <c r="AN40" s="394"/>
      <c r="AO40" s="394"/>
      <c r="AP40" s="394"/>
      <c r="AQ40" s="394"/>
      <c r="AR40" s="394"/>
      <c r="AS40" s="394"/>
      <c r="AT40" s="394"/>
      <c r="AU40" s="394"/>
      <c r="AV40" s="394"/>
      <c r="AW40" s="394"/>
      <c r="AX40" s="394"/>
      <c r="AY40" s="394"/>
      <c r="AZ40" s="394"/>
      <c r="BA40" s="394"/>
      <c r="BB40" s="394"/>
      <c r="BC40" s="394"/>
      <c r="BD40" s="394"/>
      <c r="BE40" s="394"/>
      <c r="BF40" s="394"/>
      <c r="BG40" s="394"/>
      <c r="BH40" s="394"/>
      <c r="BI40" s="394"/>
      <c r="BJ40" s="394"/>
      <c r="BK40" s="394"/>
      <c r="BL40" s="394"/>
      <c r="BM40" s="394"/>
      <c r="BN40" s="394"/>
      <c r="BO40" s="394"/>
      <c r="BP40" s="394"/>
      <c r="BQ40" s="394"/>
      <c r="BR40" s="394"/>
      <c r="BS40" s="394"/>
      <c r="BT40" s="394"/>
      <c r="BU40" s="394"/>
      <c r="BV40" s="394"/>
      <c r="BW40" s="394"/>
      <c r="BX40" s="394"/>
      <c r="BY40" s="394"/>
      <c r="BZ40" s="394"/>
      <c r="CA40" s="394"/>
      <c r="CB40" s="394"/>
      <c r="CC40" s="394"/>
      <c r="CD40" s="394"/>
      <c r="CE40" s="394"/>
      <c r="CF40" s="394"/>
      <c r="CG40" s="394"/>
      <c r="CH40" s="394"/>
      <c r="CI40" s="394"/>
      <c r="CJ40" s="394"/>
      <c r="CK40" s="394"/>
      <c r="CL40" s="394"/>
      <c r="CM40" s="394"/>
      <c r="CN40" s="394"/>
      <c r="CO40" s="394"/>
      <c r="CP40" s="394"/>
    </row>
    <row r="41" spans="1:94" ht="15.75" thickBot="1" x14ac:dyDescent="0.25">
      <c r="A41" s="394"/>
      <c r="B41" s="459" t="s">
        <v>115</v>
      </c>
      <c r="C41" s="461"/>
      <c r="D41" s="394"/>
      <c r="E41" s="394"/>
      <c r="F41" s="394"/>
      <c r="G41" s="394"/>
      <c r="H41" s="394"/>
      <c r="I41" s="394"/>
      <c r="J41" s="394"/>
      <c r="K41" s="394"/>
      <c r="L41" s="394"/>
      <c r="M41" s="394"/>
      <c r="N41" s="394"/>
      <c r="O41" s="394"/>
      <c r="P41" s="394"/>
      <c r="Q41" s="394"/>
      <c r="R41" s="394"/>
      <c r="S41" s="394"/>
      <c r="T41" s="394"/>
      <c r="U41" s="394"/>
      <c r="V41" s="394"/>
      <c r="W41" s="394"/>
      <c r="X41" s="394"/>
      <c r="Y41" s="394"/>
      <c r="Z41" s="394"/>
      <c r="AA41" s="394"/>
      <c r="AB41" s="394"/>
      <c r="AC41" s="394"/>
      <c r="AD41" s="394"/>
      <c r="AE41" s="394"/>
      <c r="AF41" s="394"/>
      <c r="AG41" s="394"/>
      <c r="AH41" s="394"/>
      <c r="AI41" s="394"/>
      <c r="AJ41" s="394"/>
      <c r="AK41" s="394"/>
      <c r="AL41" s="394"/>
      <c r="AM41" s="394"/>
      <c r="AN41" s="394"/>
      <c r="AO41" s="394"/>
      <c r="AP41" s="394"/>
      <c r="AQ41" s="394"/>
      <c r="AR41" s="394"/>
      <c r="AS41" s="394"/>
      <c r="AT41" s="394"/>
      <c r="AU41" s="394"/>
      <c r="AV41" s="394"/>
      <c r="AW41" s="394"/>
      <c r="AX41" s="394"/>
      <c r="AY41" s="394"/>
      <c r="AZ41" s="394"/>
      <c r="BA41" s="394"/>
      <c r="BB41" s="394"/>
      <c r="BC41" s="394"/>
      <c r="BD41" s="394"/>
      <c r="BE41" s="394"/>
      <c r="BF41" s="394"/>
      <c r="BG41" s="394"/>
      <c r="BH41" s="394"/>
      <c r="BI41" s="394"/>
      <c r="BJ41" s="394"/>
      <c r="BK41" s="394"/>
      <c r="BL41" s="394"/>
      <c r="BM41" s="394"/>
      <c r="BN41" s="394"/>
      <c r="BO41" s="394"/>
      <c r="BP41" s="394"/>
      <c r="BQ41" s="394"/>
      <c r="BR41" s="394"/>
      <c r="BS41" s="394"/>
      <c r="BT41" s="394"/>
      <c r="BU41" s="394"/>
      <c r="BV41" s="394"/>
      <c r="BW41" s="394"/>
      <c r="BX41" s="394"/>
      <c r="BY41" s="394"/>
      <c r="BZ41" s="394"/>
      <c r="CA41" s="394"/>
      <c r="CB41" s="394"/>
      <c r="CC41" s="394"/>
      <c r="CD41" s="394"/>
      <c r="CE41" s="394"/>
      <c r="CF41" s="394"/>
      <c r="CG41" s="394"/>
      <c r="CH41" s="394"/>
      <c r="CI41" s="394"/>
      <c r="CJ41" s="394"/>
      <c r="CK41" s="394"/>
      <c r="CL41" s="394"/>
      <c r="CM41" s="394"/>
      <c r="CN41" s="394"/>
      <c r="CO41" s="394"/>
      <c r="CP41" s="394"/>
    </row>
    <row r="42" spans="1:94" ht="6" customHeight="1" thickBot="1" x14ac:dyDescent="0.25">
      <c r="A42" s="394"/>
      <c r="B42" s="520"/>
      <c r="C42" s="520"/>
      <c r="D42" s="394"/>
      <c r="E42" s="394"/>
      <c r="F42" s="394"/>
      <c r="G42" s="394"/>
      <c r="H42" s="394"/>
      <c r="I42" s="394"/>
      <c r="J42" s="394"/>
      <c r="K42" s="394"/>
      <c r="L42" s="394"/>
      <c r="M42" s="394"/>
      <c r="N42" s="394"/>
      <c r="O42" s="394"/>
      <c r="P42" s="394"/>
      <c r="Q42" s="394"/>
      <c r="R42" s="394"/>
      <c r="S42" s="394"/>
      <c r="T42" s="394"/>
      <c r="U42" s="394"/>
      <c r="V42" s="394"/>
      <c r="W42" s="394"/>
      <c r="X42" s="394"/>
      <c r="Y42" s="394"/>
      <c r="Z42" s="394"/>
      <c r="AA42" s="394"/>
      <c r="AB42" s="394"/>
      <c r="AC42" s="394"/>
      <c r="AD42" s="394"/>
      <c r="AE42" s="394"/>
      <c r="AF42" s="394"/>
      <c r="AG42" s="394"/>
      <c r="AH42" s="394"/>
      <c r="AI42" s="394"/>
      <c r="AJ42" s="394"/>
      <c r="AK42" s="394"/>
      <c r="AL42" s="394"/>
      <c r="AM42" s="394"/>
      <c r="AN42" s="394"/>
      <c r="AO42" s="394"/>
      <c r="AP42" s="394"/>
      <c r="AQ42" s="394"/>
      <c r="AR42" s="394"/>
      <c r="AS42" s="394"/>
      <c r="AT42" s="394"/>
      <c r="AU42" s="394"/>
      <c r="AV42" s="394"/>
      <c r="AW42" s="394"/>
      <c r="AX42" s="394"/>
      <c r="AY42" s="394"/>
      <c r="AZ42" s="394"/>
      <c r="BA42" s="394"/>
      <c r="BB42" s="394"/>
      <c r="BC42" s="394"/>
      <c r="BD42" s="394"/>
      <c r="BE42" s="394"/>
      <c r="BF42" s="394"/>
      <c r="BG42" s="394"/>
      <c r="BH42" s="394"/>
      <c r="BI42" s="394"/>
      <c r="BJ42" s="394"/>
      <c r="BK42" s="394"/>
      <c r="BL42" s="394"/>
      <c r="BM42" s="394"/>
      <c r="BN42" s="394"/>
      <c r="BO42" s="394"/>
      <c r="BP42" s="394"/>
      <c r="BQ42" s="394"/>
      <c r="BR42" s="394"/>
      <c r="BS42" s="394"/>
      <c r="BT42" s="394"/>
      <c r="BU42" s="394"/>
      <c r="BV42" s="394"/>
      <c r="BW42" s="394"/>
      <c r="BX42" s="394"/>
      <c r="BY42" s="394"/>
      <c r="BZ42" s="394"/>
      <c r="CA42" s="394"/>
      <c r="CB42" s="394"/>
      <c r="CC42" s="394"/>
      <c r="CD42" s="394"/>
      <c r="CE42" s="394"/>
      <c r="CF42" s="394"/>
      <c r="CG42" s="394"/>
      <c r="CH42" s="394"/>
      <c r="CI42" s="394"/>
      <c r="CJ42" s="394"/>
      <c r="CK42" s="394"/>
      <c r="CL42" s="394"/>
      <c r="CM42" s="394"/>
      <c r="CN42" s="394"/>
      <c r="CO42" s="394"/>
      <c r="CP42" s="394"/>
    </row>
    <row r="43" spans="1:94" ht="15.75" thickBot="1" x14ac:dyDescent="0.25">
      <c r="A43" s="394"/>
      <c r="B43" s="459" t="s">
        <v>116</v>
      </c>
      <c r="C43" s="461"/>
      <c r="D43" s="394"/>
      <c r="E43" s="394"/>
      <c r="F43" s="394"/>
      <c r="G43" s="394"/>
      <c r="H43" s="394"/>
      <c r="I43" s="394"/>
      <c r="J43" s="394"/>
      <c r="K43" s="394"/>
      <c r="L43" s="394"/>
      <c r="M43" s="394"/>
      <c r="N43" s="394"/>
      <c r="O43" s="394"/>
      <c r="P43" s="394"/>
      <c r="Q43" s="394"/>
      <c r="R43" s="394"/>
      <c r="S43" s="394"/>
      <c r="T43" s="394"/>
      <c r="U43" s="394"/>
      <c r="V43" s="394"/>
      <c r="W43" s="394"/>
      <c r="X43" s="394"/>
      <c r="Y43" s="394"/>
      <c r="Z43" s="394"/>
      <c r="AA43" s="394"/>
      <c r="AB43" s="394"/>
      <c r="AC43" s="394"/>
      <c r="AD43" s="394"/>
      <c r="AE43" s="394"/>
      <c r="AF43" s="394"/>
      <c r="AG43" s="394"/>
      <c r="AH43" s="394"/>
      <c r="AI43" s="394"/>
      <c r="AJ43" s="394"/>
      <c r="AK43" s="394"/>
      <c r="AL43" s="394"/>
      <c r="AM43" s="394"/>
      <c r="AN43" s="394"/>
      <c r="AO43" s="394"/>
      <c r="AP43" s="394"/>
      <c r="AQ43" s="394"/>
      <c r="AR43" s="394"/>
      <c r="AS43" s="394"/>
      <c r="AT43" s="394"/>
      <c r="AU43" s="394"/>
      <c r="AV43" s="394"/>
      <c r="AW43" s="394"/>
      <c r="AX43" s="394"/>
      <c r="AY43" s="394"/>
      <c r="AZ43" s="394"/>
      <c r="BA43" s="394"/>
      <c r="BB43" s="394"/>
      <c r="BC43" s="394"/>
      <c r="BD43" s="394"/>
      <c r="BE43" s="394"/>
      <c r="BF43" s="394"/>
      <c r="BG43" s="394"/>
      <c r="BH43" s="394"/>
      <c r="BI43" s="394"/>
      <c r="BJ43" s="394"/>
      <c r="BK43" s="394"/>
      <c r="BL43" s="394"/>
      <c r="BM43" s="394"/>
      <c r="BN43" s="394"/>
      <c r="BO43" s="394"/>
      <c r="BP43" s="394"/>
      <c r="BQ43" s="394"/>
      <c r="BR43" s="394"/>
      <c r="BS43" s="394"/>
      <c r="BT43" s="394"/>
      <c r="BU43" s="394"/>
      <c r="BV43" s="394"/>
      <c r="BW43" s="394"/>
      <c r="BX43" s="394"/>
      <c r="BY43" s="394"/>
      <c r="BZ43" s="394"/>
      <c r="CA43" s="394"/>
      <c r="CB43" s="394"/>
      <c r="CC43" s="394"/>
      <c r="CD43" s="394"/>
      <c r="CE43" s="394"/>
      <c r="CF43" s="394"/>
      <c r="CG43" s="394"/>
      <c r="CH43" s="394"/>
      <c r="CI43" s="394"/>
      <c r="CJ43" s="394"/>
      <c r="CK43" s="394"/>
      <c r="CL43" s="394"/>
      <c r="CM43" s="394"/>
      <c r="CN43" s="394"/>
      <c r="CO43" s="394"/>
      <c r="CP43" s="394"/>
    </row>
    <row r="44" spans="1:94" ht="6" customHeight="1" thickBot="1" x14ac:dyDescent="0.25">
      <c r="A44" s="394"/>
      <c r="B44" s="520"/>
      <c r="C44" s="520"/>
      <c r="D44" s="394"/>
      <c r="E44" s="394"/>
      <c r="F44" s="394"/>
      <c r="G44" s="394"/>
      <c r="H44" s="394"/>
      <c r="I44" s="394"/>
      <c r="J44" s="394"/>
      <c r="K44" s="394"/>
      <c r="L44" s="394"/>
      <c r="M44" s="394"/>
      <c r="N44" s="394"/>
      <c r="O44" s="394"/>
      <c r="P44" s="394"/>
      <c r="Q44" s="394"/>
      <c r="R44" s="394"/>
      <c r="S44" s="394"/>
      <c r="T44" s="394"/>
      <c r="U44" s="394"/>
      <c r="V44" s="394"/>
      <c r="W44" s="394"/>
      <c r="X44" s="394"/>
      <c r="Y44" s="394"/>
      <c r="Z44" s="394"/>
      <c r="AA44" s="394"/>
      <c r="AB44" s="394"/>
      <c r="AC44" s="394"/>
      <c r="AD44" s="394"/>
      <c r="AE44" s="394"/>
      <c r="AF44" s="394"/>
      <c r="AG44" s="394"/>
      <c r="AH44" s="394"/>
      <c r="AI44" s="394"/>
      <c r="AJ44" s="394"/>
      <c r="AK44" s="394"/>
      <c r="AL44" s="394"/>
      <c r="AM44" s="394"/>
      <c r="AN44" s="394"/>
      <c r="AO44" s="394"/>
      <c r="AP44" s="394"/>
      <c r="AQ44" s="394"/>
      <c r="AR44" s="394"/>
      <c r="AS44" s="394"/>
      <c r="AT44" s="394"/>
      <c r="AU44" s="394"/>
      <c r="AV44" s="394"/>
      <c r="AW44" s="394"/>
      <c r="AX44" s="394"/>
      <c r="AY44" s="394"/>
      <c r="AZ44" s="394"/>
      <c r="BA44" s="394"/>
      <c r="BB44" s="394"/>
      <c r="BC44" s="394"/>
      <c r="BD44" s="394"/>
      <c r="BE44" s="394"/>
      <c r="BF44" s="394"/>
      <c r="BG44" s="394"/>
      <c r="BH44" s="394"/>
      <c r="BI44" s="394"/>
      <c r="BJ44" s="394"/>
      <c r="BK44" s="394"/>
      <c r="BL44" s="394"/>
      <c r="BM44" s="394"/>
      <c r="BN44" s="394"/>
      <c r="BO44" s="394"/>
      <c r="BP44" s="394"/>
      <c r="BQ44" s="394"/>
      <c r="BR44" s="394"/>
      <c r="BS44" s="394"/>
      <c r="BT44" s="394"/>
      <c r="BU44" s="394"/>
      <c r="BV44" s="394"/>
      <c r="BW44" s="394"/>
      <c r="BX44" s="394"/>
      <c r="BY44" s="394"/>
      <c r="BZ44" s="394"/>
      <c r="CA44" s="394"/>
      <c r="CB44" s="394"/>
      <c r="CC44" s="394"/>
      <c r="CD44" s="394"/>
      <c r="CE44" s="394"/>
      <c r="CF44" s="394"/>
      <c r="CG44" s="394"/>
      <c r="CH44" s="394"/>
      <c r="CI44" s="394"/>
      <c r="CJ44" s="394"/>
      <c r="CK44" s="394"/>
      <c r="CL44" s="394"/>
      <c r="CM44" s="394"/>
      <c r="CN44" s="394"/>
      <c r="CO44" s="394"/>
      <c r="CP44" s="394"/>
    </row>
    <row r="45" spans="1:94" ht="43.15" customHeight="1" thickBot="1" x14ac:dyDescent="0.25">
      <c r="A45" s="394"/>
      <c r="B45" s="459" t="s">
        <v>346</v>
      </c>
      <c r="C45" s="461"/>
      <c r="D45" s="394"/>
      <c r="E45" s="394"/>
      <c r="F45" s="394"/>
      <c r="G45" s="394"/>
      <c r="H45" s="394"/>
      <c r="I45" s="394"/>
      <c r="J45" s="394"/>
      <c r="K45" s="394"/>
      <c r="L45" s="394"/>
      <c r="M45" s="394"/>
      <c r="N45" s="394"/>
      <c r="O45" s="394"/>
      <c r="P45" s="394"/>
      <c r="Q45" s="394"/>
      <c r="R45" s="394"/>
      <c r="S45" s="394"/>
      <c r="T45" s="394"/>
      <c r="U45" s="394"/>
      <c r="V45" s="394"/>
      <c r="W45" s="394"/>
      <c r="X45" s="394"/>
      <c r="Y45" s="394"/>
      <c r="Z45" s="394"/>
      <c r="AA45" s="394"/>
      <c r="AB45" s="394"/>
      <c r="AC45" s="394"/>
      <c r="AD45" s="394"/>
      <c r="AE45" s="394"/>
      <c r="AF45" s="394"/>
      <c r="AG45" s="394"/>
      <c r="AH45" s="394"/>
      <c r="AI45" s="394"/>
      <c r="AJ45" s="394"/>
      <c r="AK45" s="394"/>
      <c r="AL45" s="394"/>
      <c r="AM45" s="394"/>
      <c r="AN45" s="394"/>
      <c r="AO45" s="394"/>
      <c r="AP45" s="394"/>
      <c r="AQ45" s="394"/>
      <c r="AR45" s="394"/>
      <c r="AS45" s="394"/>
      <c r="AT45" s="394"/>
      <c r="AU45" s="394"/>
      <c r="AV45" s="394"/>
      <c r="AW45" s="394"/>
      <c r="AX45" s="394"/>
      <c r="AY45" s="394"/>
      <c r="AZ45" s="394"/>
      <c r="BA45" s="394"/>
      <c r="BB45" s="394"/>
      <c r="BC45" s="394"/>
      <c r="BD45" s="394"/>
      <c r="BE45" s="394"/>
      <c r="BF45" s="394"/>
      <c r="BG45" s="394"/>
      <c r="BH45" s="394"/>
      <c r="BI45" s="394"/>
      <c r="BJ45" s="394"/>
      <c r="BK45" s="394"/>
      <c r="BL45" s="394"/>
      <c r="BM45" s="394"/>
      <c r="BN45" s="394"/>
      <c r="BO45" s="394"/>
      <c r="BP45" s="394"/>
      <c r="BQ45" s="394"/>
      <c r="BR45" s="394"/>
      <c r="BS45" s="394"/>
      <c r="BT45" s="394"/>
      <c r="BU45" s="394"/>
      <c r="BV45" s="394"/>
      <c r="BW45" s="394"/>
      <c r="BX45" s="394"/>
      <c r="BY45" s="394"/>
      <c r="BZ45" s="394"/>
      <c r="CA45" s="394"/>
      <c r="CB45" s="394"/>
      <c r="CC45" s="394"/>
      <c r="CD45" s="394"/>
      <c r="CE45" s="394"/>
      <c r="CF45" s="394"/>
      <c r="CG45" s="394"/>
      <c r="CH45" s="394"/>
      <c r="CI45" s="394"/>
      <c r="CJ45" s="394"/>
      <c r="CK45" s="394"/>
      <c r="CL45" s="394"/>
      <c r="CM45" s="394"/>
      <c r="CN45" s="394"/>
      <c r="CO45" s="394"/>
      <c r="CP45" s="394"/>
    </row>
    <row r="46" spans="1:94" ht="6" customHeight="1" thickBot="1" x14ac:dyDescent="0.25">
      <c r="A46" s="394"/>
      <c r="B46" s="520"/>
      <c r="C46" s="520"/>
      <c r="D46" s="394"/>
      <c r="E46" s="394"/>
      <c r="F46" s="394"/>
      <c r="G46" s="394"/>
      <c r="H46" s="394"/>
      <c r="I46" s="394"/>
      <c r="J46" s="394"/>
      <c r="K46" s="394"/>
      <c r="L46" s="394"/>
      <c r="M46" s="394"/>
      <c r="N46" s="394"/>
      <c r="O46" s="394"/>
      <c r="P46" s="394"/>
      <c r="Q46" s="394"/>
      <c r="R46" s="394"/>
      <c r="S46" s="394"/>
      <c r="T46" s="394"/>
      <c r="U46" s="394"/>
      <c r="V46" s="394"/>
      <c r="W46" s="394"/>
      <c r="X46" s="394"/>
      <c r="Y46" s="394"/>
      <c r="Z46" s="394"/>
      <c r="AA46" s="394"/>
      <c r="AB46" s="394"/>
      <c r="AC46" s="394"/>
      <c r="AD46" s="394"/>
      <c r="AE46" s="394"/>
      <c r="AF46" s="394"/>
      <c r="AG46" s="394"/>
      <c r="AH46" s="394"/>
      <c r="AI46" s="394"/>
      <c r="AJ46" s="394"/>
      <c r="AK46" s="394"/>
      <c r="AL46" s="394"/>
      <c r="AM46" s="394"/>
      <c r="AN46" s="394"/>
      <c r="AO46" s="394"/>
      <c r="AP46" s="394"/>
      <c r="AQ46" s="394"/>
      <c r="AR46" s="394"/>
      <c r="AS46" s="394"/>
      <c r="AT46" s="394"/>
      <c r="AU46" s="394"/>
      <c r="AV46" s="394"/>
      <c r="AW46" s="394"/>
      <c r="AX46" s="394"/>
      <c r="AY46" s="394"/>
      <c r="AZ46" s="394"/>
      <c r="BA46" s="394"/>
      <c r="BB46" s="394"/>
      <c r="BC46" s="394"/>
      <c r="BD46" s="394"/>
      <c r="BE46" s="394"/>
      <c r="BF46" s="394"/>
      <c r="BG46" s="394"/>
      <c r="BH46" s="394"/>
      <c r="BI46" s="394"/>
      <c r="BJ46" s="394"/>
      <c r="BK46" s="394"/>
      <c r="BL46" s="394"/>
      <c r="BM46" s="394"/>
      <c r="BN46" s="394"/>
      <c r="BO46" s="394"/>
      <c r="BP46" s="394"/>
      <c r="BQ46" s="394"/>
      <c r="BR46" s="394"/>
      <c r="BS46" s="394"/>
      <c r="BT46" s="394"/>
      <c r="BU46" s="394"/>
      <c r="BV46" s="394"/>
      <c r="BW46" s="394"/>
      <c r="BX46" s="394"/>
      <c r="BY46" s="394"/>
      <c r="BZ46" s="394"/>
      <c r="CA46" s="394"/>
      <c r="CB46" s="394"/>
      <c r="CC46" s="394"/>
      <c r="CD46" s="394"/>
      <c r="CE46" s="394"/>
      <c r="CF46" s="394"/>
      <c r="CG46" s="394"/>
      <c r="CH46" s="394"/>
      <c r="CI46" s="394"/>
      <c r="CJ46" s="394"/>
      <c r="CK46" s="394"/>
      <c r="CL46" s="394"/>
      <c r="CM46" s="394"/>
      <c r="CN46" s="394"/>
      <c r="CO46" s="394"/>
      <c r="CP46" s="394"/>
    </row>
    <row r="47" spans="1:94" ht="43.15" customHeight="1" thickBot="1" x14ac:dyDescent="0.25">
      <c r="A47" s="394"/>
      <c r="B47" s="459" t="s">
        <v>117</v>
      </c>
      <c r="C47" s="466"/>
      <c r="D47" s="394"/>
      <c r="E47" s="394"/>
      <c r="F47" s="394"/>
      <c r="G47" s="394"/>
      <c r="H47" s="394"/>
      <c r="I47" s="394"/>
      <c r="J47" s="394"/>
      <c r="K47" s="394"/>
      <c r="L47" s="394"/>
      <c r="M47" s="394"/>
      <c r="N47" s="394"/>
      <c r="O47" s="394"/>
      <c r="P47" s="394"/>
      <c r="Q47" s="394"/>
      <c r="R47" s="394"/>
      <c r="S47" s="394"/>
      <c r="T47" s="394"/>
      <c r="U47" s="394"/>
      <c r="V47" s="394"/>
      <c r="W47" s="394"/>
      <c r="X47" s="394"/>
      <c r="Y47" s="394"/>
      <c r="Z47" s="394"/>
      <c r="AA47" s="394"/>
      <c r="AB47" s="394"/>
      <c r="AC47" s="394"/>
      <c r="AD47" s="394"/>
      <c r="AE47" s="394"/>
      <c r="AF47" s="394"/>
      <c r="AG47" s="394"/>
      <c r="AH47" s="394"/>
      <c r="AI47" s="394"/>
      <c r="AJ47" s="394"/>
      <c r="AK47" s="394"/>
      <c r="AL47" s="394"/>
      <c r="AM47" s="394"/>
      <c r="AN47" s="394"/>
      <c r="AO47" s="394"/>
      <c r="AP47" s="394"/>
      <c r="AQ47" s="394"/>
      <c r="AR47" s="394"/>
      <c r="AS47" s="394"/>
      <c r="AT47" s="394"/>
      <c r="AU47" s="394"/>
      <c r="AV47" s="394"/>
      <c r="AW47" s="394"/>
      <c r="AX47" s="394"/>
      <c r="AY47" s="394"/>
      <c r="AZ47" s="394"/>
      <c r="BA47" s="394"/>
      <c r="BB47" s="394"/>
      <c r="BC47" s="394"/>
      <c r="BD47" s="394"/>
      <c r="BE47" s="394"/>
      <c r="BF47" s="394"/>
      <c r="BG47" s="394"/>
      <c r="BH47" s="394"/>
      <c r="BI47" s="394"/>
      <c r="BJ47" s="394"/>
      <c r="BK47" s="394"/>
      <c r="BL47" s="394"/>
      <c r="BM47" s="394"/>
      <c r="BN47" s="394"/>
      <c r="BO47" s="394"/>
      <c r="BP47" s="394"/>
      <c r="BQ47" s="394"/>
      <c r="BR47" s="394"/>
      <c r="BS47" s="394"/>
      <c r="BT47" s="394"/>
      <c r="BU47" s="394"/>
      <c r="BV47" s="394"/>
      <c r="BW47" s="394"/>
      <c r="BX47" s="394"/>
      <c r="BY47" s="394"/>
      <c r="BZ47" s="394"/>
      <c r="CA47" s="394"/>
      <c r="CB47" s="394"/>
      <c r="CC47" s="394"/>
      <c r="CD47" s="394"/>
      <c r="CE47" s="394"/>
      <c r="CF47" s="394"/>
      <c r="CG47" s="394"/>
      <c r="CH47" s="394"/>
      <c r="CI47" s="394"/>
      <c r="CJ47" s="394"/>
      <c r="CK47" s="394"/>
      <c r="CL47" s="394"/>
      <c r="CM47" s="394"/>
      <c r="CN47" s="394"/>
      <c r="CO47" s="394"/>
      <c r="CP47" s="394"/>
    </row>
    <row r="48" spans="1:94" ht="6" customHeight="1" thickBot="1" x14ac:dyDescent="0.25">
      <c r="A48" s="394"/>
      <c r="B48" s="520"/>
      <c r="C48" s="520"/>
      <c r="D48" s="394"/>
      <c r="E48" s="394"/>
      <c r="F48" s="394"/>
      <c r="G48" s="394"/>
      <c r="H48" s="394"/>
      <c r="I48" s="394"/>
      <c r="J48" s="394"/>
      <c r="K48" s="394"/>
      <c r="L48" s="394"/>
      <c r="M48" s="394"/>
      <c r="N48" s="394"/>
      <c r="O48" s="394"/>
      <c r="P48" s="394"/>
      <c r="Q48" s="394"/>
      <c r="R48" s="394"/>
      <c r="S48" s="394"/>
      <c r="T48" s="394"/>
      <c r="U48" s="394"/>
      <c r="V48" s="394"/>
      <c r="W48" s="394"/>
      <c r="X48" s="394"/>
      <c r="Y48" s="394"/>
      <c r="Z48" s="394"/>
      <c r="AA48" s="394"/>
      <c r="AB48" s="394"/>
      <c r="AC48" s="394"/>
      <c r="AD48" s="394"/>
      <c r="AE48" s="394"/>
      <c r="AF48" s="394"/>
      <c r="AG48" s="394"/>
      <c r="AH48" s="394"/>
      <c r="AI48" s="394"/>
      <c r="AJ48" s="394"/>
      <c r="AK48" s="394"/>
      <c r="AL48" s="394"/>
      <c r="AM48" s="394"/>
      <c r="AN48" s="394"/>
      <c r="AO48" s="394"/>
      <c r="AP48" s="394"/>
      <c r="AQ48" s="394"/>
      <c r="AR48" s="394"/>
      <c r="AS48" s="394"/>
      <c r="AT48" s="394"/>
      <c r="AU48" s="394"/>
      <c r="AV48" s="394"/>
      <c r="AW48" s="394"/>
      <c r="AX48" s="394"/>
      <c r="AY48" s="394"/>
      <c r="AZ48" s="394"/>
      <c r="BA48" s="394"/>
      <c r="BB48" s="394"/>
      <c r="BC48" s="394"/>
      <c r="BD48" s="394"/>
      <c r="BE48" s="394"/>
      <c r="BF48" s="394"/>
      <c r="BG48" s="394"/>
      <c r="BH48" s="394"/>
      <c r="BI48" s="394"/>
      <c r="BJ48" s="394"/>
      <c r="BK48" s="394"/>
      <c r="BL48" s="394"/>
      <c r="BM48" s="394"/>
      <c r="BN48" s="394"/>
      <c r="BO48" s="394"/>
      <c r="BP48" s="394"/>
      <c r="BQ48" s="394"/>
      <c r="BR48" s="394"/>
      <c r="BS48" s="394"/>
      <c r="BT48" s="394"/>
      <c r="BU48" s="394"/>
      <c r="BV48" s="394"/>
      <c r="BW48" s="394"/>
      <c r="BX48" s="394"/>
      <c r="BY48" s="394"/>
      <c r="BZ48" s="394"/>
      <c r="CA48" s="394"/>
      <c r="CB48" s="394"/>
      <c r="CC48" s="394"/>
      <c r="CD48" s="394"/>
      <c r="CE48" s="394"/>
      <c r="CF48" s="394"/>
      <c r="CG48" s="394"/>
      <c r="CH48" s="394"/>
      <c r="CI48" s="394"/>
      <c r="CJ48" s="394"/>
      <c r="CK48" s="394"/>
      <c r="CL48" s="394"/>
      <c r="CM48" s="394"/>
      <c r="CN48" s="394"/>
      <c r="CO48" s="394"/>
      <c r="CP48" s="394"/>
    </row>
    <row r="49" spans="1:94" ht="15.75" thickBot="1" x14ac:dyDescent="0.25">
      <c r="A49" s="394"/>
      <c r="B49" s="459" t="s">
        <v>349</v>
      </c>
      <c r="C49" s="467"/>
      <c r="D49" s="394"/>
      <c r="E49" s="394"/>
      <c r="F49" s="394"/>
      <c r="G49" s="394"/>
      <c r="H49" s="394"/>
      <c r="I49" s="394"/>
      <c r="J49" s="394"/>
      <c r="K49" s="394"/>
      <c r="L49" s="394"/>
      <c r="M49" s="394"/>
      <c r="N49" s="394"/>
      <c r="O49" s="394"/>
      <c r="P49" s="394"/>
      <c r="Q49" s="394"/>
      <c r="R49" s="394"/>
      <c r="S49" s="394"/>
      <c r="T49" s="394"/>
      <c r="U49" s="394"/>
      <c r="V49" s="394"/>
      <c r="W49" s="394"/>
      <c r="X49" s="394"/>
      <c r="Y49" s="394"/>
      <c r="Z49" s="394"/>
      <c r="AA49" s="394"/>
      <c r="AB49" s="394"/>
      <c r="AC49" s="394"/>
      <c r="AD49" s="394"/>
      <c r="AE49" s="394"/>
      <c r="AF49" s="394"/>
      <c r="AG49" s="394"/>
      <c r="AH49" s="394"/>
      <c r="AI49" s="394"/>
      <c r="AJ49" s="394"/>
      <c r="AK49" s="394"/>
      <c r="AL49" s="394"/>
      <c r="AM49" s="394"/>
      <c r="AN49" s="394"/>
      <c r="AO49" s="394"/>
      <c r="AP49" s="394"/>
      <c r="AQ49" s="394"/>
      <c r="AR49" s="394"/>
      <c r="AS49" s="394"/>
      <c r="AT49" s="394"/>
      <c r="AU49" s="394"/>
      <c r="AV49" s="394"/>
      <c r="AW49" s="394"/>
      <c r="AX49" s="394"/>
      <c r="AY49" s="394"/>
      <c r="AZ49" s="394"/>
      <c r="BA49" s="394"/>
      <c r="BB49" s="394"/>
      <c r="BC49" s="394"/>
      <c r="BD49" s="394"/>
      <c r="BE49" s="394"/>
      <c r="BF49" s="394"/>
      <c r="BG49" s="394"/>
      <c r="BH49" s="394"/>
      <c r="BI49" s="394"/>
      <c r="BJ49" s="394"/>
      <c r="BK49" s="394"/>
      <c r="BL49" s="394"/>
      <c r="BM49" s="394"/>
      <c r="BN49" s="394"/>
      <c r="BO49" s="394"/>
      <c r="BP49" s="394"/>
      <c r="BQ49" s="394"/>
      <c r="BR49" s="394"/>
      <c r="BS49" s="394"/>
      <c r="BT49" s="394"/>
      <c r="BU49" s="394"/>
      <c r="BV49" s="394"/>
      <c r="BW49" s="394"/>
      <c r="BX49" s="394"/>
      <c r="BY49" s="394"/>
      <c r="BZ49" s="394"/>
      <c r="CA49" s="394"/>
      <c r="CB49" s="394"/>
      <c r="CC49" s="394"/>
      <c r="CD49" s="394"/>
      <c r="CE49" s="394"/>
      <c r="CF49" s="394"/>
      <c r="CG49" s="394"/>
      <c r="CH49" s="394"/>
      <c r="CI49" s="394"/>
      <c r="CJ49" s="394"/>
      <c r="CK49" s="394"/>
      <c r="CL49" s="394"/>
      <c r="CM49" s="394"/>
      <c r="CN49" s="394"/>
      <c r="CO49" s="394"/>
      <c r="CP49" s="394"/>
    </row>
    <row r="50" spans="1:94" ht="42.6" customHeight="1" thickBot="1" x14ac:dyDescent="0.25">
      <c r="A50" s="394"/>
      <c r="B50" s="468"/>
      <c r="C50" s="467"/>
      <c r="D50" s="394"/>
      <c r="E50" s="394"/>
      <c r="F50" s="394"/>
      <c r="G50" s="394"/>
      <c r="H50" s="394"/>
      <c r="I50" s="394"/>
      <c r="J50" s="394"/>
      <c r="K50" s="394"/>
      <c r="L50" s="394"/>
      <c r="M50" s="394"/>
      <c r="N50" s="394"/>
      <c r="O50" s="394"/>
      <c r="P50" s="394"/>
      <c r="Q50" s="394"/>
      <c r="R50" s="394"/>
      <c r="S50" s="394"/>
      <c r="T50" s="394"/>
      <c r="U50" s="394"/>
      <c r="V50" s="394"/>
      <c r="W50" s="394"/>
      <c r="X50" s="394"/>
      <c r="Y50" s="394"/>
      <c r="Z50" s="394"/>
      <c r="AA50" s="394"/>
      <c r="AB50" s="394"/>
      <c r="AC50" s="394"/>
      <c r="AD50" s="394"/>
      <c r="AE50" s="394"/>
      <c r="AF50" s="394"/>
      <c r="AG50" s="394"/>
      <c r="AH50" s="394"/>
      <c r="AI50" s="394"/>
      <c r="AJ50" s="394"/>
      <c r="AK50" s="394"/>
      <c r="AL50" s="394"/>
      <c r="AM50" s="394"/>
      <c r="AN50" s="394"/>
      <c r="AO50" s="394"/>
      <c r="AP50" s="394"/>
      <c r="AQ50" s="394"/>
      <c r="AR50" s="394"/>
      <c r="AS50" s="394"/>
      <c r="AT50" s="394"/>
      <c r="AU50" s="394"/>
      <c r="AV50" s="394"/>
      <c r="AW50" s="394"/>
      <c r="AX50" s="394"/>
      <c r="AY50" s="394"/>
      <c r="AZ50" s="394"/>
      <c r="BA50" s="394"/>
      <c r="BB50" s="394"/>
      <c r="BC50" s="394"/>
      <c r="BD50" s="394"/>
      <c r="BE50" s="394"/>
      <c r="BF50" s="394"/>
      <c r="BG50" s="394"/>
      <c r="BH50" s="394"/>
      <c r="BI50" s="394"/>
      <c r="BJ50" s="394"/>
      <c r="BK50" s="394"/>
      <c r="BL50" s="394"/>
      <c r="BM50" s="394"/>
      <c r="BN50" s="394"/>
      <c r="BO50" s="394"/>
      <c r="BP50" s="394"/>
      <c r="BQ50" s="394"/>
      <c r="BR50" s="394"/>
      <c r="BS50" s="394"/>
      <c r="BT50" s="394"/>
      <c r="BU50" s="394"/>
      <c r="BV50" s="394"/>
      <c r="BW50" s="394"/>
      <c r="BX50" s="394"/>
      <c r="BY50" s="394"/>
      <c r="BZ50" s="394"/>
      <c r="CA50" s="394"/>
      <c r="CB50" s="394"/>
      <c r="CC50" s="394"/>
      <c r="CD50" s="394"/>
      <c r="CE50" s="394"/>
      <c r="CF50" s="394"/>
      <c r="CG50" s="394"/>
      <c r="CH50" s="394"/>
      <c r="CI50" s="394"/>
      <c r="CJ50" s="394"/>
      <c r="CK50" s="394"/>
      <c r="CL50" s="394"/>
      <c r="CM50" s="394"/>
      <c r="CN50" s="394"/>
      <c r="CO50" s="394"/>
      <c r="CP50" s="394"/>
    </row>
    <row r="51" spans="1:94" ht="15.75" thickBot="1" x14ac:dyDescent="0.25">
      <c r="A51" s="394"/>
      <c r="B51" s="468" t="s">
        <v>118</v>
      </c>
      <c r="C51" s="468" t="s">
        <v>119</v>
      </c>
      <c r="D51" s="394"/>
      <c r="E51" s="394"/>
      <c r="F51" s="394"/>
      <c r="G51" s="394"/>
      <c r="H51" s="394"/>
      <c r="I51" s="394"/>
      <c r="J51" s="394"/>
      <c r="K51" s="394"/>
      <c r="L51" s="394"/>
      <c r="M51" s="394"/>
      <c r="N51" s="394"/>
      <c r="O51" s="394"/>
      <c r="P51" s="394"/>
      <c r="Q51" s="394"/>
      <c r="R51" s="394"/>
      <c r="S51" s="394"/>
      <c r="T51" s="394"/>
      <c r="U51" s="394"/>
      <c r="V51" s="394"/>
      <c r="W51" s="394"/>
      <c r="X51" s="394"/>
      <c r="Y51" s="394"/>
      <c r="Z51" s="394"/>
      <c r="AA51" s="394"/>
      <c r="AB51" s="394"/>
      <c r="AC51" s="394"/>
      <c r="AD51" s="394"/>
      <c r="AE51" s="394"/>
      <c r="AF51" s="394"/>
      <c r="AG51" s="394"/>
      <c r="AH51" s="394"/>
      <c r="AI51" s="394"/>
      <c r="AJ51" s="394"/>
      <c r="AK51" s="394"/>
      <c r="AL51" s="394"/>
      <c r="AM51" s="394"/>
      <c r="AN51" s="394"/>
      <c r="AO51" s="394"/>
      <c r="AP51" s="394"/>
      <c r="AQ51" s="394"/>
      <c r="AR51" s="394"/>
      <c r="AS51" s="394"/>
      <c r="AT51" s="394"/>
      <c r="AU51" s="394"/>
      <c r="AV51" s="394"/>
      <c r="AW51" s="394"/>
      <c r="AX51" s="394"/>
      <c r="AY51" s="394"/>
      <c r="AZ51" s="394"/>
      <c r="BA51" s="394"/>
      <c r="BB51" s="394"/>
      <c r="BC51" s="394"/>
      <c r="BD51" s="394"/>
      <c r="BE51" s="394"/>
      <c r="BF51" s="394"/>
      <c r="BG51" s="394"/>
      <c r="BH51" s="394"/>
      <c r="BI51" s="394"/>
      <c r="BJ51" s="394"/>
      <c r="BK51" s="394"/>
      <c r="BL51" s="394"/>
      <c r="BM51" s="394"/>
      <c r="BN51" s="394"/>
      <c r="BO51" s="394"/>
      <c r="BP51" s="394"/>
      <c r="BQ51" s="394"/>
      <c r="BR51" s="394"/>
      <c r="BS51" s="394"/>
      <c r="BT51" s="394"/>
      <c r="BU51" s="394"/>
      <c r="BV51" s="394"/>
      <c r="BW51" s="394"/>
      <c r="BX51" s="394"/>
      <c r="BY51" s="394"/>
      <c r="BZ51" s="394"/>
      <c r="CA51" s="394"/>
      <c r="CB51" s="394"/>
      <c r="CC51" s="394"/>
      <c r="CD51" s="394"/>
      <c r="CE51" s="394"/>
      <c r="CF51" s="394"/>
      <c r="CG51" s="394"/>
      <c r="CH51" s="394"/>
      <c r="CI51" s="394"/>
      <c r="CJ51" s="394"/>
      <c r="CK51" s="394"/>
      <c r="CL51" s="394"/>
      <c r="CM51" s="394"/>
      <c r="CN51" s="394"/>
      <c r="CO51" s="394"/>
      <c r="CP51" s="394"/>
    </row>
    <row r="52" spans="1:94" x14ac:dyDescent="0.2">
      <c r="A52" s="394"/>
      <c r="B52" s="394"/>
      <c r="C52" s="394"/>
      <c r="D52" s="394"/>
      <c r="E52" s="394"/>
      <c r="F52" s="394"/>
      <c r="G52" s="394"/>
      <c r="H52" s="394"/>
      <c r="I52" s="394"/>
      <c r="J52" s="394"/>
      <c r="K52" s="394"/>
      <c r="L52" s="394"/>
      <c r="M52" s="394"/>
      <c r="N52" s="394"/>
      <c r="O52" s="394"/>
      <c r="P52" s="394"/>
      <c r="Q52" s="394"/>
      <c r="R52" s="394"/>
      <c r="S52" s="394"/>
      <c r="T52" s="394"/>
      <c r="U52" s="394"/>
      <c r="V52" s="394"/>
      <c r="W52" s="394"/>
      <c r="X52" s="394"/>
      <c r="Y52" s="394"/>
      <c r="Z52" s="394"/>
      <c r="AA52" s="394"/>
      <c r="AB52" s="394"/>
      <c r="AC52" s="394"/>
      <c r="AD52" s="394"/>
      <c r="AE52" s="394"/>
      <c r="AF52" s="394"/>
      <c r="AG52" s="394"/>
      <c r="AH52" s="394"/>
      <c r="AI52" s="394"/>
      <c r="AJ52" s="394"/>
      <c r="AK52" s="394"/>
      <c r="AL52" s="394"/>
      <c r="AM52" s="394"/>
      <c r="AN52" s="394"/>
      <c r="AO52" s="394"/>
      <c r="AP52" s="394"/>
      <c r="AQ52" s="394"/>
      <c r="AR52" s="394"/>
      <c r="AS52" s="394"/>
      <c r="AT52" s="394"/>
      <c r="AU52" s="394"/>
      <c r="AV52" s="394"/>
      <c r="AW52" s="394"/>
      <c r="AX52" s="394"/>
      <c r="AY52" s="394"/>
      <c r="AZ52" s="394"/>
      <c r="BA52" s="394"/>
      <c r="BB52" s="394"/>
      <c r="BC52" s="394"/>
      <c r="BD52" s="394"/>
      <c r="BE52" s="394"/>
      <c r="BF52" s="394"/>
      <c r="BG52" s="394"/>
      <c r="BH52" s="394"/>
      <c r="BI52" s="394"/>
      <c r="BJ52" s="394"/>
      <c r="BK52" s="394"/>
      <c r="BL52" s="394"/>
      <c r="BM52" s="394"/>
      <c r="BN52" s="394"/>
      <c r="BO52" s="394"/>
      <c r="BP52" s="394"/>
      <c r="BQ52" s="394"/>
      <c r="BR52" s="394"/>
      <c r="BS52" s="394"/>
      <c r="BT52" s="394"/>
      <c r="BU52" s="394"/>
      <c r="BV52" s="394"/>
      <c r="BW52" s="394"/>
      <c r="BX52" s="394"/>
      <c r="BY52" s="394"/>
      <c r="BZ52" s="394"/>
      <c r="CA52" s="394"/>
      <c r="CB52" s="394"/>
      <c r="CC52" s="394"/>
      <c r="CD52" s="394"/>
      <c r="CE52" s="394"/>
      <c r="CF52" s="394"/>
      <c r="CG52" s="394"/>
      <c r="CH52" s="394"/>
      <c r="CI52" s="394"/>
      <c r="CJ52" s="394"/>
      <c r="CK52" s="394"/>
      <c r="CL52" s="394"/>
      <c r="CM52" s="394"/>
      <c r="CN52" s="394"/>
      <c r="CO52" s="394"/>
      <c r="CP52" s="394"/>
    </row>
    <row r="53" spans="1:94" x14ac:dyDescent="0.2">
      <c r="A53" s="394"/>
      <c r="B53" s="394"/>
      <c r="C53" s="394"/>
      <c r="D53" s="394"/>
      <c r="E53" s="394"/>
      <c r="F53" s="394"/>
      <c r="G53" s="394"/>
      <c r="H53" s="394"/>
      <c r="I53" s="394"/>
      <c r="J53" s="394"/>
      <c r="K53" s="394"/>
      <c r="L53" s="394"/>
      <c r="M53" s="394"/>
      <c r="N53" s="394"/>
      <c r="O53" s="394"/>
      <c r="P53" s="394"/>
      <c r="Q53" s="394"/>
      <c r="R53" s="394"/>
      <c r="S53" s="394"/>
      <c r="T53" s="394"/>
      <c r="U53" s="394"/>
      <c r="V53" s="394"/>
      <c r="W53" s="394"/>
      <c r="X53" s="394"/>
      <c r="Y53" s="394"/>
      <c r="Z53" s="394"/>
      <c r="AA53" s="394"/>
      <c r="AB53" s="394"/>
      <c r="AC53" s="394"/>
      <c r="AD53" s="394"/>
      <c r="AE53" s="394"/>
      <c r="AF53" s="394"/>
      <c r="AG53" s="394"/>
      <c r="AH53" s="394"/>
      <c r="AI53" s="394"/>
      <c r="AJ53" s="394"/>
      <c r="AK53" s="394"/>
      <c r="AL53" s="394"/>
      <c r="AM53" s="394"/>
      <c r="AN53" s="394"/>
      <c r="AO53" s="394"/>
      <c r="AP53" s="394"/>
      <c r="AQ53" s="394"/>
      <c r="AR53" s="394"/>
      <c r="AS53" s="394"/>
      <c r="AT53" s="394"/>
      <c r="AU53" s="394"/>
      <c r="AV53" s="394"/>
      <c r="AW53" s="394"/>
      <c r="AX53" s="394"/>
      <c r="AY53" s="394"/>
      <c r="AZ53" s="394"/>
      <c r="BA53" s="394"/>
      <c r="BB53" s="394"/>
      <c r="BC53" s="394"/>
      <c r="BD53" s="394"/>
      <c r="BE53" s="394"/>
      <c r="BF53" s="394"/>
      <c r="BG53" s="394"/>
      <c r="BH53" s="394"/>
      <c r="BI53" s="394"/>
      <c r="BJ53" s="394"/>
      <c r="BK53" s="394"/>
      <c r="BL53" s="394"/>
      <c r="BM53" s="394"/>
      <c r="BN53" s="394"/>
      <c r="BO53" s="394"/>
      <c r="BP53" s="394"/>
      <c r="BQ53" s="394"/>
      <c r="BR53" s="394"/>
      <c r="BS53" s="394"/>
      <c r="BT53" s="394"/>
      <c r="BU53" s="394"/>
      <c r="BV53" s="394"/>
      <c r="BW53" s="394"/>
      <c r="BX53" s="394"/>
      <c r="BY53" s="394"/>
      <c r="BZ53" s="394"/>
      <c r="CA53" s="394"/>
      <c r="CB53" s="394"/>
      <c r="CC53" s="394"/>
      <c r="CD53" s="394"/>
      <c r="CE53" s="394"/>
      <c r="CF53" s="394"/>
      <c r="CG53" s="394"/>
      <c r="CH53" s="394"/>
      <c r="CI53" s="394"/>
      <c r="CJ53" s="394"/>
      <c r="CK53" s="394"/>
      <c r="CL53" s="394"/>
      <c r="CM53" s="394"/>
      <c r="CN53" s="394"/>
      <c r="CO53" s="394"/>
      <c r="CP53" s="394"/>
    </row>
    <row r="54" spans="1:94" x14ac:dyDescent="0.2">
      <c r="A54" s="394"/>
      <c r="B54" s="394"/>
      <c r="C54" s="394"/>
      <c r="D54" s="394"/>
      <c r="E54" s="394"/>
      <c r="F54" s="394"/>
      <c r="G54" s="394"/>
      <c r="H54" s="394"/>
      <c r="I54" s="394"/>
      <c r="J54" s="394"/>
      <c r="K54" s="394"/>
      <c r="L54" s="394"/>
      <c r="M54" s="394"/>
      <c r="N54" s="394"/>
      <c r="O54" s="394"/>
      <c r="P54" s="394"/>
      <c r="Q54" s="394"/>
      <c r="R54" s="394"/>
      <c r="S54" s="394"/>
      <c r="T54" s="394"/>
      <c r="U54" s="394"/>
      <c r="V54" s="394"/>
      <c r="W54" s="394"/>
      <c r="X54" s="394"/>
      <c r="Y54" s="394"/>
      <c r="Z54" s="394"/>
      <c r="AA54" s="394"/>
      <c r="AB54" s="394"/>
      <c r="AC54" s="394"/>
      <c r="AD54" s="394"/>
      <c r="AE54" s="394"/>
      <c r="AF54" s="394"/>
      <c r="AG54" s="394"/>
      <c r="AH54" s="394"/>
      <c r="AI54" s="394"/>
      <c r="AJ54" s="394"/>
      <c r="AK54" s="394"/>
      <c r="AL54" s="394"/>
      <c r="AM54" s="394"/>
      <c r="AN54" s="394"/>
      <c r="AO54" s="394"/>
      <c r="AP54" s="394"/>
      <c r="AQ54" s="394"/>
      <c r="AR54" s="394"/>
      <c r="AS54" s="394"/>
      <c r="AT54" s="394"/>
      <c r="AU54" s="394"/>
      <c r="AV54" s="394"/>
      <c r="AW54" s="394"/>
      <c r="AX54" s="394"/>
      <c r="AY54" s="394"/>
      <c r="AZ54" s="394"/>
      <c r="BA54" s="394"/>
      <c r="BB54" s="394"/>
      <c r="BC54" s="394"/>
      <c r="BD54" s="394"/>
      <c r="BE54" s="394"/>
      <c r="BF54" s="394"/>
      <c r="BG54" s="394"/>
      <c r="BH54" s="394"/>
      <c r="BI54" s="394"/>
      <c r="BJ54" s="394"/>
      <c r="BK54" s="394"/>
      <c r="BL54" s="394"/>
      <c r="BM54" s="394"/>
      <c r="BN54" s="394"/>
      <c r="BO54" s="394"/>
      <c r="BP54" s="394"/>
      <c r="BQ54" s="394"/>
      <c r="BR54" s="394"/>
      <c r="BS54" s="394"/>
      <c r="BT54" s="394"/>
      <c r="BU54" s="394"/>
      <c r="BV54" s="394"/>
      <c r="BW54" s="394"/>
      <c r="BX54" s="394"/>
      <c r="BY54" s="394"/>
      <c r="BZ54" s="394"/>
      <c r="CA54" s="394"/>
      <c r="CB54" s="394"/>
      <c r="CC54" s="394"/>
      <c r="CD54" s="394"/>
      <c r="CE54" s="394"/>
      <c r="CF54" s="394"/>
      <c r="CG54" s="394"/>
      <c r="CH54" s="394"/>
      <c r="CI54" s="394"/>
      <c r="CJ54" s="394"/>
      <c r="CK54" s="394"/>
      <c r="CL54" s="394"/>
      <c r="CM54" s="394"/>
      <c r="CN54" s="394"/>
      <c r="CO54" s="394"/>
      <c r="CP54" s="394"/>
    </row>
    <row r="55" spans="1:94" x14ac:dyDescent="0.2">
      <c r="A55" s="394"/>
      <c r="B55" s="394"/>
      <c r="C55" s="394"/>
      <c r="D55" s="394"/>
      <c r="E55" s="394"/>
      <c r="F55" s="394"/>
      <c r="G55" s="394"/>
      <c r="H55" s="394"/>
      <c r="I55" s="394"/>
      <c r="J55" s="394"/>
      <c r="K55" s="394"/>
      <c r="L55" s="394"/>
      <c r="M55" s="394"/>
      <c r="N55" s="394"/>
      <c r="O55" s="394"/>
      <c r="P55" s="394"/>
      <c r="Q55" s="394"/>
      <c r="R55" s="394"/>
      <c r="S55" s="394"/>
      <c r="T55" s="394"/>
      <c r="U55" s="394"/>
      <c r="V55" s="394"/>
      <c r="W55" s="394"/>
      <c r="X55" s="394"/>
      <c r="Y55" s="394"/>
      <c r="Z55" s="394"/>
      <c r="AA55" s="394"/>
      <c r="AB55" s="394"/>
      <c r="AC55" s="394"/>
      <c r="AD55" s="394"/>
      <c r="AE55" s="394"/>
      <c r="AF55" s="394"/>
      <c r="AG55" s="394"/>
      <c r="AH55" s="394"/>
      <c r="AI55" s="394"/>
      <c r="AJ55" s="394"/>
      <c r="AK55" s="394"/>
      <c r="AL55" s="394"/>
      <c r="AM55" s="394"/>
      <c r="AN55" s="394"/>
      <c r="AO55" s="394"/>
      <c r="AP55" s="394"/>
      <c r="AQ55" s="394"/>
      <c r="AR55" s="394"/>
      <c r="AS55" s="394"/>
      <c r="AT55" s="394"/>
      <c r="AU55" s="394"/>
      <c r="AV55" s="394"/>
      <c r="AW55" s="394"/>
      <c r="AX55" s="394"/>
      <c r="AY55" s="394"/>
      <c r="AZ55" s="394"/>
      <c r="BA55" s="394"/>
      <c r="BB55" s="394"/>
      <c r="BC55" s="394"/>
      <c r="BD55" s="394"/>
      <c r="BE55" s="394"/>
      <c r="BF55" s="394"/>
      <c r="BG55" s="394"/>
      <c r="BH55" s="394"/>
      <c r="BI55" s="394"/>
      <c r="BJ55" s="394"/>
      <c r="BK55" s="394"/>
      <c r="BL55" s="394"/>
      <c r="BM55" s="394"/>
      <c r="BN55" s="394"/>
      <c r="BO55" s="394"/>
      <c r="BP55" s="394"/>
      <c r="BQ55" s="394"/>
      <c r="BR55" s="394"/>
      <c r="BS55" s="394"/>
      <c r="BT55" s="394"/>
      <c r="BU55" s="394"/>
      <c r="BV55" s="394"/>
      <c r="BW55" s="394"/>
      <c r="BX55" s="394"/>
      <c r="BY55" s="394"/>
      <c r="BZ55" s="394"/>
      <c r="CA55" s="394"/>
      <c r="CB55" s="394"/>
      <c r="CC55" s="394"/>
      <c r="CD55" s="394"/>
      <c r="CE55" s="394"/>
      <c r="CF55" s="394"/>
      <c r="CG55" s="394"/>
      <c r="CH55" s="394"/>
      <c r="CI55" s="394"/>
      <c r="CJ55" s="394"/>
      <c r="CK55" s="394"/>
      <c r="CL55" s="394"/>
      <c r="CM55" s="394"/>
      <c r="CN55" s="394"/>
      <c r="CO55" s="394"/>
      <c r="CP55" s="394"/>
    </row>
    <row r="56" spans="1:94" x14ac:dyDescent="0.2">
      <c r="A56" s="394"/>
      <c r="B56" s="394"/>
      <c r="C56" s="394"/>
      <c r="D56" s="394"/>
      <c r="E56" s="394"/>
      <c r="F56" s="394"/>
      <c r="G56" s="394"/>
      <c r="H56" s="394"/>
      <c r="I56" s="394"/>
      <c r="J56" s="394"/>
      <c r="K56" s="394"/>
      <c r="L56" s="394"/>
      <c r="M56" s="394"/>
      <c r="N56" s="394"/>
      <c r="O56" s="394"/>
      <c r="P56" s="394"/>
      <c r="Q56" s="394"/>
      <c r="R56" s="394"/>
      <c r="S56" s="394"/>
      <c r="T56" s="394"/>
      <c r="U56" s="394"/>
      <c r="V56" s="394"/>
      <c r="W56" s="394"/>
      <c r="X56" s="394"/>
      <c r="Y56" s="394"/>
      <c r="Z56" s="394"/>
      <c r="AA56" s="394"/>
      <c r="AB56" s="394"/>
      <c r="AC56" s="394"/>
      <c r="AD56" s="394"/>
      <c r="AE56" s="394"/>
      <c r="AF56" s="394"/>
      <c r="AG56" s="394"/>
      <c r="AH56" s="394"/>
      <c r="AI56" s="394"/>
      <c r="AJ56" s="394"/>
      <c r="AK56" s="394"/>
      <c r="AL56" s="394"/>
      <c r="AM56" s="394"/>
      <c r="AN56" s="394"/>
      <c r="AO56" s="394"/>
      <c r="AP56" s="394"/>
      <c r="AQ56" s="394"/>
      <c r="AR56" s="394"/>
      <c r="AS56" s="394"/>
      <c r="AT56" s="394"/>
      <c r="AU56" s="394"/>
      <c r="AV56" s="394"/>
      <c r="AW56" s="394"/>
      <c r="AX56" s="394"/>
      <c r="AY56" s="394"/>
      <c r="AZ56" s="394"/>
      <c r="BA56" s="394"/>
      <c r="BB56" s="394"/>
      <c r="BC56" s="394"/>
      <c r="BD56" s="394"/>
      <c r="BE56" s="394"/>
      <c r="BF56" s="394"/>
      <c r="BG56" s="394"/>
      <c r="BH56" s="394"/>
      <c r="BI56" s="394"/>
      <c r="BJ56" s="394"/>
      <c r="BK56" s="394"/>
      <c r="BL56" s="394"/>
      <c r="BM56" s="394"/>
      <c r="BN56" s="394"/>
      <c r="BO56" s="394"/>
      <c r="BP56" s="394"/>
      <c r="BQ56" s="394"/>
      <c r="BR56" s="394"/>
      <c r="BS56" s="394"/>
      <c r="BT56" s="394"/>
      <c r="BU56" s="394"/>
      <c r="BV56" s="394"/>
      <c r="BW56" s="394"/>
      <c r="BX56" s="394"/>
      <c r="BY56" s="394"/>
      <c r="BZ56" s="394"/>
      <c r="CA56" s="394"/>
      <c r="CB56" s="394"/>
      <c r="CC56" s="394"/>
      <c r="CD56" s="394"/>
      <c r="CE56" s="394"/>
      <c r="CF56" s="394"/>
      <c r="CG56" s="394"/>
      <c r="CH56" s="394"/>
      <c r="CI56" s="394"/>
      <c r="CJ56" s="394"/>
      <c r="CK56" s="394"/>
      <c r="CL56" s="394"/>
      <c r="CM56" s="394"/>
      <c r="CN56" s="394"/>
      <c r="CO56" s="394"/>
      <c r="CP56" s="394"/>
    </row>
    <row r="57" spans="1:94" x14ac:dyDescent="0.2">
      <c r="A57" s="394"/>
      <c r="B57" s="394"/>
      <c r="C57" s="394"/>
      <c r="D57" s="394"/>
      <c r="E57" s="394"/>
      <c r="F57" s="394"/>
      <c r="G57" s="394"/>
      <c r="H57" s="394"/>
      <c r="I57" s="394"/>
      <c r="J57" s="394"/>
      <c r="K57" s="394"/>
      <c r="L57" s="394"/>
      <c r="M57" s="394"/>
      <c r="N57" s="394"/>
      <c r="O57" s="394"/>
      <c r="P57" s="394"/>
      <c r="Q57" s="394"/>
      <c r="R57" s="394"/>
      <c r="S57" s="394"/>
      <c r="T57" s="394"/>
      <c r="U57" s="394"/>
      <c r="V57" s="394"/>
      <c r="W57" s="394"/>
      <c r="X57" s="394"/>
      <c r="Y57" s="394"/>
      <c r="Z57" s="394"/>
      <c r="AA57" s="394"/>
      <c r="AB57" s="394"/>
      <c r="AC57" s="394"/>
      <c r="AD57" s="394"/>
      <c r="AE57" s="394"/>
      <c r="AF57" s="394"/>
      <c r="AG57" s="394"/>
      <c r="AH57" s="394"/>
      <c r="AI57" s="394"/>
      <c r="AJ57" s="394"/>
      <c r="AK57" s="394"/>
      <c r="AL57" s="394"/>
      <c r="AM57" s="394"/>
      <c r="AN57" s="394"/>
      <c r="AO57" s="394"/>
      <c r="AP57" s="394"/>
      <c r="AQ57" s="394"/>
      <c r="AR57" s="394"/>
      <c r="AS57" s="394"/>
      <c r="AT57" s="394"/>
      <c r="AU57" s="394"/>
      <c r="AV57" s="394"/>
      <c r="AW57" s="394"/>
      <c r="AX57" s="394"/>
      <c r="AY57" s="394"/>
      <c r="AZ57" s="394"/>
      <c r="BA57" s="394"/>
      <c r="BB57" s="394"/>
      <c r="BC57" s="394"/>
      <c r="BD57" s="394"/>
      <c r="BE57" s="394"/>
      <c r="BF57" s="394"/>
      <c r="BG57" s="394"/>
      <c r="BH57" s="394"/>
      <c r="BI57" s="394"/>
      <c r="BJ57" s="394"/>
      <c r="BK57" s="394"/>
      <c r="BL57" s="394"/>
      <c r="BM57" s="394"/>
      <c r="BN57" s="394"/>
      <c r="BO57" s="394"/>
      <c r="BP57" s="394"/>
      <c r="BQ57" s="394"/>
      <c r="BR57" s="394"/>
      <c r="BS57" s="394"/>
      <c r="BT57" s="394"/>
      <c r="BU57" s="394"/>
      <c r="BV57" s="394"/>
      <c r="BW57" s="394"/>
      <c r="BX57" s="394"/>
      <c r="BY57" s="394"/>
      <c r="BZ57" s="394"/>
      <c r="CA57" s="394"/>
      <c r="CB57" s="394"/>
      <c r="CC57" s="394"/>
      <c r="CD57" s="394"/>
      <c r="CE57" s="394"/>
      <c r="CF57" s="394"/>
      <c r="CG57" s="394"/>
      <c r="CH57" s="394"/>
      <c r="CI57" s="394"/>
      <c r="CJ57" s="394"/>
      <c r="CK57" s="394"/>
      <c r="CL57" s="394"/>
      <c r="CM57" s="394"/>
      <c r="CN57" s="394"/>
      <c r="CO57" s="394"/>
      <c r="CP57" s="394"/>
    </row>
    <row r="58" spans="1:94" x14ac:dyDescent="0.2">
      <c r="A58" s="394"/>
      <c r="B58" s="394"/>
      <c r="C58" s="394"/>
      <c r="D58" s="394"/>
      <c r="E58" s="394"/>
      <c r="F58" s="394"/>
      <c r="G58" s="394"/>
      <c r="H58" s="394"/>
      <c r="I58" s="394"/>
      <c r="J58" s="394"/>
      <c r="K58" s="394"/>
      <c r="L58" s="394"/>
      <c r="M58" s="394"/>
      <c r="N58" s="394"/>
      <c r="O58" s="394"/>
      <c r="P58" s="394"/>
      <c r="Q58" s="394"/>
      <c r="R58" s="394"/>
      <c r="S58" s="394"/>
      <c r="T58" s="394"/>
      <c r="U58" s="394"/>
      <c r="V58" s="394"/>
      <c r="W58" s="394"/>
      <c r="X58" s="394"/>
      <c r="Y58" s="394"/>
      <c r="Z58" s="394"/>
      <c r="AA58" s="394"/>
      <c r="AB58" s="394"/>
      <c r="AC58" s="394"/>
      <c r="AD58" s="394"/>
      <c r="AE58" s="394"/>
      <c r="AF58" s="394"/>
      <c r="AG58" s="394"/>
      <c r="AH58" s="394"/>
      <c r="AI58" s="394"/>
      <c r="AJ58" s="394"/>
      <c r="AK58" s="394"/>
      <c r="AL58" s="394"/>
      <c r="AM58" s="394"/>
      <c r="AN58" s="394"/>
      <c r="AO58" s="394"/>
      <c r="AP58" s="394"/>
      <c r="AQ58" s="394"/>
      <c r="AR58" s="394"/>
      <c r="AS58" s="394"/>
      <c r="AT58" s="394"/>
      <c r="AU58" s="394"/>
      <c r="AV58" s="394"/>
      <c r="AW58" s="394"/>
      <c r="AX58" s="394"/>
      <c r="AY58" s="394"/>
      <c r="AZ58" s="394"/>
      <c r="BA58" s="394"/>
      <c r="BB58" s="394"/>
      <c r="BC58" s="394"/>
      <c r="BD58" s="394"/>
      <c r="BE58" s="394"/>
      <c r="BF58" s="394"/>
      <c r="BG58" s="394"/>
      <c r="BH58" s="394"/>
      <c r="BI58" s="394"/>
      <c r="BJ58" s="394"/>
      <c r="BK58" s="394"/>
      <c r="BL58" s="394"/>
      <c r="BM58" s="394"/>
      <c r="BN58" s="394"/>
      <c r="BO58" s="394"/>
      <c r="BP58" s="394"/>
      <c r="BQ58" s="394"/>
      <c r="BR58" s="394"/>
      <c r="BS58" s="394"/>
      <c r="BT58" s="394"/>
      <c r="BU58" s="394"/>
      <c r="BV58" s="394"/>
      <c r="BW58" s="394"/>
      <c r="BX58" s="394"/>
      <c r="BY58" s="394"/>
      <c r="BZ58" s="394"/>
      <c r="CA58" s="394"/>
      <c r="CB58" s="394"/>
      <c r="CC58" s="394"/>
      <c r="CD58" s="394"/>
      <c r="CE58" s="394"/>
      <c r="CF58" s="394"/>
      <c r="CG58" s="394"/>
      <c r="CH58" s="394"/>
      <c r="CI58" s="394"/>
      <c r="CJ58" s="394"/>
      <c r="CK58" s="394"/>
      <c r="CL58" s="394"/>
      <c r="CM58" s="394"/>
      <c r="CN58" s="394"/>
      <c r="CO58" s="394"/>
      <c r="CP58" s="394"/>
    </row>
    <row r="59" spans="1:94" x14ac:dyDescent="0.2">
      <c r="A59" s="394"/>
      <c r="B59" s="394"/>
      <c r="C59" s="394"/>
      <c r="D59" s="394"/>
      <c r="E59" s="394"/>
      <c r="F59" s="394"/>
      <c r="G59" s="394"/>
      <c r="H59" s="394"/>
      <c r="I59" s="394"/>
      <c r="J59" s="394"/>
      <c r="K59" s="394"/>
      <c r="L59" s="394"/>
      <c r="M59" s="394"/>
      <c r="N59" s="394"/>
      <c r="O59" s="394"/>
      <c r="P59" s="394"/>
      <c r="Q59" s="394"/>
      <c r="R59" s="394"/>
      <c r="S59" s="394"/>
      <c r="T59" s="394"/>
      <c r="U59" s="394"/>
      <c r="V59" s="394"/>
      <c r="W59" s="394"/>
      <c r="X59" s="394"/>
      <c r="Y59" s="394"/>
      <c r="Z59" s="394"/>
      <c r="AA59" s="394"/>
      <c r="AB59" s="394"/>
      <c r="AC59" s="394"/>
      <c r="AD59" s="394"/>
      <c r="AE59" s="394"/>
      <c r="AF59" s="394"/>
      <c r="AG59" s="394"/>
      <c r="AH59" s="394"/>
      <c r="AI59" s="394"/>
      <c r="AJ59" s="394"/>
      <c r="AK59" s="394"/>
      <c r="AL59" s="394"/>
      <c r="AM59" s="394"/>
      <c r="AN59" s="394"/>
      <c r="AO59" s="394"/>
      <c r="AP59" s="394"/>
      <c r="AQ59" s="394"/>
      <c r="AR59" s="394"/>
      <c r="AS59" s="394"/>
      <c r="AT59" s="394"/>
      <c r="AU59" s="394"/>
      <c r="AV59" s="394"/>
      <c r="AW59" s="394"/>
      <c r="AX59" s="394"/>
      <c r="AY59" s="394"/>
      <c r="AZ59" s="394"/>
      <c r="BA59" s="394"/>
      <c r="BB59" s="394"/>
      <c r="BC59" s="394"/>
      <c r="BD59" s="394"/>
      <c r="BE59" s="394"/>
      <c r="BF59" s="394"/>
      <c r="BG59" s="394"/>
      <c r="BH59" s="394"/>
      <c r="BI59" s="394"/>
      <c r="BJ59" s="394"/>
      <c r="BK59" s="394"/>
      <c r="BL59" s="394"/>
      <c r="BM59" s="394"/>
      <c r="BN59" s="394"/>
      <c r="BO59" s="394"/>
      <c r="BP59" s="394"/>
      <c r="BQ59" s="394"/>
      <c r="BR59" s="394"/>
      <c r="BS59" s="394"/>
      <c r="BT59" s="394"/>
      <c r="BU59" s="394"/>
      <c r="BV59" s="394"/>
      <c r="BW59" s="394"/>
      <c r="BX59" s="394"/>
      <c r="BY59" s="394"/>
      <c r="BZ59" s="394"/>
      <c r="CA59" s="394"/>
      <c r="CB59" s="394"/>
      <c r="CC59" s="394"/>
      <c r="CD59" s="394"/>
      <c r="CE59" s="394"/>
      <c r="CF59" s="394"/>
      <c r="CG59" s="394"/>
      <c r="CH59" s="394"/>
      <c r="CI59" s="394"/>
      <c r="CJ59" s="394"/>
      <c r="CK59" s="394"/>
      <c r="CL59" s="394"/>
      <c r="CM59" s="394"/>
      <c r="CN59" s="394"/>
      <c r="CO59" s="394"/>
      <c r="CP59" s="394"/>
    </row>
    <row r="60" spans="1:94" x14ac:dyDescent="0.2">
      <c r="A60" s="394"/>
      <c r="B60" s="394"/>
      <c r="C60" s="394"/>
      <c r="D60" s="394"/>
      <c r="E60" s="394"/>
      <c r="F60" s="394"/>
      <c r="G60" s="394"/>
      <c r="H60" s="394"/>
      <c r="I60" s="394"/>
      <c r="J60" s="394"/>
      <c r="K60" s="394"/>
      <c r="L60" s="394"/>
      <c r="M60" s="394"/>
      <c r="N60" s="394"/>
      <c r="O60" s="394"/>
      <c r="P60" s="394"/>
      <c r="Q60" s="394"/>
      <c r="R60" s="394"/>
      <c r="S60" s="394"/>
      <c r="T60" s="394"/>
      <c r="U60" s="394"/>
      <c r="V60" s="394"/>
      <c r="W60" s="394"/>
      <c r="X60" s="394"/>
      <c r="Y60" s="394"/>
      <c r="Z60" s="394"/>
      <c r="AA60" s="394"/>
      <c r="AB60" s="394"/>
      <c r="AC60" s="394"/>
      <c r="AD60" s="394"/>
      <c r="AE60" s="394"/>
      <c r="AF60" s="394"/>
      <c r="AG60" s="394"/>
      <c r="AH60" s="394"/>
      <c r="AI60" s="394"/>
      <c r="AJ60" s="394"/>
      <c r="AK60" s="394"/>
      <c r="AL60" s="394"/>
      <c r="AM60" s="394"/>
      <c r="AN60" s="394"/>
      <c r="AO60" s="394"/>
      <c r="AP60" s="394"/>
      <c r="AQ60" s="394"/>
      <c r="AR60" s="394"/>
      <c r="AS60" s="394"/>
      <c r="AT60" s="394"/>
      <c r="AU60" s="394"/>
      <c r="AV60" s="394"/>
      <c r="AW60" s="394"/>
      <c r="AX60" s="394"/>
      <c r="AY60" s="394"/>
      <c r="AZ60" s="394"/>
      <c r="BA60" s="394"/>
      <c r="BB60" s="394"/>
      <c r="BC60" s="394"/>
      <c r="BD60" s="394"/>
      <c r="BE60" s="394"/>
      <c r="BF60" s="394"/>
      <c r="BG60" s="394"/>
      <c r="BH60" s="394"/>
      <c r="BI60" s="394"/>
      <c r="BJ60" s="394"/>
      <c r="BK60" s="394"/>
      <c r="BL60" s="394"/>
      <c r="BM60" s="394"/>
      <c r="BN60" s="394"/>
      <c r="BO60" s="394"/>
      <c r="BP60" s="394"/>
      <c r="BQ60" s="394"/>
      <c r="BR60" s="394"/>
      <c r="BS60" s="394"/>
      <c r="BT60" s="394"/>
      <c r="BU60" s="394"/>
      <c r="BV60" s="394"/>
      <c r="BW60" s="394"/>
      <c r="BX60" s="394"/>
      <c r="BY60" s="394"/>
      <c r="BZ60" s="394"/>
      <c r="CA60" s="394"/>
      <c r="CB60" s="394"/>
      <c r="CC60" s="394"/>
      <c r="CD60" s="394"/>
      <c r="CE60" s="394"/>
      <c r="CF60" s="394"/>
      <c r="CG60" s="394"/>
      <c r="CH60" s="394"/>
      <c r="CI60" s="394"/>
      <c r="CJ60" s="394"/>
      <c r="CK60" s="394"/>
      <c r="CL60" s="394"/>
      <c r="CM60" s="394"/>
      <c r="CN60" s="394"/>
      <c r="CO60" s="394"/>
      <c r="CP60" s="394"/>
    </row>
    <row r="61" spans="1:94" x14ac:dyDescent="0.2">
      <c r="A61" s="394"/>
      <c r="B61" s="394"/>
      <c r="C61" s="394"/>
      <c r="D61" s="394"/>
      <c r="E61" s="394"/>
      <c r="F61" s="394"/>
      <c r="G61" s="394"/>
      <c r="H61" s="394"/>
      <c r="I61" s="394"/>
      <c r="J61" s="394"/>
      <c r="K61" s="394"/>
      <c r="L61" s="394"/>
      <c r="M61" s="394"/>
      <c r="N61" s="394"/>
      <c r="O61" s="394"/>
      <c r="P61" s="394"/>
      <c r="Q61" s="394"/>
      <c r="R61" s="394"/>
      <c r="S61" s="394"/>
      <c r="T61" s="394"/>
      <c r="U61" s="394"/>
      <c r="V61" s="394"/>
      <c r="W61" s="394"/>
      <c r="X61" s="394"/>
      <c r="Y61" s="394"/>
      <c r="Z61" s="394"/>
      <c r="AA61" s="394"/>
      <c r="AB61" s="394"/>
      <c r="AC61" s="394"/>
      <c r="AD61" s="394"/>
      <c r="AE61" s="394"/>
      <c r="AF61" s="394"/>
      <c r="AG61" s="394"/>
      <c r="AH61" s="394"/>
      <c r="AI61" s="394"/>
      <c r="AJ61" s="394"/>
      <c r="AK61" s="394"/>
      <c r="AL61" s="394"/>
      <c r="AM61" s="394"/>
      <c r="AN61" s="394"/>
      <c r="AO61" s="394"/>
      <c r="AP61" s="394"/>
      <c r="AQ61" s="394"/>
      <c r="AR61" s="394"/>
      <c r="AS61" s="394"/>
      <c r="AT61" s="394"/>
      <c r="AU61" s="394"/>
      <c r="AV61" s="394"/>
      <c r="AW61" s="394"/>
      <c r="AX61" s="394"/>
      <c r="AY61" s="394"/>
      <c r="AZ61" s="394"/>
      <c r="BA61" s="394"/>
      <c r="BB61" s="394"/>
      <c r="BC61" s="394"/>
      <c r="BD61" s="394"/>
      <c r="BE61" s="394"/>
      <c r="BF61" s="394"/>
      <c r="BG61" s="394"/>
      <c r="BH61" s="394"/>
      <c r="BI61" s="394"/>
      <c r="BJ61" s="394"/>
      <c r="BK61" s="394"/>
      <c r="BL61" s="394"/>
      <c r="BM61" s="394"/>
      <c r="BN61" s="394"/>
      <c r="BO61" s="394"/>
      <c r="BP61" s="394"/>
      <c r="BQ61" s="394"/>
      <c r="BR61" s="394"/>
      <c r="BS61" s="394"/>
      <c r="BT61" s="394"/>
      <c r="BU61" s="394"/>
      <c r="BV61" s="394"/>
      <c r="BW61" s="394"/>
      <c r="BX61" s="394"/>
      <c r="BY61" s="394"/>
      <c r="BZ61" s="394"/>
      <c r="CA61" s="394"/>
      <c r="CB61" s="394"/>
      <c r="CC61" s="394"/>
      <c r="CD61" s="394"/>
      <c r="CE61" s="394"/>
      <c r="CF61" s="394"/>
      <c r="CG61" s="394"/>
      <c r="CH61" s="394"/>
      <c r="CI61" s="394"/>
      <c r="CJ61" s="394"/>
      <c r="CK61" s="394"/>
      <c r="CL61" s="394"/>
      <c r="CM61" s="394"/>
      <c r="CN61" s="394"/>
      <c r="CO61" s="394"/>
      <c r="CP61" s="394"/>
    </row>
    <row r="62" spans="1:94" x14ac:dyDescent="0.2">
      <c r="A62" s="394"/>
      <c r="B62" s="394"/>
      <c r="C62" s="394"/>
      <c r="D62" s="394"/>
      <c r="E62" s="394"/>
      <c r="F62" s="394"/>
      <c r="G62" s="394"/>
      <c r="H62" s="394"/>
      <c r="I62" s="394"/>
      <c r="J62" s="394"/>
      <c r="K62" s="394"/>
      <c r="L62" s="394"/>
      <c r="M62" s="394"/>
      <c r="N62" s="394"/>
      <c r="O62" s="394"/>
      <c r="P62" s="394"/>
      <c r="Q62" s="394"/>
      <c r="R62" s="394"/>
      <c r="S62" s="394"/>
      <c r="T62" s="394"/>
      <c r="U62" s="394"/>
      <c r="V62" s="394"/>
      <c r="W62" s="394"/>
      <c r="X62" s="394"/>
      <c r="Y62" s="394"/>
      <c r="Z62" s="394"/>
      <c r="AA62" s="394"/>
      <c r="AB62" s="394"/>
      <c r="AC62" s="394"/>
      <c r="AD62" s="394"/>
      <c r="AE62" s="394"/>
      <c r="AF62" s="394"/>
      <c r="AG62" s="394"/>
      <c r="AH62" s="394"/>
      <c r="AI62" s="394"/>
      <c r="AJ62" s="394"/>
      <c r="AK62" s="394"/>
      <c r="AL62" s="394"/>
      <c r="AM62" s="394"/>
      <c r="AN62" s="394"/>
      <c r="AO62" s="394"/>
      <c r="AP62" s="394"/>
      <c r="AQ62" s="394"/>
      <c r="AR62" s="394"/>
      <c r="AS62" s="394"/>
      <c r="AT62" s="394"/>
      <c r="AU62" s="394"/>
      <c r="AV62" s="394"/>
      <c r="AW62" s="394"/>
      <c r="AX62" s="394"/>
      <c r="AY62" s="394"/>
      <c r="AZ62" s="394"/>
      <c r="BA62" s="394"/>
      <c r="BB62" s="394"/>
      <c r="BC62" s="394"/>
      <c r="BD62" s="394"/>
      <c r="BE62" s="394"/>
      <c r="BF62" s="394"/>
      <c r="BG62" s="394"/>
      <c r="BH62" s="394"/>
      <c r="BI62" s="394"/>
      <c r="BJ62" s="394"/>
      <c r="BK62" s="394"/>
      <c r="BL62" s="394"/>
      <c r="BM62" s="394"/>
      <c r="BN62" s="394"/>
      <c r="BO62" s="394"/>
      <c r="BP62" s="394"/>
      <c r="BQ62" s="394"/>
      <c r="BR62" s="394"/>
      <c r="BS62" s="394"/>
      <c r="BT62" s="394"/>
      <c r="BU62" s="394"/>
      <c r="BV62" s="394"/>
      <c r="BW62" s="394"/>
      <c r="BX62" s="394"/>
      <c r="BY62" s="394"/>
      <c r="BZ62" s="394"/>
      <c r="CA62" s="394"/>
      <c r="CB62" s="394"/>
      <c r="CC62" s="394"/>
      <c r="CD62" s="394"/>
      <c r="CE62" s="394"/>
      <c r="CF62" s="394"/>
      <c r="CG62" s="394"/>
      <c r="CH62" s="394"/>
      <c r="CI62" s="394"/>
      <c r="CJ62" s="394"/>
      <c r="CK62" s="394"/>
      <c r="CL62" s="394"/>
      <c r="CM62" s="394"/>
      <c r="CN62" s="394"/>
      <c r="CO62" s="394"/>
      <c r="CP62" s="394"/>
    </row>
    <row r="63" spans="1:94" x14ac:dyDescent="0.2">
      <c r="A63" s="394"/>
      <c r="B63" s="394"/>
      <c r="C63" s="394"/>
      <c r="D63" s="394"/>
      <c r="E63" s="394"/>
      <c r="F63" s="394"/>
      <c r="G63" s="394"/>
      <c r="H63" s="394"/>
      <c r="I63" s="394"/>
      <c r="J63" s="394"/>
      <c r="K63" s="394"/>
      <c r="L63" s="394"/>
      <c r="M63" s="394"/>
      <c r="N63" s="394"/>
      <c r="O63" s="394"/>
      <c r="P63" s="394"/>
      <c r="Q63" s="394"/>
      <c r="R63" s="394"/>
      <c r="S63" s="394"/>
      <c r="T63" s="394"/>
      <c r="U63" s="394"/>
      <c r="V63" s="394"/>
      <c r="W63" s="394"/>
      <c r="X63" s="394"/>
      <c r="Y63" s="394"/>
      <c r="Z63" s="394"/>
      <c r="AA63" s="394"/>
      <c r="AB63" s="394"/>
      <c r="AC63" s="394"/>
      <c r="AD63" s="394"/>
      <c r="AE63" s="394"/>
      <c r="AF63" s="394"/>
      <c r="AG63" s="394"/>
      <c r="AH63" s="394"/>
      <c r="AI63" s="394"/>
      <c r="AJ63" s="394"/>
      <c r="AK63" s="394"/>
      <c r="AL63" s="394"/>
      <c r="AM63" s="394"/>
      <c r="AN63" s="394"/>
      <c r="AO63" s="394"/>
      <c r="AP63" s="394"/>
      <c r="AQ63" s="394"/>
      <c r="AR63" s="394"/>
      <c r="AS63" s="394"/>
      <c r="AT63" s="394"/>
      <c r="AU63" s="394"/>
      <c r="AV63" s="394"/>
      <c r="AW63" s="394"/>
      <c r="AX63" s="394"/>
      <c r="AY63" s="394"/>
      <c r="AZ63" s="394"/>
      <c r="BA63" s="394"/>
      <c r="BB63" s="394"/>
      <c r="BC63" s="394"/>
      <c r="BD63" s="394"/>
      <c r="BE63" s="394"/>
      <c r="BF63" s="394"/>
      <c r="BG63" s="394"/>
      <c r="BH63" s="394"/>
      <c r="BI63" s="394"/>
      <c r="BJ63" s="394"/>
      <c r="BK63" s="394"/>
      <c r="BL63" s="394"/>
      <c r="BM63" s="394"/>
      <c r="BN63" s="394"/>
      <c r="BO63" s="394"/>
      <c r="BP63" s="394"/>
      <c r="BQ63" s="394"/>
      <c r="BR63" s="394"/>
      <c r="BS63" s="394"/>
      <c r="BT63" s="394"/>
      <c r="BU63" s="394"/>
      <c r="BV63" s="394"/>
      <c r="BW63" s="394"/>
      <c r="BX63" s="394"/>
      <c r="BY63" s="394"/>
      <c r="BZ63" s="394"/>
      <c r="CA63" s="394"/>
      <c r="CB63" s="394"/>
      <c r="CC63" s="394"/>
      <c r="CD63" s="394"/>
      <c r="CE63" s="394"/>
      <c r="CF63" s="394"/>
      <c r="CG63" s="394"/>
      <c r="CH63" s="394"/>
      <c r="CI63" s="394"/>
      <c r="CJ63" s="394"/>
      <c r="CK63" s="394"/>
      <c r="CL63" s="394"/>
      <c r="CM63" s="394"/>
      <c r="CN63" s="394"/>
      <c r="CO63" s="394"/>
      <c r="CP63" s="394"/>
    </row>
    <row r="64" spans="1:94" x14ac:dyDescent="0.2">
      <c r="A64" s="394"/>
      <c r="B64" s="394"/>
      <c r="C64" s="394"/>
      <c r="D64" s="394"/>
      <c r="E64" s="394"/>
      <c r="F64" s="394"/>
      <c r="G64" s="394"/>
      <c r="H64" s="394"/>
      <c r="I64" s="394"/>
      <c r="J64" s="394"/>
      <c r="K64" s="394"/>
      <c r="L64" s="394"/>
      <c r="M64" s="394"/>
      <c r="N64" s="394"/>
      <c r="O64" s="394"/>
      <c r="P64" s="394"/>
      <c r="Q64" s="394"/>
      <c r="R64" s="394"/>
      <c r="S64" s="394"/>
      <c r="T64" s="394"/>
      <c r="U64" s="394"/>
      <c r="V64" s="394"/>
      <c r="W64" s="394"/>
      <c r="X64" s="394"/>
      <c r="Y64" s="394"/>
      <c r="Z64" s="394"/>
      <c r="AA64" s="394"/>
      <c r="AB64" s="394"/>
      <c r="AC64" s="394"/>
      <c r="AD64" s="394"/>
      <c r="AE64" s="394"/>
      <c r="AF64" s="394"/>
      <c r="AG64" s="394"/>
      <c r="AH64" s="394"/>
      <c r="AI64" s="394"/>
      <c r="AJ64" s="394"/>
      <c r="AK64" s="394"/>
      <c r="AL64" s="394"/>
      <c r="AM64" s="394"/>
      <c r="AN64" s="394"/>
      <c r="AO64" s="394"/>
      <c r="AP64" s="394"/>
      <c r="AQ64" s="394"/>
      <c r="AR64" s="394"/>
      <c r="AS64" s="394"/>
      <c r="AT64" s="394"/>
      <c r="AU64" s="394"/>
      <c r="AV64" s="394"/>
      <c r="AW64" s="394"/>
      <c r="AX64" s="394"/>
      <c r="AY64" s="394"/>
      <c r="AZ64" s="394"/>
      <c r="BA64" s="394"/>
      <c r="BB64" s="394"/>
      <c r="BC64" s="394"/>
      <c r="BD64" s="394"/>
      <c r="BE64" s="394"/>
      <c r="BF64" s="394"/>
      <c r="BG64" s="394"/>
      <c r="BH64" s="394"/>
      <c r="BI64" s="394"/>
      <c r="BJ64" s="394"/>
      <c r="BK64" s="394"/>
      <c r="BL64" s="394"/>
      <c r="BM64" s="394"/>
      <c r="BN64" s="394"/>
      <c r="BO64" s="394"/>
      <c r="BP64" s="394"/>
      <c r="BQ64" s="394"/>
      <c r="BR64" s="394"/>
      <c r="BS64" s="394"/>
      <c r="BT64" s="394"/>
      <c r="BU64" s="394"/>
      <c r="BV64" s="394"/>
      <c r="BW64" s="394"/>
      <c r="BX64" s="394"/>
      <c r="BY64" s="394"/>
      <c r="BZ64" s="394"/>
      <c r="CA64" s="394"/>
      <c r="CB64" s="394"/>
      <c r="CC64" s="394"/>
      <c r="CD64" s="394"/>
      <c r="CE64" s="394"/>
      <c r="CF64" s="394"/>
      <c r="CG64" s="394"/>
      <c r="CH64" s="394"/>
      <c r="CI64" s="394"/>
      <c r="CJ64" s="394"/>
      <c r="CK64" s="394"/>
      <c r="CL64" s="394"/>
      <c r="CM64" s="394"/>
      <c r="CN64" s="394"/>
      <c r="CO64" s="394"/>
      <c r="CP64" s="394"/>
    </row>
    <row r="65" spans="1:94" x14ac:dyDescent="0.2">
      <c r="A65" s="394"/>
      <c r="B65" s="394"/>
      <c r="C65" s="394"/>
      <c r="D65" s="394"/>
      <c r="E65" s="394"/>
      <c r="F65" s="394"/>
      <c r="G65" s="394"/>
      <c r="H65" s="394"/>
      <c r="I65" s="394"/>
      <c r="J65" s="394"/>
      <c r="K65" s="394"/>
      <c r="L65" s="394"/>
      <c r="M65" s="394"/>
      <c r="N65" s="394"/>
      <c r="O65" s="394"/>
      <c r="P65" s="394"/>
      <c r="Q65" s="394"/>
      <c r="R65" s="394"/>
      <c r="S65" s="394"/>
      <c r="T65" s="394"/>
      <c r="U65" s="394"/>
      <c r="V65" s="394"/>
      <c r="W65" s="394"/>
      <c r="X65" s="394"/>
      <c r="Y65" s="394"/>
      <c r="Z65" s="394"/>
      <c r="AA65" s="394"/>
      <c r="AB65" s="394"/>
      <c r="AC65" s="394"/>
      <c r="AD65" s="394"/>
      <c r="AE65" s="394"/>
      <c r="AF65" s="394"/>
      <c r="AG65" s="394"/>
      <c r="AH65" s="394"/>
      <c r="AI65" s="394"/>
      <c r="AJ65" s="394"/>
      <c r="AK65" s="394"/>
      <c r="AL65" s="394"/>
      <c r="AM65" s="394"/>
      <c r="AN65" s="394"/>
      <c r="AO65" s="394"/>
      <c r="AP65" s="394"/>
      <c r="AQ65" s="394"/>
      <c r="AR65" s="394"/>
      <c r="AS65" s="394"/>
      <c r="AT65" s="394"/>
      <c r="AU65" s="394"/>
      <c r="AV65" s="394"/>
      <c r="AW65" s="394"/>
      <c r="AX65" s="394"/>
      <c r="AY65" s="394"/>
      <c r="AZ65" s="394"/>
      <c r="BA65" s="394"/>
      <c r="BB65" s="394"/>
      <c r="BC65" s="394"/>
      <c r="BD65" s="394"/>
      <c r="BE65" s="394"/>
      <c r="BF65" s="394"/>
      <c r="BG65" s="394"/>
      <c r="BH65" s="394"/>
      <c r="BI65" s="394"/>
      <c r="BJ65" s="394"/>
      <c r="BK65" s="394"/>
      <c r="BL65" s="394"/>
      <c r="BM65" s="394"/>
      <c r="BN65" s="394"/>
      <c r="BO65" s="394"/>
      <c r="BP65" s="394"/>
      <c r="BQ65" s="394"/>
      <c r="BR65" s="394"/>
      <c r="BS65" s="394"/>
      <c r="BT65" s="394"/>
      <c r="BU65" s="394"/>
      <c r="BV65" s="394"/>
      <c r="BW65" s="394"/>
      <c r="BX65" s="394"/>
      <c r="BY65" s="394"/>
      <c r="BZ65" s="394"/>
      <c r="CA65" s="394"/>
      <c r="CB65" s="394"/>
      <c r="CC65" s="394"/>
      <c r="CD65" s="394"/>
      <c r="CE65" s="394"/>
      <c r="CF65" s="394"/>
      <c r="CG65" s="394"/>
      <c r="CH65" s="394"/>
      <c r="CI65" s="394"/>
      <c r="CJ65" s="394"/>
      <c r="CK65" s="394"/>
      <c r="CL65" s="394"/>
      <c r="CM65" s="394"/>
      <c r="CN65" s="394"/>
      <c r="CO65" s="394"/>
      <c r="CP65" s="394"/>
    </row>
    <row r="66" spans="1:94" x14ac:dyDescent="0.2">
      <c r="A66" s="394"/>
      <c r="B66" s="394"/>
      <c r="C66" s="394"/>
      <c r="D66" s="394"/>
      <c r="E66" s="394"/>
      <c r="F66" s="394"/>
      <c r="G66" s="394"/>
      <c r="H66" s="394"/>
      <c r="I66" s="394"/>
      <c r="J66" s="394"/>
      <c r="K66" s="394"/>
      <c r="L66" s="394"/>
      <c r="M66" s="394"/>
      <c r="N66" s="394"/>
      <c r="O66" s="394"/>
      <c r="P66" s="394"/>
      <c r="Q66" s="394"/>
      <c r="R66" s="394"/>
      <c r="S66" s="394"/>
      <c r="T66" s="394"/>
      <c r="U66" s="394"/>
      <c r="V66" s="394"/>
      <c r="W66" s="394"/>
      <c r="X66" s="394"/>
      <c r="Y66" s="394"/>
      <c r="Z66" s="394"/>
      <c r="AA66" s="394"/>
      <c r="AB66" s="394"/>
      <c r="AC66" s="394"/>
      <c r="AD66" s="394"/>
      <c r="AE66" s="394"/>
      <c r="AF66" s="394"/>
      <c r="AG66" s="394"/>
      <c r="AH66" s="394"/>
      <c r="AI66" s="394"/>
      <c r="AJ66" s="394"/>
      <c r="AK66" s="394"/>
      <c r="AL66" s="394"/>
      <c r="AM66" s="394"/>
      <c r="AN66" s="394"/>
      <c r="AO66" s="394"/>
      <c r="AP66" s="394"/>
      <c r="AQ66" s="394"/>
      <c r="AR66" s="394"/>
      <c r="AS66" s="394"/>
      <c r="AT66" s="394"/>
      <c r="AU66" s="394"/>
      <c r="AV66" s="394"/>
      <c r="AW66" s="394"/>
      <c r="AX66" s="394"/>
      <c r="AY66" s="394"/>
      <c r="AZ66" s="394"/>
      <c r="BA66" s="394"/>
      <c r="BB66" s="394"/>
      <c r="BC66" s="394"/>
      <c r="BD66" s="394"/>
      <c r="BE66" s="394"/>
      <c r="BF66" s="394"/>
      <c r="BG66" s="394"/>
      <c r="BH66" s="394"/>
      <c r="BI66" s="394"/>
      <c r="BJ66" s="394"/>
      <c r="BK66" s="394"/>
      <c r="BL66" s="394"/>
      <c r="BM66" s="394"/>
      <c r="BN66" s="394"/>
      <c r="BO66" s="394"/>
      <c r="BP66" s="394"/>
      <c r="BQ66" s="394"/>
      <c r="BR66" s="394"/>
      <c r="BS66" s="394"/>
      <c r="BT66" s="394"/>
      <c r="BU66" s="394"/>
      <c r="BV66" s="394"/>
      <c r="BW66" s="394"/>
      <c r="BX66" s="394"/>
      <c r="BY66" s="394"/>
      <c r="BZ66" s="394"/>
      <c r="CA66" s="394"/>
      <c r="CB66" s="394"/>
      <c r="CC66" s="394"/>
      <c r="CD66" s="394"/>
      <c r="CE66" s="394"/>
      <c r="CF66" s="394"/>
      <c r="CG66" s="394"/>
      <c r="CH66" s="394"/>
      <c r="CI66" s="394"/>
      <c r="CJ66" s="394"/>
      <c r="CK66" s="394"/>
      <c r="CL66" s="394"/>
      <c r="CM66" s="394"/>
      <c r="CN66" s="394"/>
      <c r="CO66" s="394"/>
      <c r="CP66" s="394"/>
    </row>
    <row r="67" spans="1:94" x14ac:dyDescent="0.2">
      <c r="A67" s="394"/>
      <c r="B67" s="394"/>
      <c r="C67" s="394"/>
      <c r="D67" s="394"/>
      <c r="E67" s="394"/>
      <c r="F67" s="394"/>
      <c r="G67" s="394"/>
      <c r="H67" s="394"/>
      <c r="I67" s="394"/>
      <c r="J67" s="394"/>
      <c r="K67" s="394"/>
      <c r="L67" s="394"/>
      <c r="M67" s="394"/>
      <c r="N67" s="394"/>
      <c r="O67" s="394"/>
      <c r="P67" s="394"/>
      <c r="Q67" s="394"/>
      <c r="R67" s="394"/>
      <c r="S67" s="394"/>
      <c r="T67" s="394"/>
      <c r="U67" s="394"/>
      <c r="V67" s="394"/>
      <c r="W67" s="394"/>
      <c r="X67" s="394"/>
      <c r="Y67" s="394"/>
      <c r="Z67" s="394"/>
      <c r="AA67" s="394"/>
      <c r="AB67" s="394"/>
      <c r="AC67" s="394"/>
      <c r="AD67" s="394"/>
      <c r="AE67" s="394"/>
      <c r="AF67" s="394"/>
      <c r="AG67" s="394"/>
      <c r="AH67" s="394"/>
      <c r="AI67" s="394"/>
      <c r="AJ67" s="394"/>
      <c r="AK67" s="394"/>
      <c r="AL67" s="394"/>
      <c r="AM67" s="394"/>
      <c r="AN67" s="394"/>
      <c r="AO67" s="394"/>
      <c r="AP67" s="394"/>
      <c r="AQ67" s="394"/>
      <c r="AR67" s="394"/>
      <c r="AS67" s="394"/>
      <c r="AT67" s="394"/>
      <c r="AU67" s="394"/>
      <c r="AV67" s="394"/>
      <c r="AW67" s="394"/>
      <c r="AX67" s="394"/>
      <c r="AY67" s="394"/>
      <c r="AZ67" s="394"/>
      <c r="BA67" s="394"/>
      <c r="BB67" s="394"/>
      <c r="BC67" s="394"/>
      <c r="BD67" s="394"/>
      <c r="BE67" s="394"/>
      <c r="BF67" s="394"/>
      <c r="BG67" s="394"/>
      <c r="BH67" s="394"/>
      <c r="BI67" s="394"/>
      <c r="BJ67" s="394"/>
      <c r="BK67" s="394"/>
      <c r="BL67" s="394"/>
      <c r="BM67" s="394"/>
      <c r="BN67" s="394"/>
      <c r="BO67" s="394"/>
      <c r="BP67" s="394"/>
      <c r="BQ67" s="394"/>
      <c r="BR67" s="394"/>
      <c r="BS67" s="394"/>
      <c r="BT67" s="394"/>
      <c r="BU67" s="394"/>
      <c r="BV67" s="394"/>
      <c r="BW67" s="394"/>
      <c r="BX67" s="394"/>
      <c r="BY67" s="394"/>
      <c r="BZ67" s="394"/>
      <c r="CA67" s="394"/>
      <c r="CB67" s="394"/>
      <c r="CC67" s="394"/>
      <c r="CD67" s="394"/>
      <c r="CE67" s="394"/>
      <c r="CF67" s="394"/>
      <c r="CG67" s="394"/>
      <c r="CH67" s="394"/>
      <c r="CI67" s="394"/>
      <c r="CJ67" s="394"/>
      <c r="CK67" s="394"/>
      <c r="CL67" s="394"/>
      <c r="CM67" s="394"/>
      <c r="CN67" s="394"/>
      <c r="CO67" s="394"/>
      <c r="CP67" s="394"/>
    </row>
    <row r="68" spans="1:94" x14ac:dyDescent="0.2">
      <c r="A68" s="394"/>
      <c r="B68" s="394"/>
      <c r="C68" s="394"/>
      <c r="D68" s="394"/>
      <c r="E68" s="394"/>
      <c r="F68" s="394"/>
      <c r="G68" s="394"/>
      <c r="H68" s="394"/>
      <c r="I68" s="394"/>
      <c r="J68" s="394"/>
      <c r="K68" s="394"/>
      <c r="L68" s="394"/>
      <c r="M68" s="394"/>
      <c r="N68" s="394"/>
      <c r="O68" s="394"/>
      <c r="P68" s="394"/>
      <c r="Q68" s="394"/>
      <c r="R68" s="394"/>
      <c r="S68" s="394"/>
      <c r="T68" s="394"/>
      <c r="U68" s="394"/>
      <c r="V68" s="394"/>
      <c r="W68" s="394"/>
      <c r="X68" s="394"/>
      <c r="Y68" s="394"/>
      <c r="Z68" s="394"/>
      <c r="AA68" s="394"/>
      <c r="AB68" s="394"/>
      <c r="AC68" s="394"/>
      <c r="AD68" s="394"/>
      <c r="AE68" s="394"/>
      <c r="AF68" s="394"/>
      <c r="AG68" s="394"/>
      <c r="AH68" s="394"/>
      <c r="AI68" s="394"/>
      <c r="AJ68" s="394"/>
      <c r="AK68" s="394"/>
      <c r="AL68" s="394"/>
      <c r="AM68" s="394"/>
      <c r="AN68" s="394"/>
      <c r="AO68" s="394"/>
      <c r="AP68" s="394"/>
      <c r="AQ68" s="394"/>
      <c r="AR68" s="394"/>
      <c r="AS68" s="394"/>
      <c r="AT68" s="394"/>
      <c r="AU68" s="394"/>
      <c r="AV68" s="394"/>
      <c r="AW68" s="394"/>
      <c r="AX68" s="394"/>
      <c r="AY68" s="394"/>
      <c r="AZ68" s="394"/>
      <c r="BA68" s="394"/>
      <c r="BB68" s="394"/>
      <c r="BC68" s="394"/>
      <c r="BD68" s="394"/>
      <c r="BE68" s="394"/>
      <c r="BF68" s="394"/>
      <c r="BG68" s="394"/>
      <c r="BH68" s="394"/>
      <c r="BI68" s="394"/>
      <c r="BJ68" s="394"/>
      <c r="BK68" s="394"/>
      <c r="BL68" s="394"/>
      <c r="BM68" s="394"/>
      <c r="BN68" s="394"/>
      <c r="BO68" s="394"/>
      <c r="BP68" s="394"/>
      <c r="BQ68" s="394"/>
      <c r="BR68" s="394"/>
      <c r="BS68" s="394"/>
      <c r="BT68" s="394"/>
      <c r="BU68" s="394"/>
      <c r="BV68" s="394"/>
      <c r="BW68" s="394"/>
      <c r="BX68" s="394"/>
      <c r="BY68" s="394"/>
      <c r="BZ68" s="394"/>
      <c r="CA68" s="394"/>
      <c r="CB68" s="394"/>
      <c r="CC68" s="394"/>
      <c r="CD68" s="394"/>
      <c r="CE68" s="394"/>
      <c r="CF68" s="394"/>
      <c r="CG68" s="394"/>
      <c r="CH68" s="394"/>
      <c r="CI68" s="394"/>
      <c r="CJ68" s="394"/>
      <c r="CK68" s="394"/>
      <c r="CL68" s="394"/>
      <c r="CM68" s="394"/>
      <c r="CN68" s="394"/>
      <c r="CO68" s="394"/>
      <c r="CP68" s="394"/>
    </row>
    <row r="69" spans="1:94" x14ac:dyDescent="0.2">
      <c r="A69" s="394"/>
      <c r="B69" s="394"/>
      <c r="C69" s="394"/>
      <c r="D69" s="394"/>
      <c r="E69" s="394"/>
      <c r="F69" s="394"/>
      <c r="G69" s="394"/>
      <c r="H69" s="394"/>
      <c r="I69" s="394"/>
      <c r="J69" s="394"/>
      <c r="K69" s="394"/>
      <c r="L69" s="394"/>
      <c r="M69" s="394"/>
      <c r="N69" s="394"/>
      <c r="O69" s="394"/>
      <c r="P69" s="394"/>
      <c r="Q69" s="394"/>
      <c r="R69" s="394"/>
      <c r="S69" s="394"/>
      <c r="T69" s="394"/>
      <c r="U69" s="394"/>
      <c r="V69" s="394"/>
      <c r="W69" s="394"/>
      <c r="X69" s="394"/>
      <c r="Y69" s="394"/>
      <c r="Z69" s="394"/>
      <c r="AA69" s="394"/>
      <c r="AB69" s="394"/>
      <c r="AC69" s="394"/>
      <c r="AD69" s="394"/>
      <c r="AE69" s="394"/>
      <c r="AF69" s="394"/>
      <c r="AG69" s="394"/>
      <c r="AH69" s="394"/>
      <c r="AI69" s="394"/>
      <c r="AJ69" s="394"/>
      <c r="AK69" s="394"/>
      <c r="AL69" s="394"/>
      <c r="AM69" s="394"/>
      <c r="AN69" s="394"/>
      <c r="AO69" s="394"/>
      <c r="AP69" s="394"/>
      <c r="AQ69" s="394"/>
      <c r="AR69" s="394"/>
      <c r="AS69" s="394"/>
      <c r="AT69" s="394"/>
      <c r="AU69" s="394"/>
      <c r="AV69" s="394"/>
      <c r="AW69" s="394"/>
      <c r="AX69" s="394"/>
      <c r="AY69" s="394"/>
      <c r="AZ69" s="394"/>
      <c r="BA69" s="394"/>
      <c r="BB69" s="394"/>
      <c r="BC69" s="394"/>
      <c r="BD69" s="394"/>
      <c r="BE69" s="394"/>
      <c r="BF69" s="394"/>
      <c r="BG69" s="394"/>
      <c r="BH69" s="394"/>
      <c r="BI69" s="394"/>
      <c r="BJ69" s="394"/>
      <c r="BK69" s="394"/>
      <c r="BL69" s="394"/>
      <c r="BM69" s="394"/>
      <c r="BN69" s="394"/>
      <c r="BO69" s="394"/>
      <c r="BP69" s="394"/>
      <c r="BQ69" s="394"/>
      <c r="BR69" s="394"/>
      <c r="BS69" s="394"/>
      <c r="BT69" s="394"/>
      <c r="BU69" s="394"/>
      <c r="BV69" s="394"/>
      <c r="BW69" s="394"/>
      <c r="BX69" s="394"/>
      <c r="BY69" s="394"/>
      <c r="BZ69" s="394"/>
      <c r="CA69" s="394"/>
      <c r="CB69" s="394"/>
      <c r="CC69" s="394"/>
      <c r="CD69" s="394"/>
      <c r="CE69" s="394"/>
      <c r="CF69" s="394"/>
      <c r="CG69" s="394"/>
      <c r="CH69" s="394"/>
      <c r="CI69" s="394"/>
      <c r="CJ69" s="394"/>
      <c r="CK69" s="394"/>
      <c r="CL69" s="394"/>
      <c r="CM69" s="394"/>
      <c r="CN69" s="394"/>
      <c r="CO69" s="394"/>
      <c r="CP69" s="394"/>
    </row>
    <row r="70" spans="1:94" x14ac:dyDescent="0.2">
      <c r="A70" s="394"/>
      <c r="B70" s="394"/>
      <c r="C70" s="394"/>
      <c r="D70" s="394"/>
      <c r="E70" s="394"/>
      <c r="F70" s="394"/>
      <c r="G70" s="394"/>
      <c r="H70" s="394"/>
      <c r="I70" s="394"/>
      <c r="J70" s="394"/>
      <c r="K70" s="394"/>
      <c r="L70" s="394"/>
      <c r="M70" s="394"/>
      <c r="N70" s="394"/>
      <c r="O70" s="394"/>
      <c r="P70" s="394"/>
      <c r="Q70" s="394"/>
      <c r="R70" s="394"/>
      <c r="S70" s="394"/>
      <c r="T70" s="394"/>
      <c r="U70" s="394"/>
      <c r="V70" s="394"/>
      <c r="W70" s="394"/>
      <c r="X70" s="394"/>
      <c r="Y70" s="394"/>
      <c r="Z70" s="394"/>
      <c r="AA70" s="394"/>
      <c r="AB70" s="394"/>
      <c r="AC70" s="394"/>
      <c r="AD70" s="394"/>
      <c r="AE70" s="394"/>
      <c r="AF70" s="394"/>
      <c r="AG70" s="394"/>
      <c r="AH70" s="394"/>
      <c r="AI70" s="394"/>
      <c r="AJ70" s="394"/>
      <c r="AK70" s="394"/>
      <c r="AL70" s="394"/>
      <c r="AM70" s="394"/>
      <c r="AN70" s="394"/>
      <c r="AO70" s="394"/>
      <c r="AP70" s="394"/>
      <c r="AQ70" s="394"/>
      <c r="AR70" s="394"/>
      <c r="AS70" s="394"/>
      <c r="AT70" s="394"/>
      <c r="AU70" s="394"/>
      <c r="AV70" s="394"/>
      <c r="AW70" s="394"/>
      <c r="AX70" s="394"/>
      <c r="AY70" s="394"/>
      <c r="AZ70" s="394"/>
      <c r="BA70" s="394"/>
      <c r="BB70" s="394"/>
      <c r="BC70" s="394"/>
      <c r="BD70" s="394"/>
      <c r="BE70" s="394"/>
      <c r="BF70" s="394"/>
      <c r="BG70" s="394"/>
      <c r="BH70" s="394"/>
      <c r="BI70" s="394"/>
      <c r="BJ70" s="394"/>
      <c r="BK70" s="394"/>
      <c r="BL70" s="394"/>
      <c r="BM70" s="394"/>
      <c r="BN70" s="394"/>
      <c r="BO70" s="394"/>
      <c r="BP70" s="394"/>
      <c r="BQ70" s="394"/>
      <c r="BR70" s="394"/>
      <c r="BS70" s="394"/>
      <c r="BT70" s="394"/>
      <c r="BU70" s="394"/>
      <c r="BV70" s="394"/>
      <c r="BW70" s="394"/>
      <c r="BX70" s="394"/>
      <c r="BY70" s="394"/>
      <c r="BZ70" s="394"/>
      <c r="CA70" s="394"/>
      <c r="CB70" s="394"/>
      <c r="CC70" s="394"/>
      <c r="CD70" s="394"/>
      <c r="CE70" s="394"/>
      <c r="CF70" s="394"/>
      <c r="CG70" s="394"/>
      <c r="CH70" s="394"/>
      <c r="CI70" s="394"/>
      <c r="CJ70" s="394"/>
      <c r="CK70" s="394"/>
      <c r="CL70" s="394"/>
      <c r="CM70" s="394"/>
      <c r="CN70" s="394"/>
      <c r="CO70" s="394"/>
      <c r="CP70" s="394"/>
    </row>
    <row r="71" spans="1:94" x14ac:dyDescent="0.2">
      <c r="A71" s="394"/>
      <c r="B71" s="394"/>
      <c r="C71" s="394"/>
      <c r="D71" s="394"/>
      <c r="E71" s="394"/>
      <c r="F71" s="394"/>
      <c r="G71" s="394"/>
      <c r="H71" s="394"/>
      <c r="I71" s="394"/>
      <c r="J71" s="394"/>
      <c r="K71" s="394"/>
      <c r="L71" s="394"/>
      <c r="M71" s="394"/>
      <c r="N71" s="394"/>
      <c r="O71" s="394"/>
      <c r="P71" s="394"/>
      <c r="Q71" s="394"/>
      <c r="R71" s="394"/>
      <c r="S71" s="394"/>
      <c r="T71" s="394"/>
      <c r="U71" s="394"/>
      <c r="V71" s="394"/>
      <c r="W71" s="394"/>
      <c r="X71" s="394"/>
      <c r="Y71" s="394"/>
      <c r="Z71" s="394"/>
      <c r="AA71" s="394"/>
      <c r="AB71" s="394"/>
      <c r="AC71" s="394"/>
      <c r="AD71" s="394"/>
      <c r="AE71" s="394"/>
      <c r="AF71" s="394"/>
      <c r="AG71" s="394"/>
      <c r="AH71" s="394"/>
      <c r="AI71" s="394"/>
      <c r="AJ71" s="394"/>
      <c r="AK71" s="394"/>
      <c r="AL71" s="394"/>
      <c r="AM71" s="394"/>
      <c r="AN71" s="394"/>
      <c r="AO71" s="394"/>
      <c r="AP71" s="394"/>
      <c r="AQ71" s="394"/>
      <c r="AR71" s="394"/>
      <c r="AS71" s="394"/>
      <c r="AT71" s="394"/>
      <c r="AU71" s="394"/>
      <c r="AV71" s="394"/>
      <c r="AW71" s="394"/>
      <c r="AX71" s="394"/>
      <c r="AY71" s="394"/>
      <c r="AZ71" s="394"/>
      <c r="BA71" s="394"/>
      <c r="BB71" s="394"/>
      <c r="BC71" s="394"/>
      <c r="BD71" s="394"/>
      <c r="BE71" s="394"/>
      <c r="BF71" s="394"/>
      <c r="BG71" s="394"/>
      <c r="BH71" s="394"/>
      <c r="BI71" s="394"/>
      <c r="BJ71" s="394"/>
      <c r="BK71" s="394"/>
      <c r="BL71" s="394"/>
      <c r="BM71" s="394"/>
      <c r="BN71" s="394"/>
      <c r="BO71" s="394"/>
      <c r="BP71" s="394"/>
      <c r="BQ71" s="394"/>
      <c r="BR71" s="394"/>
      <c r="BS71" s="394"/>
      <c r="BT71" s="394"/>
      <c r="BU71" s="394"/>
      <c r="BV71" s="394"/>
      <c r="BW71" s="394"/>
      <c r="BX71" s="394"/>
      <c r="BY71" s="394"/>
      <c r="BZ71" s="394"/>
      <c r="CA71" s="394"/>
      <c r="CB71" s="394"/>
      <c r="CC71" s="394"/>
      <c r="CD71" s="394"/>
      <c r="CE71" s="394"/>
      <c r="CF71" s="394"/>
      <c r="CG71" s="394"/>
      <c r="CH71" s="394"/>
      <c r="CI71" s="394"/>
      <c r="CJ71" s="394"/>
      <c r="CK71" s="394"/>
      <c r="CL71" s="394"/>
      <c r="CM71" s="394"/>
      <c r="CN71" s="394"/>
      <c r="CO71" s="394"/>
      <c r="CP71" s="394"/>
    </row>
    <row r="72" spans="1:94" x14ac:dyDescent="0.2">
      <c r="A72" s="394"/>
      <c r="B72" s="394"/>
      <c r="C72" s="394"/>
      <c r="D72" s="394"/>
      <c r="E72" s="394"/>
      <c r="F72" s="394"/>
      <c r="G72" s="394"/>
      <c r="H72" s="394"/>
      <c r="I72" s="394"/>
      <c r="J72" s="394"/>
      <c r="K72" s="394"/>
      <c r="L72" s="394"/>
      <c r="M72" s="394"/>
      <c r="N72" s="394"/>
      <c r="O72" s="394"/>
      <c r="P72" s="394"/>
      <c r="Q72" s="394"/>
      <c r="R72" s="394"/>
      <c r="S72" s="394"/>
      <c r="T72" s="394"/>
      <c r="U72" s="394"/>
      <c r="V72" s="394"/>
      <c r="W72" s="394"/>
      <c r="X72" s="394"/>
      <c r="Y72" s="394"/>
      <c r="Z72" s="394"/>
      <c r="AA72" s="394"/>
      <c r="AB72" s="394"/>
      <c r="AC72" s="394"/>
      <c r="AD72" s="394"/>
      <c r="AE72" s="394"/>
      <c r="AF72" s="394"/>
      <c r="AG72" s="394"/>
      <c r="AH72" s="394"/>
      <c r="AI72" s="394"/>
      <c r="AJ72" s="394"/>
      <c r="AK72" s="394"/>
      <c r="AL72" s="394"/>
      <c r="AM72" s="394"/>
      <c r="AN72" s="394"/>
      <c r="AO72" s="394"/>
      <c r="AP72" s="394"/>
      <c r="AQ72" s="394"/>
      <c r="AR72" s="394"/>
      <c r="AS72" s="394"/>
      <c r="AT72" s="394"/>
      <c r="AU72" s="394"/>
      <c r="AV72" s="394"/>
      <c r="AW72" s="394"/>
      <c r="AX72" s="394"/>
      <c r="AY72" s="394"/>
      <c r="AZ72" s="394"/>
      <c r="BA72" s="394"/>
      <c r="BB72" s="394"/>
      <c r="BC72" s="394"/>
      <c r="BD72" s="394"/>
      <c r="BE72" s="394"/>
      <c r="BF72" s="394"/>
      <c r="BG72" s="394"/>
      <c r="BH72" s="394"/>
      <c r="BI72" s="394"/>
      <c r="BJ72" s="394"/>
      <c r="BK72" s="394"/>
      <c r="BL72" s="394"/>
      <c r="BM72" s="394"/>
      <c r="BN72" s="394"/>
      <c r="BO72" s="394"/>
      <c r="BP72" s="394"/>
      <c r="BQ72" s="394"/>
      <c r="BR72" s="394"/>
      <c r="BS72" s="394"/>
      <c r="BT72" s="394"/>
      <c r="BU72" s="394"/>
      <c r="BV72" s="394"/>
      <c r="BW72" s="394"/>
      <c r="BX72" s="394"/>
      <c r="BY72" s="394"/>
      <c r="BZ72" s="394"/>
      <c r="CA72" s="394"/>
      <c r="CB72" s="394"/>
      <c r="CC72" s="394"/>
      <c r="CD72" s="394"/>
      <c r="CE72" s="394"/>
      <c r="CF72" s="394"/>
      <c r="CG72" s="394"/>
      <c r="CH72" s="394"/>
      <c r="CI72" s="394"/>
      <c r="CJ72" s="394"/>
      <c r="CK72" s="394"/>
      <c r="CL72" s="394"/>
      <c r="CM72" s="394"/>
      <c r="CN72" s="394"/>
      <c r="CO72" s="394"/>
      <c r="CP72" s="394"/>
    </row>
    <row r="73" spans="1:94" x14ac:dyDescent="0.2">
      <c r="A73" s="394"/>
      <c r="B73" s="394"/>
      <c r="C73" s="394"/>
      <c r="D73" s="394"/>
      <c r="E73" s="394"/>
      <c r="F73" s="394"/>
      <c r="G73" s="394"/>
      <c r="H73" s="394"/>
      <c r="I73" s="394"/>
      <c r="J73" s="394"/>
      <c r="K73" s="394"/>
      <c r="L73" s="394"/>
      <c r="M73" s="394"/>
      <c r="N73" s="394"/>
      <c r="O73" s="394"/>
      <c r="P73" s="394"/>
      <c r="Q73" s="394"/>
      <c r="R73" s="394"/>
      <c r="S73" s="394"/>
      <c r="T73" s="394"/>
      <c r="U73" s="394"/>
      <c r="V73" s="394"/>
      <c r="W73" s="394"/>
      <c r="X73" s="394"/>
      <c r="Y73" s="394"/>
      <c r="Z73" s="394"/>
      <c r="AA73" s="394"/>
      <c r="AB73" s="394"/>
      <c r="AC73" s="394"/>
      <c r="AD73" s="394"/>
      <c r="AE73" s="394"/>
      <c r="AF73" s="394"/>
      <c r="AG73" s="394"/>
      <c r="AH73" s="394"/>
      <c r="AI73" s="394"/>
      <c r="AJ73" s="394"/>
      <c r="AK73" s="394"/>
      <c r="AL73" s="394"/>
      <c r="AM73" s="394"/>
      <c r="AN73" s="394"/>
      <c r="AO73" s="394"/>
      <c r="AP73" s="394"/>
      <c r="AQ73" s="394"/>
      <c r="AR73" s="394"/>
      <c r="AS73" s="394"/>
      <c r="AT73" s="394"/>
      <c r="AU73" s="394"/>
      <c r="AV73" s="394"/>
      <c r="AW73" s="394"/>
      <c r="AX73" s="394"/>
      <c r="AY73" s="394"/>
      <c r="AZ73" s="394"/>
      <c r="BA73" s="394"/>
      <c r="BB73" s="394"/>
      <c r="BC73" s="394"/>
      <c r="BD73" s="394"/>
      <c r="BE73" s="394"/>
      <c r="BF73" s="394"/>
      <c r="BG73" s="394"/>
      <c r="BH73" s="394"/>
      <c r="BI73" s="394"/>
      <c r="BJ73" s="394"/>
      <c r="BK73" s="394"/>
      <c r="BL73" s="394"/>
      <c r="BM73" s="394"/>
      <c r="BN73" s="394"/>
      <c r="BO73" s="394"/>
      <c r="BP73" s="394"/>
      <c r="BQ73" s="394"/>
      <c r="BR73" s="394"/>
      <c r="BS73" s="394"/>
      <c r="BT73" s="394"/>
      <c r="BU73" s="394"/>
      <c r="BV73" s="394"/>
      <c r="BW73" s="394"/>
      <c r="BX73" s="394"/>
      <c r="BY73" s="394"/>
      <c r="BZ73" s="394"/>
      <c r="CA73" s="394"/>
      <c r="CB73" s="394"/>
      <c r="CC73" s="394"/>
      <c r="CD73" s="394"/>
      <c r="CE73" s="394"/>
      <c r="CF73" s="394"/>
      <c r="CG73" s="394"/>
      <c r="CH73" s="394"/>
      <c r="CI73" s="394"/>
      <c r="CJ73" s="394"/>
      <c r="CK73" s="394"/>
      <c r="CL73" s="394"/>
      <c r="CM73" s="394"/>
      <c r="CN73" s="394"/>
      <c r="CO73" s="394"/>
      <c r="CP73" s="394"/>
    </row>
    <row r="74" spans="1:94" x14ac:dyDescent="0.2">
      <c r="A74" s="394"/>
      <c r="B74" s="394"/>
      <c r="C74" s="394"/>
      <c r="D74" s="394"/>
      <c r="E74" s="394"/>
      <c r="F74" s="394"/>
      <c r="G74" s="394"/>
      <c r="H74" s="394"/>
      <c r="I74" s="394"/>
      <c r="J74" s="394"/>
      <c r="K74" s="394"/>
      <c r="L74" s="394"/>
      <c r="M74" s="394"/>
      <c r="N74" s="394"/>
      <c r="O74" s="394"/>
      <c r="P74" s="394"/>
      <c r="Q74" s="394"/>
      <c r="R74" s="394"/>
      <c r="S74" s="394"/>
      <c r="T74" s="394"/>
      <c r="U74" s="394"/>
      <c r="V74" s="394"/>
      <c r="W74" s="394"/>
      <c r="X74" s="394"/>
      <c r="Y74" s="394"/>
      <c r="Z74" s="394"/>
      <c r="AA74" s="394"/>
      <c r="AB74" s="394"/>
      <c r="AC74" s="394"/>
      <c r="AD74" s="394"/>
      <c r="AE74" s="394"/>
      <c r="AF74" s="394"/>
      <c r="AG74" s="394"/>
      <c r="AH74" s="394"/>
      <c r="AI74" s="394"/>
      <c r="AJ74" s="394"/>
      <c r="AK74" s="394"/>
      <c r="AL74" s="394"/>
      <c r="AM74" s="394"/>
      <c r="AN74" s="394"/>
      <c r="AO74" s="394"/>
      <c r="AP74" s="394"/>
      <c r="AQ74" s="394"/>
      <c r="AR74" s="394"/>
      <c r="AS74" s="394"/>
      <c r="AT74" s="394"/>
      <c r="AU74" s="394"/>
      <c r="AV74" s="394"/>
      <c r="AW74" s="394"/>
      <c r="AX74" s="394"/>
      <c r="AY74" s="394"/>
      <c r="AZ74" s="394"/>
      <c r="BA74" s="394"/>
      <c r="BB74" s="394"/>
      <c r="BC74" s="394"/>
      <c r="BD74" s="394"/>
      <c r="BE74" s="394"/>
      <c r="BF74" s="394"/>
      <c r="BG74" s="394"/>
      <c r="BH74" s="394"/>
      <c r="BI74" s="394"/>
      <c r="BJ74" s="394"/>
      <c r="BK74" s="394"/>
      <c r="BL74" s="394"/>
      <c r="BM74" s="394"/>
      <c r="BN74" s="394"/>
      <c r="BO74" s="394"/>
      <c r="BP74" s="394"/>
      <c r="BQ74" s="394"/>
      <c r="BR74" s="394"/>
      <c r="BS74" s="394"/>
      <c r="BT74" s="394"/>
      <c r="BU74" s="394"/>
      <c r="BV74" s="394"/>
      <c r="BW74" s="394"/>
      <c r="BX74" s="394"/>
      <c r="BY74" s="394"/>
      <c r="BZ74" s="394"/>
      <c r="CA74" s="394"/>
      <c r="CB74" s="394"/>
      <c r="CC74" s="394"/>
      <c r="CD74" s="394"/>
      <c r="CE74" s="394"/>
      <c r="CF74" s="394"/>
      <c r="CG74" s="394"/>
      <c r="CH74" s="394"/>
      <c r="CI74" s="394"/>
      <c r="CJ74" s="394"/>
      <c r="CK74" s="394"/>
      <c r="CL74" s="394"/>
      <c r="CM74" s="394"/>
      <c r="CN74" s="394"/>
      <c r="CO74" s="394"/>
      <c r="CP74" s="394"/>
    </row>
    <row r="75" spans="1:94" x14ac:dyDescent="0.2">
      <c r="A75" s="394"/>
      <c r="B75" s="394"/>
      <c r="C75" s="394"/>
      <c r="D75" s="394"/>
      <c r="E75" s="394"/>
      <c r="F75" s="394"/>
      <c r="G75" s="394"/>
      <c r="H75" s="394"/>
      <c r="I75" s="394"/>
      <c r="J75" s="394"/>
      <c r="K75" s="394"/>
      <c r="L75" s="394"/>
      <c r="M75" s="394"/>
      <c r="N75" s="394"/>
      <c r="O75" s="394"/>
      <c r="P75" s="394"/>
      <c r="Q75" s="394"/>
      <c r="R75" s="394"/>
      <c r="S75" s="394"/>
      <c r="T75" s="394"/>
      <c r="U75" s="394"/>
      <c r="V75" s="394"/>
      <c r="W75" s="394"/>
      <c r="X75" s="394"/>
      <c r="Y75" s="394"/>
      <c r="Z75" s="394"/>
      <c r="AA75" s="394"/>
      <c r="AB75" s="394"/>
      <c r="AC75" s="394"/>
      <c r="AD75" s="394"/>
      <c r="AE75" s="394"/>
      <c r="AF75" s="394"/>
      <c r="AG75" s="394"/>
      <c r="AH75" s="394"/>
      <c r="AI75" s="394"/>
      <c r="AJ75" s="394"/>
      <c r="AK75" s="394"/>
      <c r="AL75" s="394"/>
      <c r="AM75" s="394"/>
      <c r="AN75" s="394"/>
      <c r="AO75" s="394"/>
      <c r="AP75" s="394"/>
      <c r="AQ75" s="394"/>
      <c r="AR75" s="394"/>
      <c r="AS75" s="394"/>
      <c r="AT75" s="394"/>
      <c r="AU75" s="394"/>
      <c r="AV75" s="394"/>
      <c r="AW75" s="394"/>
      <c r="AX75" s="394"/>
      <c r="AY75" s="394"/>
      <c r="AZ75" s="394"/>
      <c r="BA75" s="394"/>
      <c r="BB75" s="394"/>
      <c r="BC75" s="394"/>
      <c r="BD75" s="394"/>
      <c r="BE75" s="394"/>
      <c r="BF75" s="394"/>
      <c r="BG75" s="394"/>
      <c r="BH75" s="394"/>
      <c r="BI75" s="394"/>
      <c r="BJ75" s="394"/>
      <c r="BK75" s="394"/>
      <c r="BL75" s="394"/>
      <c r="BM75" s="394"/>
      <c r="BN75" s="394"/>
      <c r="BO75" s="394"/>
      <c r="BP75" s="394"/>
      <c r="BQ75" s="394"/>
      <c r="BR75" s="394"/>
      <c r="BS75" s="394"/>
      <c r="BT75" s="394"/>
      <c r="BU75" s="394"/>
      <c r="BV75" s="394"/>
      <c r="BW75" s="394"/>
      <c r="BX75" s="394"/>
      <c r="BY75" s="394"/>
      <c r="BZ75" s="394"/>
      <c r="CA75" s="394"/>
      <c r="CB75" s="394"/>
      <c r="CC75" s="394"/>
      <c r="CD75" s="394"/>
      <c r="CE75" s="394"/>
      <c r="CF75" s="394"/>
      <c r="CG75" s="394"/>
      <c r="CH75" s="394"/>
      <c r="CI75" s="394"/>
      <c r="CJ75" s="394"/>
      <c r="CK75" s="394"/>
      <c r="CL75" s="394"/>
      <c r="CM75" s="394"/>
      <c r="CN75" s="394"/>
      <c r="CO75" s="394"/>
      <c r="CP75" s="394"/>
    </row>
    <row r="76" spans="1:94" x14ac:dyDescent="0.2">
      <c r="A76" s="394"/>
      <c r="B76" s="394"/>
      <c r="C76" s="394"/>
      <c r="D76" s="394"/>
      <c r="E76" s="394"/>
      <c r="F76" s="394"/>
      <c r="G76" s="394"/>
      <c r="H76" s="394"/>
      <c r="I76" s="394"/>
      <c r="J76" s="394"/>
      <c r="K76" s="394"/>
      <c r="L76" s="394"/>
      <c r="M76" s="394"/>
      <c r="N76" s="394"/>
      <c r="O76" s="394"/>
      <c r="P76" s="394"/>
      <c r="Q76" s="394"/>
      <c r="R76" s="394"/>
      <c r="S76" s="394"/>
      <c r="T76" s="394"/>
      <c r="U76" s="394"/>
      <c r="V76" s="394"/>
      <c r="W76" s="394"/>
      <c r="X76" s="394"/>
      <c r="Y76" s="394"/>
      <c r="Z76" s="394"/>
      <c r="AA76" s="394"/>
      <c r="AB76" s="394"/>
      <c r="AC76" s="394"/>
      <c r="AD76" s="394"/>
      <c r="AE76" s="394"/>
      <c r="AF76" s="394"/>
      <c r="AG76" s="394"/>
      <c r="AH76" s="394"/>
      <c r="AI76" s="394"/>
      <c r="AJ76" s="394"/>
      <c r="AK76" s="394"/>
      <c r="AL76" s="394"/>
      <c r="AM76" s="394"/>
      <c r="AN76" s="394"/>
      <c r="AO76" s="394"/>
      <c r="AP76" s="394"/>
      <c r="AQ76" s="394"/>
      <c r="AR76" s="394"/>
      <c r="AS76" s="394"/>
      <c r="AT76" s="394"/>
      <c r="AU76" s="394"/>
      <c r="AV76" s="394"/>
      <c r="AW76" s="394"/>
      <c r="AX76" s="394"/>
      <c r="AY76" s="394"/>
      <c r="AZ76" s="394"/>
      <c r="BA76" s="394"/>
      <c r="BB76" s="394"/>
      <c r="BC76" s="394"/>
      <c r="BD76" s="394"/>
      <c r="BE76" s="394"/>
      <c r="BF76" s="394"/>
      <c r="BG76" s="394"/>
      <c r="BH76" s="394"/>
      <c r="BI76" s="394"/>
      <c r="BJ76" s="394"/>
      <c r="BK76" s="394"/>
      <c r="BL76" s="394"/>
      <c r="BM76" s="394"/>
      <c r="BN76" s="394"/>
      <c r="BO76" s="394"/>
      <c r="BP76" s="394"/>
      <c r="BQ76" s="394"/>
      <c r="BR76" s="394"/>
      <c r="BS76" s="394"/>
      <c r="BT76" s="394"/>
      <c r="BU76" s="394"/>
      <c r="BV76" s="394"/>
      <c r="BW76" s="394"/>
      <c r="BX76" s="394"/>
      <c r="BY76" s="394"/>
      <c r="BZ76" s="394"/>
      <c r="CA76" s="394"/>
      <c r="CB76" s="394"/>
      <c r="CC76" s="394"/>
      <c r="CD76" s="394"/>
      <c r="CE76" s="394"/>
      <c r="CF76" s="394"/>
      <c r="CG76" s="394"/>
      <c r="CH76" s="394"/>
      <c r="CI76" s="394"/>
      <c r="CJ76" s="394"/>
      <c r="CK76" s="394"/>
      <c r="CL76" s="394"/>
      <c r="CM76" s="394"/>
      <c r="CN76" s="394"/>
      <c r="CO76" s="394"/>
      <c r="CP76" s="394"/>
    </row>
    <row r="77" spans="1:94" x14ac:dyDescent="0.2">
      <c r="A77" s="394"/>
      <c r="B77" s="394"/>
      <c r="C77" s="394"/>
      <c r="D77" s="394"/>
      <c r="E77" s="394"/>
      <c r="F77" s="394"/>
      <c r="G77" s="394"/>
      <c r="H77" s="394"/>
      <c r="I77" s="394"/>
      <c r="J77" s="394"/>
      <c r="K77" s="394"/>
      <c r="L77" s="394"/>
      <c r="M77" s="394"/>
      <c r="N77" s="394"/>
      <c r="O77" s="394"/>
      <c r="P77" s="394"/>
      <c r="Q77" s="394"/>
      <c r="R77" s="394"/>
      <c r="S77" s="394"/>
      <c r="T77" s="394"/>
      <c r="U77" s="394"/>
      <c r="V77" s="394"/>
      <c r="W77" s="394"/>
      <c r="X77" s="394"/>
      <c r="Y77" s="394"/>
      <c r="Z77" s="394"/>
      <c r="AA77" s="394"/>
      <c r="AB77" s="394"/>
      <c r="AC77" s="394"/>
      <c r="AD77" s="394"/>
      <c r="AE77" s="394"/>
      <c r="AF77" s="394"/>
      <c r="AG77" s="394"/>
      <c r="AH77" s="394"/>
      <c r="AI77" s="394"/>
      <c r="AJ77" s="394"/>
      <c r="AK77" s="394"/>
      <c r="AL77" s="394"/>
      <c r="AM77" s="394"/>
      <c r="AN77" s="394"/>
      <c r="AO77" s="394"/>
      <c r="AP77" s="394"/>
      <c r="AQ77" s="394"/>
      <c r="AR77" s="394"/>
      <c r="AS77" s="394"/>
      <c r="AT77" s="394"/>
      <c r="AU77" s="394"/>
      <c r="AV77" s="394"/>
      <c r="AW77" s="394"/>
      <c r="AX77" s="394"/>
      <c r="AY77" s="394"/>
      <c r="AZ77" s="394"/>
      <c r="BA77" s="394"/>
      <c r="BB77" s="394"/>
      <c r="BC77" s="394"/>
      <c r="BD77" s="394"/>
      <c r="BE77" s="394"/>
      <c r="BF77" s="394"/>
      <c r="BG77" s="394"/>
      <c r="BH77" s="394"/>
      <c r="BI77" s="394"/>
      <c r="BJ77" s="394"/>
      <c r="BK77" s="394"/>
      <c r="BL77" s="394"/>
      <c r="BM77" s="394"/>
      <c r="BN77" s="394"/>
      <c r="BO77" s="394"/>
      <c r="BP77" s="394"/>
      <c r="BQ77" s="394"/>
      <c r="BR77" s="394"/>
      <c r="BS77" s="394"/>
      <c r="BT77" s="394"/>
      <c r="BU77" s="394"/>
      <c r="BV77" s="394"/>
      <c r="BW77" s="394"/>
      <c r="BX77" s="394"/>
      <c r="BY77" s="394"/>
      <c r="BZ77" s="394"/>
      <c r="CA77" s="394"/>
      <c r="CB77" s="394"/>
      <c r="CC77" s="394"/>
      <c r="CD77" s="394"/>
      <c r="CE77" s="394"/>
      <c r="CF77" s="394"/>
      <c r="CG77" s="394"/>
      <c r="CH77" s="394"/>
      <c r="CI77" s="394"/>
      <c r="CJ77" s="394"/>
      <c r="CK77" s="394"/>
      <c r="CL77" s="394"/>
      <c r="CM77" s="394"/>
      <c r="CN77" s="394"/>
      <c r="CO77" s="394"/>
      <c r="CP77" s="394"/>
    </row>
    <row r="78" spans="1:94" x14ac:dyDescent="0.2">
      <c r="A78" s="394"/>
      <c r="B78" s="394"/>
      <c r="C78" s="394"/>
      <c r="D78" s="394"/>
      <c r="E78" s="394"/>
      <c r="F78" s="394"/>
      <c r="G78" s="394"/>
      <c r="H78" s="394"/>
      <c r="I78" s="394"/>
      <c r="J78" s="394"/>
      <c r="K78" s="394"/>
      <c r="L78" s="394"/>
      <c r="M78" s="394"/>
      <c r="N78" s="394"/>
      <c r="O78" s="394"/>
      <c r="P78" s="394"/>
      <c r="Q78" s="394"/>
      <c r="R78" s="394"/>
      <c r="S78" s="394"/>
      <c r="T78" s="394"/>
      <c r="U78" s="394"/>
      <c r="V78" s="394"/>
      <c r="W78" s="394"/>
      <c r="X78" s="394"/>
      <c r="Y78" s="394"/>
      <c r="Z78" s="394"/>
      <c r="AA78" s="394"/>
      <c r="AB78" s="394"/>
      <c r="AC78" s="394"/>
      <c r="AD78" s="394"/>
      <c r="AE78" s="394"/>
      <c r="AF78" s="394"/>
      <c r="AG78" s="394"/>
      <c r="AH78" s="394"/>
      <c r="AI78" s="394"/>
      <c r="AJ78" s="394"/>
      <c r="AK78" s="394"/>
      <c r="AL78" s="394"/>
      <c r="AM78" s="394"/>
      <c r="AN78" s="394"/>
      <c r="AO78" s="394"/>
      <c r="AP78" s="394"/>
      <c r="AQ78" s="394"/>
      <c r="AR78" s="394"/>
      <c r="AS78" s="394"/>
      <c r="AT78" s="394"/>
      <c r="AU78" s="394"/>
      <c r="AV78" s="394"/>
      <c r="AW78" s="394"/>
      <c r="AX78" s="394"/>
      <c r="AY78" s="394"/>
      <c r="AZ78" s="394"/>
      <c r="BA78" s="394"/>
      <c r="BB78" s="394"/>
      <c r="BC78" s="394"/>
      <c r="BD78" s="394"/>
      <c r="BE78" s="394"/>
      <c r="BF78" s="394"/>
      <c r="BG78" s="394"/>
      <c r="BH78" s="394"/>
      <c r="BI78" s="394"/>
      <c r="BJ78" s="394"/>
      <c r="BK78" s="394"/>
      <c r="BL78" s="394"/>
      <c r="BM78" s="394"/>
      <c r="BN78" s="394"/>
      <c r="BO78" s="394"/>
      <c r="BP78" s="394"/>
      <c r="BQ78" s="394"/>
      <c r="BR78" s="394"/>
      <c r="BS78" s="394"/>
      <c r="BT78" s="394"/>
      <c r="BU78" s="394"/>
      <c r="BV78" s="394"/>
      <c r="BW78" s="394"/>
      <c r="BX78" s="394"/>
      <c r="BY78" s="394"/>
      <c r="BZ78" s="394"/>
      <c r="CA78" s="394"/>
      <c r="CB78" s="394"/>
      <c r="CC78" s="394"/>
      <c r="CD78" s="394"/>
      <c r="CE78" s="394"/>
      <c r="CF78" s="394"/>
      <c r="CG78" s="394"/>
      <c r="CH78" s="394"/>
      <c r="CI78" s="394"/>
      <c r="CJ78" s="394"/>
      <c r="CK78" s="394"/>
      <c r="CL78" s="394"/>
      <c r="CM78" s="394"/>
      <c r="CN78" s="394"/>
      <c r="CO78" s="394"/>
      <c r="CP78" s="394"/>
    </row>
    <row r="79" spans="1:94" x14ac:dyDescent="0.2">
      <c r="A79" s="394"/>
      <c r="B79" s="394"/>
      <c r="C79" s="394"/>
      <c r="D79" s="394"/>
      <c r="E79" s="394"/>
      <c r="F79" s="394"/>
      <c r="G79" s="394"/>
      <c r="H79" s="394"/>
      <c r="I79" s="394"/>
      <c r="J79" s="394"/>
      <c r="K79" s="394"/>
      <c r="L79" s="394"/>
      <c r="M79" s="394"/>
      <c r="N79" s="394"/>
      <c r="O79" s="394"/>
      <c r="P79" s="394"/>
      <c r="Q79" s="394"/>
      <c r="R79" s="394"/>
      <c r="S79" s="394"/>
      <c r="T79" s="394"/>
      <c r="U79" s="394"/>
      <c r="V79" s="394"/>
      <c r="W79" s="394"/>
      <c r="X79" s="394"/>
      <c r="Y79" s="394"/>
      <c r="Z79" s="394"/>
      <c r="AA79" s="394"/>
      <c r="AB79" s="394"/>
      <c r="AC79" s="394"/>
      <c r="AD79" s="394"/>
      <c r="AE79" s="394"/>
      <c r="AF79" s="394"/>
      <c r="AG79" s="394"/>
      <c r="AH79" s="394"/>
      <c r="AI79" s="394"/>
      <c r="AJ79" s="394"/>
      <c r="AK79" s="394"/>
      <c r="AL79" s="394"/>
      <c r="AM79" s="394"/>
      <c r="AN79" s="394"/>
      <c r="AO79" s="394"/>
      <c r="AP79" s="394"/>
      <c r="AQ79" s="394"/>
      <c r="AR79" s="394"/>
      <c r="AS79" s="394"/>
      <c r="AT79" s="394"/>
      <c r="AU79" s="394"/>
      <c r="AV79" s="394"/>
      <c r="AW79" s="394"/>
      <c r="AX79" s="394"/>
      <c r="AY79" s="394"/>
      <c r="AZ79" s="394"/>
      <c r="BA79" s="394"/>
      <c r="BB79" s="394"/>
      <c r="BC79" s="394"/>
      <c r="BD79" s="394"/>
      <c r="BE79" s="394"/>
      <c r="BF79" s="394"/>
      <c r="BG79" s="394"/>
      <c r="BH79" s="394"/>
      <c r="BI79" s="394"/>
      <c r="BJ79" s="394"/>
      <c r="BK79" s="394"/>
      <c r="BL79" s="394"/>
      <c r="BM79" s="394"/>
      <c r="BN79" s="394"/>
      <c r="BO79" s="394"/>
      <c r="BP79" s="394"/>
      <c r="BQ79" s="394"/>
      <c r="BR79" s="394"/>
      <c r="BS79" s="394"/>
      <c r="BT79" s="394"/>
      <c r="BU79" s="394"/>
      <c r="BV79" s="394"/>
      <c r="BW79" s="394"/>
      <c r="BX79" s="394"/>
      <c r="BY79" s="394"/>
      <c r="BZ79" s="394"/>
      <c r="CA79" s="394"/>
      <c r="CB79" s="394"/>
      <c r="CC79" s="394"/>
      <c r="CD79" s="394"/>
      <c r="CE79" s="394"/>
      <c r="CF79" s="394"/>
      <c r="CG79" s="394"/>
      <c r="CH79" s="394"/>
      <c r="CI79" s="394"/>
      <c r="CJ79" s="394"/>
      <c r="CK79" s="394"/>
      <c r="CL79" s="394"/>
      <c r="CM79" s="394"/>
      <c r="CN79" s="394"/>
      <c r="CO79" s="394"/>
      <c r="CP79" s="394"/>
    </row>
    <row r="80" spans="1:94" x14ac:dyDescent="0.2">
      <c r="A80" s="394"/>
      <c r="B80" s="394"/>
      <c r="C80" s="394"/>
      <c r="D80" s="394"/>
      <c r="E80" s="394"/>
      <c r="F80" s="394"/>
      <c r="G80" s="394"/>
      <c r="H80" s="394"/>
      <c r="I80" s="394"/>
      <c r="J80" s="394"/>
      <c r="K80" s="394"/>
      <c r="L80" s="394"/>
      <c r="M80" s="394"/>
      <c r="N80" s="394"/>
      <c r="O80" s="394"/>
      <c r="P80" s="394"/>
      <c r="Q80" s="394"/>
      <c r="R80" s="394"/>
      <c r="S80" s="394"/>
      <c r="T80" s="394"/>
      <c r="U80" s="394"/>
      <c r="V80" s="394"/>
      <c r="W80" s="394"/>
      <c r="X80" s="394"/>
      <c r="Y80" s="394"/>
      <c r="Z80" s="394"/>
      <c r="AA80" s="394"/>
      <c r="AB80" s="394"/>
      <c r="AC80" s="394"/>
      <c r="AD80" s="394"/>
      <c r="AE80" s="394"/>
      <c r="AF80" s="394"/>
      <c r="AG80" s="394"/>
      <c r="AH80" s="394"/>
      <c r="AI80" s="394"/>
      <c r="AJ80" s="394"/>
      <c r="AK80" s="394"/>
      <c r="AL80" s="394"/>
      <c r="AM80" s="394"/>
      <c r="AN80" s="394"/>
      <c r="AO80" s="394"/>
      <c r="AP80" s="394"/>
      <c r="AQ80" s="394"/>
      <c r="AR80" s="394"/>
      <c r="AS80" s="394"/>
      <c r="AT80" s="394"/>
      <c r="AU80" s="394"/>
      <c r="AV80" s="394"/>
      <c r="AW80" s="394"/>
      <c r="AX80" s="394"/>
      <c r="AY80" s="394"/>
      <c r="AZ80" s="394"/>
      <c r="BA80" s="394"/>
      <c r="BB80" s="394"/>
      <c r="BC80" s="394"/>
      <c r="BD80" s="394"/>
      <c r="BE80" s="394"/>
      <c r="BF80" s="394"/>
      <c r="BG80" s="394"/>
      <c r="BH80" s="394"/>
      <c r="BI80" s="394"/>
      <c r="BJ80" s="394"/>
      <c r="BK80" s="394"/>
      <c r="BL80" s="394"/>
      <c r="BM80" s="394"/>
      <c r="BN80" s="394"/>
      <c r="BO80" s="394"/>
      <c r="BP80" s="394"/>
      <c r="BQ80" s="394"/>
      <c r="BR80" s="394"/>
      <c r="BS80" s="394"/>
      <c r="BT80" s="394"/>
      <c r="BU80" s="394"/>
      <c r="BV80" s="394"/>
      <c r="BW80" s="394"/>
      <c r="BX80" s="394"/>
      <c r="BY80" s="394"/>
      <c r="BZ80" s="394"/>
      <c r="CA80" s="394"/>
      <c r="CB80" s="394"/>
      <c r="CC80" s="394"/>
      <c r="CD80" s="394"/>
      <c r="CE80" s="394"/>
      <c r="CF80" s="394"/>
      <c r="CG80" s="394"/>
      <c r="CH80" s="394"/>
      <c r="CI80" s="394"/>
      <c r="CJ80" s="394"/>
      <c r="CK80" s="394"/>
      <c r="CL80" s="394"/>
      <c r="CM80" s="394"/>
      <c r="CN80" s="394"/>
      <c r="CO80" s="394"/>
      <c r="CP80" s="394"/>
    </row>
    <row r="81" spans="1:94" x14ac:dyDescent="0.2">
      <c r="A81" s="394"/>
      <c r="B81" s="394"/>
      <c r="C81" s="394"/>
      <c r="D81" s="394"/>
      <c r="E81" s="394"/>
      <c r="F81" s="394"/>
      <c r="G81" s="394"/>
      <c r="H81" s="394"/>
      <c r="I81" s="394"/>
      <c r="J81" s="394"/>
      <c r="K81" s="394"/>
      <c r="L81" s="394"/>
      <c r="M81" s="394"/>
      <c r="N81" s="394"/>
      <c r="O81" s="394"/>
      <c r="P81" s="394"/>
      <c r="Q81" s="394"/>
      <c r="R81" s="394"/>
      <c r="S81" s="394"/>
      <c r="T81" s="394"/>
      <c r="U81" s="394"/>
      <c r="V81" s="394"/>
      <c r="W81" s="394"/>
      <c r="X81" s="394"/>
      <c r="Y81" s="394"/>
      <c r="Z81" s="394"/>
      <c r="AA81" s="394"/>
      <c r="AB81" s="394"/>
      <c r="AC81" s="394"/>
      <c r="AD81" s="394"/>
      <c r="AE81" s="394"/>
      <c r="AF81" s="394"/>
      <c r="AG81" s="394"/>
      <c r="AH81" s="394"/>
      <c r="AI81" s="394"/>
      <c r="AJ81" s="394"/>
      <c r="AK81" s="394"/>
      <c r="AL81" s="394"/>
      <c r="AM81" s="394"/>
      <c r="AN81" s="394"/>
      <c r="AO81" s="394"/>
      <c r="AP81" s="394"/>
      <c r="AQ81" s="394"/>
      <c r="AR81" s="394"/>
      <c r="AS81" s="394"/>
      <c r="AT81" s="394"/>
      <c r="AU81" s="394"/>
      <c r="AV81" s="394"/>
      <c r="AW81" s="394"/>
      <c r="AX81" s="394"/>
      <c r="AY81" s="394"/>
      <c r="AZ81" s="394"/>
      <c r="BA81" s="394"/>
      <c r="BB81" s="394"/>
      <c r="BC81" s="394"/>
      <c r="BD81" s="394"/>
      <c r="BE81" s="394"/>
      <c r="BF81" s="394"/>
      <c r="BG81" s="394"/>
      <c r="BH81" s="394"/>
      <c r="BI81" s="394"/>
      <c r="BJ81" s="394"/>
      <c r="BK81" s="394"/>
      <c r="BL81" s="394"/>
      <c r="BM81" s="394"/>
      <c r="BN81" s="394"/>
      <c r="BO81" s="394"/>
      <c r="BP81" s="394"/>
      <c r="BQ81" s="394"/>
      <c r="BR81" s="394"/>
      <c r="BS81" s="394"/>
      <c r="BT81" s="394"/>
      <c r="BU81" s="394"/>
      <c r="BV81" s="394"/>
      <c r="BW81" s="394"/>
      <c r="BX81" s="394"/>
      <c r="BY81" s="394"/>
      <c r="BZ81" s="394"/>
      <c r="CA81" s="394"/>
      <c r="CB81" s="394"/>
      <c r="CC81" s="394"/>
      <c r="CD81" s="394"/>
      <c r="CE81" s="394"/>
      <c r="CF81" s="394"/>
      <c r="CG81" s="394"/>
      <c r="CH81" s="394"/>
      <c r="CI81" s="394"/>
      <c r="CJ81" s="394"/>
      <c r="CK81" s="394"/>
      <c r="CL81" s="394"/>
      <c r="CM81" s="394"/>
      <c r="CN81" s="394"/>
      <c r="CO81" s="394"/>
      <c r="CP81" s="394"/>
    </row>
    <row r="82" spans="1:94" x14ac:dyDescent="0.2">
      <c r="A82" s="394"/>
      <c r="B82" s="394"/>
      <c r="C82" s="394"/>
      <c r="D82" s="394"/>
      <c r="E82" s="394"/>
      <c r="F82" s="394"/>
      <c r="G82" s="394"/>
      <c r="H82" s="394"/>
      <c r="I82" s="394"/>
      <c r="J82" s="394"/>
      <c r="K82" s="394"/>
      <c r="L82" s="394"/>
      <c r="M82" s="394"/>
      <c r="N82" s="394"/>
      <c r="O82" s="394"/>
      <c r="P82" s="394"/>
      <c r="Q82" s="394"/>
      <c r="R82" s="394"/>
      <c r="S82" s="394"/>
      <c r="T82" s="394"/>
      <c r="U82" s="394"/>
      <c r="V82" s="394"/>
      <c r="W82" s="394"/>
      <c r="X82" s="394"/>
      <c r="Y82" s="394"/>
      <c r="Z82" s="394"/>
      <c r="AA82" s="394"/>
      <c r="AB82" s="394"/>
      <c r="AC82" s="394"/>
      <c r="AD82" s="394"/>
      <c r="AE82" s="394"/>
      <c r="AF82" s="394"/>
      <c r="AG82" s="394"/>
      <c r="AH82" s="394"/>
      <c r="AI82" s="394"/>
      <c r="AJ82" s="394"/>
      <c r="AK82" s="394"/>
      <c r="AL82" s="394"/>
      <c r="AM82" s="394"/>
      <c r="AN82" s="394"/>
      <c r="AO82" s="394"/>
      <c r="AP82" s="394"/>
      <c r="AQ82" s="394"/>
      <c r="AR82" s="394"/>
      <c r="AS82" s="394"/>
      <c r="AT82" s="394"/>
      <c r="AU82" s="394"/>
      <c r="AV82" s="394"/>
      <c r="AW82" s="394"/>
      <c r="AX82" s="394"/>
      <c r="AY82" s="394"/>
      <c r="AZ82" s="394"/>
      <c r="BA82" s="394"/>
      <c r="BB82" s="394"/>
      <c r="BC82" s="394"/>
      <c r="BD82" s="394"/>
      <c r="BE82" s="394"/>
      <c r="BF82" s="394"/>
      <c r="BG82" s="394"/>
      <c r="BH82" s="394"/>
      <c r="BI82" s="394"/>
      <c r="BJ82" s="394"/>
      <c r="BK82" s="394"/>
      <c r="BL82" s="394"/>
      <c r="BM82" s="394"/>
      <c r="BN82" s="394"/>
      <c r="BO82" s="394"/>
      <c r="BP82" s="394"/>
      <c r="BQ82" s="394"/>
      <c r="BR82" s="394"/>
      <c r="BS82" s="394"/>
      <c r="BT82" s="394"/>
      <c r="BU82" s="394"/>
      <c r="BV82" s="394"/>
      <c r="BW82" s="394"/>
      <c r="BX82" s="394"/>
      <c r="BY82" s="394"/>
      <c r="BZ82" s="394"/>
      <c r="CA82" s="394"/>
      <c r="CB82" s="394"/>
      <c r="CC82" s="394"/>
      <c r="CD82" s="394"/>
      <c r="CE82" s="394"/>
      <c r="CF82" s="394"/>
      <c r="CG82" s="394"/>
      <c r="CH82" s="394"/>
      <c r="CI82" s="394"/>
      <c r="CJ82" s="394"/>
      <c r="CK82" s="394"/>
      <c r="CL82" s="394"/>
      <c r="CM82" s="394"/>
      <c r="CN82" s="394"/>
      <c r="CO82" s="394"/>
      <c r="CP82" s="394"/>
    </row>
    <row r="83" spans="1:94" x14ac:dyDescent="0.2">
      <c r="A83" s="394"/>
      <c r="B83" s="394"/>
      <c r="C83" s="394"/>
      <c r="D83" s="394"/>
      <c r="E83" s="394"/>
      <c r="F83" s="394"/>
      <c r="G83" s="394"/>
      <c r="H83" s="394"/>
      <c r="I83" s="394"/>
      <c r="J83" s="394"/>
      <c r="K83" s="394"/>
      <c r="L83" s="394"/>
      <c r="M83" s="394"/>
      <c r="N83" s="394"/>
      <c r="O83" s="394"/>
      <c r="P83" s="394"/>
      <c r="Q83" s="394"/>
      <c r="R83" s="394"/>
      <c r="S83" s="394"/>
      <c r="T83" s="394"/>
      <c r="U83" s="394"/>
      <c r="V83" s="394"/>
      <c r="W83" s="394"/>
      <c r="X83" s="394"/>
      <c r="Y83" s="394"/>
      <c r="Z83" s="394"/>
      <c r="AA83" s="394"/>
      <c r="AB83" s="394"/>
      <c r="AC83" s="394"/>
      <c r="AD83" s="394"/>
      <c r="AE83" s="394"/>
      <c r="AF83" s="394"/>
      <c r="AG83" s="394"/>
      <c r="AH83" s="394"/>
      <c r="AI83" s="394"/>
      <c r="AJ83" s="394"/>
      <c r="AK83" s="394"/>
      <c r="AL83" s="394"/>
      <c r="AM83" s="394"/>
      <c r="AN83" s="394"/>
      <c r="AO83" s="394"/>
      <c r="AP83" s="394"/>
      <c r="AQ83" s="394"/>
      <c r="AR83" s="394"/>
      <c r="AS83" s="394"/>
      <c r="AT83" s="394"/>
      <c r="AU83" s="394"/>
      <c r="AV83" s="394"/>
      <c r="AW83" s="394"/>
      <c r="AX83" s="394"/>
      <c r="AY83" s="394"/>
      <c r="AZ83" s="394"/>
      <c r="BA83" s="394"/>
      <c r="BB83" s="394"/>
      <c r="BC83" s="394"/>
      <c r="BD83" s="394"/>
      <c r="BE83" s="394"/>
      <c r="BF83" s="394"/>
      <c r="BG83" s="394"/>
      <c r="BH83" s="394"/>
      <c r="BI83" s="394"/>
      <c r="BJ83" s="394"/>
      <c r="BK83" s="394"/>
      <c r="BL83" s="394"/>
      <c r="BM83" s="394"/>
      <c r="BN83" s="394"/>
      <c r="BO83" s="394"/>
      <c r="BP83" s="394"/>
      <c r="BQ83" s="394"/>
      <c r="BR83" s="394"/>
      <c r="BS83" s="394"/>
      <c r="BT83" s="394"/>
      <c r="BU83" s="394"/>
      <c r="BV83" s="394"/>
      <c r="BW83" s="394"/>
      <c r="BX83" s="394"/>
      <c r="BY83" s="394"/>
      <c r="BZ83" s="394"/>
      <c r="CA83" s="394"/>
      <c r="CB83" s="394"/>
      <c r="CC83" s="394"/>
      <c r="CD83" s="394"/>
      <c r="CE83" s="394"/>
      <c r="CF83" s="394"/>
      <c r="CG83" s="394"/>
      <c r="CH83" s="394"/>
      <c r="CI83" s="394"/>
      <c r="CJ83" s="394"/>
      <c r="CK83" s="394"/>
      <c r="CL83" s="394"/>
      <c r="CM83" s="394"/>
      <c r="CN83" s="394"/>
      <c r="CO83" s="394"/>
      <c r="CP83" s="394"/>
    </row>
    <row r="84" spans="1:94" x14ac:dyDescent="0.2">
      <c r="A84" s="394"/>
      <c r="B84" s="394"/>
      <c r="C84" s="394"/>
      <c r="D84" s="394"/>
      <c r="E84" s="394"/>
      <c r="F84" s="394"/>
      <c r="G84" s="394"/>
      <c r="H84" s="394"/>
      <c r="I84" s="394"/>
      <c r="J84" s="394"/>
      <c r="K84" s="394"/>
      <c r="L84" s="394"/>
      <c r="M84" s="394"/>
      <c r="N84" s="394"/>
      <c r="O84" s="394"/>
      <c r="P84" s="394"/>
      <c r="Q84" s="394"/>
      <c r="R84" s="394"/>
      <c r="S84" s="394"/>
      <c r="T84" s="394"/>
      <c r="U84" s="394"/>
      <c r="V84" s="394"/>
      <c r="W84" s="394"/>
      <c r="X84" s="394"/>
      <c r="Y84" s="394"/>
      <c r="Z84" s="394"/>
      <c r="AA84" s="394"/>
      <c r="AB84" s="394"/>
      <c r="AC84" s="394"/>
      <c r="AD84" s="394"/>
      <c r="AE84" s="394"/>
      <c r="AF84" s="394"/>
      <c r="AG84" s="394"/>
      <c r="AH84" s="394"/>
      <c r="AI84" s="394"/>
      <c r="AJ84" s="394"/>
      <c r="AK84" s="394"/>
      <c r="AL84" s="394"/>
      <c r="AM84" s="394"/>
      <c r="AN84" s="394"/>
      <c r="AO84" s="394"/>
      <c r="AP84" s="394"/>
      <c r="AQ84" s="394"/>
      <c r="AR84" s="394"/>
      <c r="AS84" s="394"/>
      <c r="AT84" s="394"/>
      <c r="AU84" s="394"/>
      <c r="AV84" s="394"/>
      <c r="AW84" s="394"/>
      <c r="AX84" s="394"/>
      <c r="AY84" s="394"/>
      <c r="AZ84" s="394"/>
      <c r="BA84" s="394"/>
      <c r="BB84" s="394"/>
      <c r="BC84" s="394"/>
      <c r="BD84" s="394"/>
      <c r="BE84" s="394"/>
      <c r="BF84" s="394"/>
      <c r="BG84" s="394"/>
      <c r="BH84" s="394"/>
      <c r="BI84" s="394"/>
      <c r="BJ84" s="394"/>
      <c r="BK84" s="394"/>
      <c r="BL84" s="394"/>
      <c r="BM84" s="394"/>
      <c r="BN84" s="394"/>
      <c r="BO84" s="394"/>
      <c r="BP84" s="394"/>
      <c r="BQ84" s="394"/>
      <c r="BR84" s="394"/>
      <c r="BS84" s="394"/>
      <c r="BT84" s="394"/>
      <c r="BU84" s="394"/>
      <c r="BV84" s="394"/>
      <c r="BW84" s="394"/>
      <c r="BX84" s="394"/>
      <c r="BY84" s="394"/>
      <c r="BZ84" s="394"/>
      <c r="CA84" s="394"/>
      <c r="CB84" s="394"/>
      <c r="CC84" s="394"/>
      <c r="CD84" s="394"/>
      <c r="CE84" s="394"/>
      <c r="CF84" s="394"/>
      <c r="CG84" s="394"/>
      <c r="CH84" s="394"/>
      <c r="CI84" s="394"/>
      <c r="CJ84" s="394"/>
      <c r="CK84" s="394"/>
      <c r="CL84" s="394"/>
      <c r="CM84" s="394"/>
      <c r="CN84" s="394"/>
      <c r="CO84" s="394"/>
      <c r="CP84" s="394"/>
    </row>
    <row r="85" spans="1:94" x14ac:dyDescent="0.2">
      <c r="A85" s="394"/>
      <c r="B85" s="394"/>
      <c r="C85" s="394"/>
      <c r="D85" s="394"/>
      <c r="E85" s="394"/>
      <c r="F85" s="394"/>
      <c r="G85" s="394"/>
      <c r="H85" s="394"/>
      <c r="I85" s="394"/>
      <c r="J85" s="394"/>
      <c r="K85" s="394"/>
      <c r="L85" s="394"/>
      <c r="M85" s="394"/>
      <c r="N85" s="394"/>
      <c r="O85" s="394"/>
      <c r="P85" s="394"/>
      <c r="Q85" s="394"/>
      <c r="R85" s="394"/>
      <c r="S85" s="394"/>
      <c r="T85" s="394"/>
      <c r="U85" s="394"/>
      <c r="V85" s="394"/>
      <c r="W85" s="394"/>
      <c r="X85" s="394"/>
      <c r="Y85" s="394"/>
      <c r="Z85" s="394"/>
      <c r="AA85" s="394"/>
      <c r="AB85" s="394"/>
      <c r="AC85" s="394"/>
      <c r="AD85" s="394"/>
      <c r="AE85" s="394"/>
      <c r="AF85" s="394"/>
      <c r="AG85" s="394"/>
      <c r="AH85" s="394"/>
      <c r="AI85" s="394"/>
      <c r="AJ85" s="394"/>
      <c r="AK85" s="394"/>
      <c r="AL85" s="394"/>
      <c r="AM85" s="394"/>
      <c r="AN85" s="394"/>
      <c r="AO85" s="394"/>
      <c r="AP85" s="394"/>
      <c r="AQ85" s="394"/>
      <c r="AR85" s="394"/>
      <c r="AS85" s="394"/>
      <c r="AT85" s="394"/>
      <c r="AU85" s="394"/>
      <c r="AV85" s="394"/>
      <c r="AW85" s="394"/>
      <c r="AX85" s="394"/>
      <c r="AY85" s="394"/>
      <c r="AZ85" s="394"/>
      <c r="BA85" s="394"/>
      <c r="BB85" s="394"/>
      <c r="BC85" s="394"/>
      <c r="BD85" s="394"/>
      <c r="BE85" s="394"/>
      <c r="BF85" s="394"/>
      <c r="BG85" s="394"/>
      <c r="BH85" s="394"/>
      <c r="BI85" s="394"/>
      <c r="BJ85" s="394"/>
      <c r="BK85" s="394"/>
      <c r="BL85" s="394"/>
      <c r="BM85" s="394"/>
      <c r="BN85" s="394"/>
      <c r="BO85" s="394"/>
      <c r="BP85" s="394"/>
      <c r="BQ85" s="394"/>
      <c r="BR85" s="394"/>
      <c r="BS85" s="394"/>
      <c r="BT85" s="394"/>
      <c r="BU85" s="394"/>
      <c r="BV85" s="394"/>
      <c r="BW85" s="394"/>
      <c r="BX85" s="394"/>
      <c r="BY85" s="394"/>
      <c r="BZ85" s="394"/>
      <c r="CA85" s="394"/>
      <c r="CB85" s="394"/>
      <c r="CC85" s="394"/>
      <c r="CD85" s="394"/>
      <c r="CE85" s="394"/>
      <c r="CF85" s="394"/>
      <c r="CG85" s="394"/>
      <c r="CH85" s="394"/>
      <c r="CI85" s="394"/>
      <c r="CJ85" s="394"/>
      <c r="CK85" s="394"/>
      <c r="CL85" s="394"/>
      <c r="CM85" s="394"/>
      <c r="CN85" s="394"/>
      <c r="CO85" s="394"/>
      <c r="CP85" s="394"/>
    </row>
    <row r="86" spans="1:94" x14ac:dyDescent="0.2">
      <c r="A86" s="394"/>
      <c r="B86" s="394"/>
      <c r="C86" s="394"/>
      <c r="D86" s="394"/>
      <c r="E86" s="394"/>
      <c r="F86" s="394"/>
      <c r="G86" s="394"/>
      <c r="H86" s="394"/>
      <c r="I86" s="394"/>
      <c r="J86" s="394"/>
      <c r="K86" s="394"/>
      <c r="L86" s="394"/>
      <c r="M86" s="394"/>
      <c r="N86" s="394"/>
      <c r="O86" s="394"/>
      <c r="P86" s="394"/>
      <c r="Q86" s="394"/>
      <c r="R86" s="394"/>
      <c r="S86" s="394"/>
      <c r="T86" s="394"/>
      <c r="U86" s="394"/>
      <c r="V86" s="394"/>
      <c r="W86" s="394"/>
      <c r="X86" s="394"/>
      <c r="Y86" s="394"/>
      <c r="Z86" s="394"/>
      <c r="AA86" s="394"/>
      <c r="AB86" s="394"/>
      <c r="AC86" s="394"/>
      <c r="AD86" s="394"/>
      <c r="AE86" s="394"/>
      <c r="AF86" s="394"/>
      <c r="AG86" s="394"/>
      <c r="AH86" s="394"/>
      <c r="AI86" s="394"/>
      <c r="AJ86" s="394"/>
      <c r="AK86" s="394"/>
      <c r="AL86" s="394"/>
      <c r="AM86" s="394"/>
      <c r="AN86" s="394"/>
      <c r="AO86" s="394"/>
      <c r="AP86" s="394"/>
      <c r="AQ86" s="394"/>
      <c r="AR86" s="394"/>
      <c r="AS86" s="394"/>
      <c r="AT86" s="394"/>
      <c r="AU86" s="394"/>
      <c r="AV86" s="394"/>
      <c r="AW86" s="394"/>
      <c r="AX86" s="394"/>
      <c r="AY86" s="394"/>
      <c r="AZ86" s="394"/>
      <c r="BA86" s="394"/>
      <c r="BB86" s="394"/>
      <c r="BC86" s="394"/>
      <c r="BD86" s="394"/>
      <c r="BE86" s="394"/>
      <c r="BF86" s="394"/>
      <c r="BG86" s="394"/>
      <c r="BH86" s="394"/>
      <c r="BI86" s="394"/>
      <c r="BJ86" s="394"/>
      <c r="BK86" s="394"/>
      <c r="BL86" s="394"/>
      <c r="BM86" s="394"/>
      <c r="BN86" s="394"/>
      <c r="BO86" s="394"/>
      <c r="BP86" s="394"/>
      <c r="BQ86" s="394"/>
      <c r="BR86" s="394"/>
      <c r="BS86" s="394"/>
      <c r="BT86" s="394"/>
      <c r="BU86" s="394"/>
      <c r="BV86" s="394"/>
      <c r="BW86" s="394"/>
      <c r="BX86" s="394"/>
      <c r="BY86" s="394"/>
      <c r="BZ86" s="394"/>
      <c r="CA86" s="394"/>
      <c r="CB86" s="394"/>
      <c r="CC86" s="394"/>
      <c r="CD86" s="394"/>
      <c r="CE86" s="394"/>
      <c r="CF86" s="394"/>
      <c r="CG86" s="394"/>
      <c r="CH86" s="394"/>
      <c r="CI86" s="394"/>
      <c r="CJ86" s="394"/>
      <c r="CK86" s="394"/>
      <c r="CL86" s="394"/>
      <c r="CM86" s="394"/>
      <c r="CN86" s="394"/>
      <c r="CO86" s="394"/>
      <c r="CP86" s="394"/>
    </row>
    <row r="87" spans="1:94" x14ac:dyDescent="0.2">
      <c r="A87" s="394"/>
      <c r="B87" s="394"/>
      <c r="C87" s="394"/>
      <c r="D87" s="394"/>
      <c r="E87" s="394"/>
      <c r="F87" s="394"/>
      <c r="G87" s="394"/>
      <c r="H87" s="394"/>
      <c r="I87" s="394"/>
      <c r="J87" s="394"/>
      <c r="K87" s="394"/>
      <c r="L87" s="394"/>
      <c r="M87" s="394"/>
      <c r="N87" s="394"/>
      <c r="O87" s="394"/>
      <c r="P87" s="394"/>
      <c r="Q87" s="394"/>
      <c r="R87" s="394"/>
      <c r="S87" s="394"/>
      <c r="T87" s="394"/>
      <c r="U87" s="394"/>
      <c r="V87" s="394"/>
      <c r="W87" s="394"/>
      <c r="X87" s="394"/>
      <c r="Y87" s="394"/>
      <c r="Z87" s="394"/>
      <c r="AA87" s="394"/>
      <c r="AB87" s="394"/>
      <c r="AC87" s="394"/>
      <c r="AD87" s="394"/>
      <c r="AE87" s="394"/>
      <c r="AF87" s="394"/>
      <c r="AG87" s="394"/>
      <c r="AH87" s="394"/>
      <c r="AI87" s="394"/>
      <c r="AJ87" s="394"/>
      <c r="AK87" s="394"/>
      <c r="AL87" s="394"/>
      <c r="AM87" s="394"/>
      <c r="AN87" s="394"/>
      <c r="AO87" s="394"/>
      <c r="AP87" s="394"/>
      <c r="AQ87" s="394"/>
      <c r="AR87" s="394"/>
      <c r="AS87" s="394"/>
      <c r="AT87" s="394"/>
      <c r="AU87" s="394"/>
      <c r="AV87" s="394"/>
      <c r="AW87" s="394"/>
      <c r="AX87" s="394"/>
      <c r="AY87" s="394"/>
      <c r="AZ87" s="394"/>
      <c r="BA87" s="394"/>
      <c r="BB87" s="394"/>
      <c r="BC87" s="394"/>
      <c r="BD87" s="394"/>
      <c r="BE87" s="394"/>
      <c r="BF87" s="394"/>
      <c r="BG87" s="394"/>
      <c r="BH87" s="394"/>
      <c r="BI87" s="394"/>
      <c r="BJ87" s="394"/>
      <c r="BK87" s="394"/>
      <c r="BL87" s="394"/>
      <c r="BM87" s="394"/>
      <c r="BN87" s="394"/>
      <c r="BO87" s="394"/>
      <c r="BP87" s="394"/>
      <c r="BQ87" s="394"/>
      <c r="BR87" s="394"/>
      <c r="BS87" s="394"/>
      <c r="BT87" s="394"/>
      <c r="BU87" s="394"/>
      <c r="BV87" s="394"/>
      <c r="BW87" s="394"/>
      <c r="BX87" s="394"/>
      <c r="BY87" s="394"/>
      <c r="BZ87" s="394"/>
      <c r="CA87" s="394"/>
      <c r="CB87" s="394"/>
      <c r="CC87" s="394"/>
      <c r="CD87" s="394"/>
      <c r="CE87" s="394"/>
      <c r="CF87" s="394"/>
      <c r="CG87" s="394"/>
      <c r="CH87" s="394"/>
      <c r="CI87" s="394"/>
      <c r="CJ87" s="394"/>
      <c r="CK87" s="394"/>
      <c r="CL87" s="394"/>
      <c r="CM87" s="394"/>
      <c r="CN87" s="394"/>
      <c r="CO87" s="394"/>
      <c r="CP87" s="394"/>
    </row>
    <row r="88" spans="1:94" x14ac:dyDescent="0.2">
      <c r="A88" s="394"/>
      <c r="B88" s="394"/>
      <c r="C88" s="394"/>
      <c r="D88" s="394"/>
      <c r="E88" s="394"/>
      <c r="F88" s="394"/>
      <c r="G88" s="394"/>
      <c r="H88" s="394"/>
      <c r="I88" s="394"/>
      <c r="J88" s="394"/>
      <c r="K88" s="394"/>
      <c r="L88" s="394"/>
      <c r="M88" s="394"/>
      <c r="N88" s="394"/>
      <c r="O88" s="394"/>
      <c r="P88" s="394"/>
      <c r="Q88" s="394"/>
      <c r="R88" s="394"/>
      <c r="S88" s="394"/>
      <c r="T88" s="394"/>
      <c r="U88" s="394"/>
      <c r="V88" s="394"/>
      <c r="W88" s="394"/>
      <c r="X88" s="394"/>
      <c r="Y88" s="394"/>
      <c r="Z88" s="394"/>
      <c r="AA88" s="394"/>
      <c r="AB88" s="394"/>
      <c r="AC88" s="394"/>
      <c r="AD88" s="394"/>
      <c r="AE88" s="394"/>
      <c r="AF88" s="394"/>
      <c r="AG88" s="394"/>
      <c r="AH88" s="394"/>
      <c r="AI88" s="394"/>
      <c r="AJ88" s="394"/>
      <c r="AK88" s="394"/>
      <c r="AL88" s="394"/>
      <c r="AM88" s="394"/>
      <c r="AN88" s="394"/>
      <c r="AO88" s="394"/>
      <c r="AP88" s="394"/>
      <c r="AQ88" s="394"/>
      <c r="AR88" s="394"/>
      <c r="AS88" s="394"/>
      <c r="AT88" s="394"/>
      <c r="AU88" s="394"/>
      <c r="AV88" s="394"/>
      <c r="AW88" s="394"/>
      <c r="AX88" s="394"/>
      <c r="AY88" s="394"/>
      <c r="AZ88" s="394"/>
      <c r="BA88" s="394"/>
      <c r="BB88" s="394"/>
      <c r="BC88" s="394"/>
      <c r="BD88" s="394"/>
      <c r="BE88" s="394"/>
      <c r="BF88" s="394"/>
      <c r="BG88" s="394"/>
      <c r="BH88" s="394"/>
      <c r="BI88" s="394"/>
      <c r="BJ88" s="394"/>
      <c r="BK88" s="394"/>
      <c r="BL88" s="394"/>
      <c r="BM88" s="394"/>
      <c r="BN88" s="394"/>
      <c r="BO88" s="394"/>
      <c r="BP88" s="394"/>
      <c r="BQ88" s="394"/>
      <c r="BR88" s="394"/>
      <c r="BS88" s="394"/>
      <c r="BT88" s="394"/>
      <c r="BU88" s="394"/>
      <c r="BV88" s="394"/>
      <c r="BW88" s="394"/>
      <c r="BX88" s="394"/>
      <c r="BY88" s="394"/>
      <c r="BZ88" s="394"/>
      <c r="CA88" s="394"/>
      <c r="CB88" s="394"/>
      <c r="CC88" s="394"/>
      <c r="CD88" s="394"/>
      <c r="CE88" s="394"/>
      <c r="CF88" s="394"/>
      <c r="CG88" s="394"/>
      <c r="CH88" s="394"/>
      <c r="CI88" s="394"/>
      <c r="CJ88" s="394"/>
      <c r="CK88" s="394"/>
      <c r="CL88" s="394"/>
      <c r="CM88" s="394"/>
      <c r="CN88" s="394"/>
      <c r="CO88" s="394"/>
      <c r="CP88" s="394"/>
    </row>
    <row r="89" spans="1:94" x14ac:dyDescent="0.2">
      <c r="A89" s="394"/>
      <c r="B89" s="394"/>
      <c r="C89" s="394"/>
      <c r="D89" s="394"/>
      <c r="E89" s="394"/>
      <c r="F89" s="394"/>
      <c r="G89" s="394"/>
      <c r="H89" s="394"/>
      <c r="I89" s="394"/>
      <c r="J89" s="394"/>
      <c r="K89" s="394"/>
      <c r="L89" s="394"/>
      <c r="M89" s="394"/>
      <c r="N89" s="394"/>
      <c r="O89" s="394"/>
      <c r="P89" s="394"/>
      <c r="Q89" s="394"/>
      <c r="R89" s="394"/>
      <c r="S89" s="394"/>
      <c r="T89" s="394"/>
      <c r="U89" s="394"/>
      <c r="V89" s="394"/>
      <c r="W89" s="394"/>
      <c r="X89" s="394"/>
      <c r="Y89" s="394"/>
      <c r="Z89" s="394"/>
      <c r="AA89" s="394"/>
      <c r="AB89" s="394"/>
      <c r="AC89" s="394"/>
      <c r="AD89" s="394"/>
      <c r="AE89" s="394"/>
      <c r="AF89" s="394"/>
      <c r="AG89" s="394"/>
      <c r="AH89" s="394"/>
      <c r="AI89" s="394"/>
      <c r="AJ89" s="394"/>
      <c r="AK89" s="394"/>
      <c r="AL89" s="394"/>
      <c r="AM89" s="394"/>
      <c r="AN89" s="394"/>
      <c r="AO89" s="394"/>
      <c r="AP89" s="394"/>
      <c r="AQ89" s="394"/>
      <c r="AR89" s="394"/>
      <c r="AS89" s="394"/>
      <c r="AT89" s="394"/>
      <c r="AU89" s="394"/>
      <c r="AV89" s="394"/>
      <c r="AW89" s="394"/>
      <c r="AX89" s="394"/>
      <c r="AY89" s="394"/>
      <c r="AZ89" s="394"/>
      <c r="BA89" s="394"/>
      <c r="BB89" s="394"/>
      <c r="BC89" s="394"/>
      <c r="BD89" s="394"/>
      <c r="BE89" s="394"/>
      <c r="BF89" s="394"/>
      <c r="BG89" s="394"/>
      <c r="BH89" s="394"/>
      <c r="BI89" s="394"/>
      <c r="BJ89" s="394"/>
      <c r="BK89" s="394"/>
      <c r="BL89" s="394"/>
      <c r="BM89" s="394"/>
      <c r="BN89" s="394"/>
      <c r="BO89" s="394"/>
      <c r="BP89" s="394"/>
      <c r="BQ89" s="394"/>
      <c r="BR89" s="394"/>
      <c r="BS89" s="394"/>
      <c r="BT89" s="394"/>
      <c r="BU89" s="394"/>
      <c r="BV89" s="394"/>
      <c r="BW89" s="394"/>
      <c r="BX89" s="394"/>
      <c r="BY89" s="394"/>
      <c r="BZ89" s="394"/>
      <c r="CA89" s="394"/>
      <c r="CB89" s="394"/>
      <c r="CC89" s="394"/>
      <c r="CD89" s="394"/>
      <c r="CE89" s="394"/>
      <c r="CF89" s="394"/>
      <c r="CG89" s="394"/>
      <c r="CH89" s="394"/>
      <c r="CI89" s="394"/>
      <c r="CJ89" s="394"/>
      <c r="CK89" s="394"/>
      <c r="CL89" s="394"/>
      <c r="CM89" s="394"/>
      <c r="CN89" s="394"/>
      <c r="CO89" s="394"/>
      <c r="CP89" s="394"/>
    </row>
    <row r="90" spans="1:94" x14ac:dyDescent="0.2">
      <c r="A90" s="394"/>
      <c r="B90" s="394"/>
      <c r="C90" s="394"/>
      <c r="D90" s="394"/>
      <c r="E90" s="394"/>
      <c r="F90" s="394"/>
      <c r="G90" s="394"/>
      <c r="H90" s="394"/>
      <c r="I90" s="394"/>
      <c r="J90" s="394"/>
      <c r="K90" s="394"/>
      <c r="L90" s="394"/>
      <c r="M90" s="394"/>
      <c r="N90" s="394"/>
      <c r="O90" s="394"/>
      <c r="P90" s="394"/>
      <c r="Q90" s="394"/>
      <c r="R90" s="394"/>
      <c r="S90" s="394"/>
      <c r="T90" s="394"/>
      <c r="U90" s="394"/>
      <c r="V90" s="394"/>
      <c r="W90" s="394"/>
      <c r="X90" s="394"/>
      <c r="Y90" s="394"/>
      <c r="Z90" s="394"/>
      <c r="AA90" s="394"/>
      <c r="AB90" s="394"/>
      <c r="AC90" s="394"/>
      <c r="AD90" s="394"/>
      <c r="AE90" s="394"/>
      <c r="AF90" s="394"/>
      <c r="AG90" s="394"/>
      <c r="AH90" s="394"/>
      <c r="AI90" s="394"/>
      <c r="AJ90" s="394"/>
      <c r="AK90" s="394"/>
      <c r="AL90" s="394"/>
      <c r="AM90" s="394"/>
      <c r="AN90" s="394"/>
      <c r="AO90" s="394"/>
      <c r="AP90" s="394"/>
      <c r="AQ90" s="394"/>
      <c r="AR90" s="394"/>
      <c r="AS90" s="394"/>
      <c r="AT90" s="394"/>
      <c r="AU90" s="394"/>
      <c r="AV90" s="394"/>
      <c r="AW90" s="394"/>
      <c r="AX90" s="394"/>
      <c r="AY90" s="394"/>
      <c r="AZ90" s="394"/>
      <c r="BA90" s="394"/>
      <c r="BB90" s="394"/>
      <c r="BC90" s="394"/>
      <c r="BD90" s="394"/>
      <c r="BE90" s="394"/>
      <c r="BF90" s="394"/>
      <c r="BG90" s="394"/>
      <c r="BH90" s="394"/>
      <c r="BI90" s="394"/>
      <c r="BJ90" s="394"/>
      <c r="BK90" s="394"/>
      <c r="BL90" s="394"/>
      <c r="BM90" s="394"/>
      <c r="BN90" s="394"/>
      <c r="BO90" s="394"/>
      <c r="BP90" s="394"/>
      <c r="BQ90" s="394"/>
      <c r="BR90" s="394"/>
      <c r="BS90" s="394"/>
      <c r="BT90" s="394"/>
      <c r="BU90" s="394"/>
      <c r="BV90" s="394"/>
      <c r="BW90" s="394"/>
      <c r="BX90" s="394"/>
      <c r="BY90" s="394"/>
      <c r="BZ90" s="394"/>
      <c r="CA90" s="394"/>
      <c r="CB90" s="394"/>
      <c r="CC90" s="394"/>
      <c r="CD90" s="394"/>
      <c r="CE90" s="394"/>
      <c r="CF90" s="394"/>
      <c r="CG90" s="394"/>
      <c r="CH90" s="394"/>
      <c r="CI90" s="394"/>
      <c r="CJ90" s="394"/>
      <c r="CK90" s="394"/>
      <c r="CL90" s="394"/>
      <c r="CM90" s="394"/>
      <c r="CN90" s="394"/>
      <c r="CO90" s="394"/>
      <c r="CP90" s="394"/>
    </row>
    <row r="91" spans="1:94" x14ac:dyDescent="0.2">
      <c r="A91" s="394"/>
      <c r="B91" s="394"/>
      <c r="C91" s="394"/>
      <c r="D91" s="394"/>
      <c r="E91" s="394"/>
      <c r="F91" s="394"/>
      <c r="G91" s="394"/>
      <c r="H91" s="394"/>
      <c r="I91" s="394"/>
      <c r="J91" s="394"/>
      <c r="K91" s="394"/>
      <c r="L91" s="394"/>
      <c r="M91" s="394"/>
      <c r="N91" s="394"/>
      <c r="O91" s="394"/>
      <c r="P91" s="394"/>
      <c r="Q91" s="394"/>
      <c r="R91" s="394"/>
      <c r="S91" s="394"/>
      <c r="T91" s="394"/>
      <c r="U91" s="394"/>
      <c r="V91" s="394"/>
      <c r="W91" s="394"/>
      <c r="X91" s="394"/>
      <c r="Y91" s="394"/>
      <c r="Z91" s="394"/>
      <c r="AA91" s="394"/>
      <c r="AB91" s="394"/>
      <c r="AC91" s="394"/>
      <c r="AD91" s="394"/>
      <c r="AE91" s="394"/>
      <c r="AF91" s="394"/>
      <c r="AG91" s="394"/>
      <c r="AH91" s="394"/>
      <c r="AI91" s="394"/>
      <c r="AJ91" s="394"/>
      <c r="AK91" s="394"/>
      <c r="AL91" s="394"/>
      <c r="AM91" s="394"/>
      <c r="AN91" s="394"/>
      <c r="AO91" s="394"/>
      <c r="AP91" s="394"/>
      <c r="AQ91" s="394"/>
      <c r="AR91" s="394"/>
      <c r="AS91" s="394"/>
      <c r="AT91" s="394"/>
      <c r="AU91" s="394"/>
      <c r="AV91" s="394"/>
      <c r="AW91" s="394"/>
      <c r="AX91" s="394"/>
      <c r="AY91" s="394"/>
      <c r="AZ91" s="394"/>
      <c r="BA91" s="394"/>
      <c r="BB91" s="394"/>
      <c r="BC91" s="394"/>
      <c r="BD91" s="394"/>
      <c r="BE91" s="394"/>
      <c r="BF91" s="394"/>
      <c r="BG91" s="394"/>
      <c r="BH91" s="394"/>
      <c r="BI91" s="394"/>
      <c r="BJ91" s="394"/>
      <c r="BK91" s="394"/>
      <c r="BL91" s="394"/>
      <c r="BM91" s="394"/>
      <c r="BN91" s="394"/>
      <c r="BO91" s="394"/>
      <c r="BP91" s="394"/>
      <c r="BQ91" s="394"/>
      <c r="BR91" s="394"/>
      <c r="BS91" s="394"/>
      <c r="BT91" s="394"/>
      <c r="BU91" s="394"/>
      <c r="BV91" s="394"/>
      <c r="BW91" s="394"/>
      <c r="BX91" s="394"/>
      <c r="BY91" s="394"/>
      <c r="BZ91" s="394"/>
      <c r="CA91" s="394"/>
      <c r="CB91" s="394"/>
      <c r="CC91" s="394"/>
      <c r="CD91" s="394"/>
      <c r="CE91" s="394"/>
      <c r="CF91" s="394"/>
      <c r="CG91" s="394"/>
      <c r="CH91" s="394"/>
      <c r="CI91" s="394"/>
      <c r="CJ91" s="394"/>
      <c r="CK91" s="394"/>
      <c r="CL91" s="394"/>
      <c r="CM91" s="394"/>
      <c r="CN91" s="394"/>
      <c r="CO91" s="394"/>
      <c r="CP91" s="394"/>
    </row>
    <row r="92" spans="1:94" x14ac:dyDescent="0.2">
      <c r="A92" s="394"/>
      <c r="B92" s="394"/>
      <c r="C92" s="394"/>
      <c r="D92" s="394"/>
      <c r="E92" s="394"/>
      <c r="F92" s="394"/>
      <c r="G92" s="394"/>
      <c r="H92" s="394"/>
      <c r="I92" s="394"/>
      <c r="J92" s="394"/>
      <c r="K92" s="394"/>
      <c r="L92" s="394"/>
      <c r="M92" s="394"/>
      <c r="N92" s="394"/>
      <c r="O92" s="394"/>
      <c r="P92" s="394"/>
      <c r="Q92" s="394"/>
      <c r="R92" s="394"/>
      <c r="S92" s="394"/>
      <c r="T92" s="394"/>
      <c r="U92" s="394"/>
      <c r="V92" s="394"/>
      <c r="W92" s="394"/>
      <c r="X92" s="394"/>
      <c r="Y92" s="394"/>
      <c r="Z92" s="394"/>
      <c r="AA92" s="394"/>
      <c r="AB92" s="394"/>
      <c r="AC92" s="394"/>
      <c r="AD92" s="394"/>
      <c r="AE92" s="394"/>
      <c r="AF92" s="394"/>
      <c r="AG92" s="394"/>
      <c r="AH92" s="394"/>
      <c r="AI92" s="394"/>
      <c r="AJ92" s="394"/>
      <c r="AK92" s="394"/>
      <c r="AL92" s="394"/>
      <c r="AM92" s="394"/>
      <c r="AN92" s="394"/>
      <c r="AO92" s="394"/>
      <c r="AP92" s="394"/>
      <c r="AQ92" s="394"/>
      <c r="AR92" s="394"/>
      <c r="AS92" s="394"/>
      <c r="AT92" s="394"/>
      <c r="AU92" s="394"/>
      <c r="AV92" s="394"/>
      <c r="AW92" s="394"/>
      <c r="AX92" s="394"/>
      <c r="AY92" s="394"/>
      <c r="AZ92" s="394"/>
      <c r="BA92" s="394"/>
      <c r="BB92" s="394"/>
      <c r="BC92" s="394"/>
      <c r="BD92" s="394"/>
      <c r="BE92" s="394"/>
      <c r="BF92" s="394"/>
      <c r="BG92" s="394"/>
      <c r="BH92" s="394"/>
      <c r="BI92" s="394"/>
      <c r="BJ92" s="394"/>
      <c r="BK92" s="394"/>
      <c r="BL92" s="394"/>
      <c r="BM92" s="394"/>
      <c r="BN92" s="394"/>
      <c r="BO92" s="394"/>
      <c r="BP92" s="394"/>
      <c r="BQ92" s="394"/>
      <c r="BR92" s="394"/>
      <c r="BS92" s="394"/>
      <c r="BT92" s="394"/>
      <c r="BU92" s="394"/>
      <c r="BV92" s="394"/>
      <c r="BW92" s="394"/>
      <c r="BX92" s="394"/>
      <c r="BY92" s="394"/>
      <c r="BZ92" s="394"/>
      <c r="CA92" s="394"/>
      <c r="CB92" s="394"/>
      <c r="CC92" s="394"/>
      <c r="CD92" s="394"/>
      <c r="CE92" s="394"/>
      <c r="CF92" s="394"/>
      <c r="CG92" s="394"/>
      <c r="CH92" s="394"/>
      <c r="CI92" s="394"/>
      <c r="CJ92" s="394"/>
      <c r="CK92" s="394"/>
      <c r="CL92" s="394"/>
      <c r="CM92" s="394"/>
      <c r="CN92" s="394"/>
      <c r="CO92" s="394"/>
      <c r="CP92" s="394"/>
    </row>
    <row r="93" spans="1:94" x14ac:dyDescent="0.2">
      <c r="A93" s="394"/>
      <c r="B93" s="394"/>
      <c r="C93" s="394"/>
      <c r="D93" s="394"/>
      <c r="E93" s="394"/>
      <c r="F93" s="394"/>
      <c r="G93" s="394"/>
      <c r="H93" s="394"/>
      <c r="I93" s="394"/>
      <c r="J93" s="394"/>
      <c r="K93" s="394"/>
      <c r="L93" s="394"/>
      <c r="M93" s="394"/>
      <c r="N93" s="394"/>
      <c r="O93" s="394"/>
      <c r="P93" s="394"/>
      <c r="Q93" s="394"/>
      <c r="R93" s="394"/>
      <c r="S93" s="394"/>
      <c r="T93" s="394"/>
      <c r="U93" s="394"/>
      <c r="V93" s="394"/>
      <c r="W93" s="394"/>
      <c r="X93" s="394"/>
      <c r="Y93" s="394"/>
      <c r="Z93" s="394"/>
      <c r="AA93" s="394"/>
      <c r="AB93" s="394"/>
      <c r="AC93" s="394"/>
      <c r="AD93" s="394"/>
      <c r="AE93" s="394"/>
      <c r="AF93" s="394"/>
      <c r="AG93" s="394"/>
      <c r="AH93" s="394"/>
      <c r="AI93" s="394"/>
      <c r="AJ93" s="394"/>
      <c r="AK93" s="394"/>
      <c r="AL93" s="394"/>
      <c r="AM93" s="394"/>
      <c r="AN93" s="394"/>
      <c r="AO93" s="394"/>
      <c r="AP93" s="394"/>
      <c r="AQ93" s="394"/>
      <c r="AR93" s="394"/>
      <c r="AS93" s="394"/>
      <c r="AT93" s="394"/>
      <c r="AU93" s="394"/>
      <c r="AV93" s="394"/>
      <c r="AW93" s="394"/>
      <c r="AX93" s="394"/>
      <c r="AY93" s="394"/>
      <c r="AZ93" s="394"/>
      <c r="BA93" s="394"/>
      <c r="BB93" s="394"/>
      <c r="BC93" s="394"/>
      <c r="BD93" s="394"/>
      <c r="BE93" s="394"/>
      <c r="BF93" s="394"/>
      <c r="BG93" s="394"/>
      <c r="BH93" s="394"/>
      <c r="BI93" s="394"/>
      <c r="BJ93" s="394"/>
      <c r="BK93" s="394"/>
      <c r="BL93" s="394"/>
      <c r="BM93" s="394"/>
      <c r="BN93" s="394"/>
      <c r="BO93" s="394"/>
      <c r="BP93" s="394"/>
      <c r="BQ93" s="394"/>
      <c r="BR93" s="394"/>
      <c r="BS93" s="394"/>
      <c r="BT93" s="394"/>
      <c r="BU93" s="394"/>
      <c r="BV93" s="394"/>
      <c r="BW93" s="394"/>
      <c r="BX93" s="394"/>
      <c r="BY93" s="394"/>
      <c r="BZ93" s="394"/>
      <c r="CA93" s="394"/>
      <c r="CB93" s="394"/>
      <c r="CC93" s="394"/>
      <c r="CD93" s="394"/>
      <c r="CE93" s="394"/>
      <c r="CF93" s="394"/>
      <c r="CG93" s="394"/>
      <c r="CH93" s="394"/>
      <c r="CI93" s="394"/>
      <c r="CJ93" s="394"/>
      <c r="CK93" s="394"/>
      <c r="CL93" s="394"/>
      <c r="CM93" s="394"/>
      <c r="CN93" s="394"/>
      <c r="CO93" s="394"/>
      <c r="CP93" s="394"/>
    </row>
    <row r="94" spans="1:94" x14ac:dyDescent="0.2">
      <c r="A94" s="394"/>
      <c r="B94" s="394"/>
      <c r="C94" s="394"/>
      <c r="D94" s="394"/>
      <c r="E94" s="394"/>
      <c r="F94" s="394"/>
      <c r="G94" s="394"/>
      <c r="H94" s="394"/>
      <c r="I94" s="394"/>
      <c r="J94" s="394"/>
      <c r="K94" s="394"/>
      <c r="L94" s="394"/>
      <c r="M94" s="394"/>
      <c r="N94" s="394"/>
      <c r="O94" s="394"/>
      <c r="P94" s="394"/>
      <c r="Q94" s="394"/>
      <c r="R94" s="394"/>
      <c r="S94" s="394"/>
      <c r="T94" s="394"/>
      <c r="U94" s="394"/>
      <c r="V94" s="394"/>
      <c r="W94" s="394"/>
      <c r="X94" s="394"/>
      <c r="Y94" s="394"/>
      <c r="Z94" s="394"/>
      <c r="AA94" s="394"/>
      <c r="AB94" s="394"/>
      <c r="AC94" s="394"/>
      <c r="AD94" s="394"/>
      <c r="AE94" s="394"/>
      <c r="AF94" s="394"/>
      <c r="AG94" s="394"/>
      <c r="AH94" s="394"/>
      <c r="AI94" s="394"/>
      <c r="AJ94" s="394"/>
      <c r="AK94" s="394"/>
      <c r="AL94" s="394"/>
      <c r="AM94" s="394"/>
      <c r="AN94" s="394"/>
      <c r="AO94" s="394"/>
      <c r="AP94" s="394"/>
      <c r="AQ94" s="394"/>
      <c r="AR94" s="394"/>
      <c r="AS94" s="394"/>
      <c r="AT94" s="394"/>
      <c r="AU94" s="394"/>
      <c r="AV94" s="394"/>
      <c r="AW94" s="394"/>
      <c r="AX94" s="394"/>
      <c r="AY94" s="394"/>
      <c r="AZ94" s="394"/>
      <c r="BA94" s="394"/>
      <c r="BB94" s="394"/>
      <c r="BC94" s="394"/>
      <c r="BD94" s="394"/>
      <c r="BE94" s="394"/>
      <c r="BF94" s="394"/>
      <c r="BG94" s="394"/>
      <c r="BH94" s="394"/>
      <c r="BI94" s="394"/>
      <c r="BJ94" s="394"/>
      <c r="BK94" s="394"/>
      <c r="BL94" s="394"/>
      <c r="BM94" s="394"/>
      <c r="BN94" s="394"/>
      <c r="BO94" s="394"/>
      <c r="BP94" s="394"/>
      <c r="BQ94" s="394"/>
      <c r="BR94" s="394"/>
      <c r="BS94" s="394"/>
      <c r="BT94" s="394"/>
      <c r="BU94" s="394"/>
      <c r="BV94" s="394"/>
      <c r="BW94" s="394"/>
      <c r="BX94" s="394"/>
      <c r="BY94" s="394"/>
      <c r="BZ94" s="394"/>
      <c r="CA94" s="394"/>
      <c r="CB94" s="394"/>
      <c r="CC94" s="394"/>
      <c r="CD94" s="394"/>
      <c r="CE94" s="394"/>
      <c r="CF94" s="394"/>
      <c r="CG94" s="394"/>
      <c r="CH94" s="394"/>
      <c r="CI94" s="394"/>
      <c r="CJ94" s="394"/>
      <c r="CK94" s="394"/>
      <c r="CL94" s="394"/>
      <c r="CM94" s="394"/>
      <c r="CN94" s="394"/>
      <c r="CO94" s="394"/>
      <c r="CP94" s="394"/>
    </row>
    <row r="95" spans="1:94" x14ac:dyDescent="0.2">
      <c r="A95" s="394"/>
      <c r="B95" s="394"/>
      <c r="C95" s="394"/>
      <c r="D95" s="394"/>
      <c r="E95" s="394"/>
      <c r="F95" s="394"/>
      <c r="G95" s="394"/>
      <c r="H95" s="394"/>
      <c r="I95" s="394"/>
      <c r="J95" s="394"/>
      <c r="K95" s="394"/>
      <c r="L95" s="394"/>
      <c r="M95" s="394"/>
      <c r="N95" s="394"/>
      <c r="O95" s="394"/>
      <c r="P95" s="394"/>
      <c r="Q95" s="394"/>
      <c r="R95" s="394"/>
      <c r="S95" s="394"/>
      <c r="T95" s="394"/>
      <c r="U95" s="394"/>
      <c r="V95" s="394"/>
      <c r="W95" s="394"/>
      <c r="X95" s="394"/>
      <c r="Y95" s="394"/>
      <c r="Z95" s="394"/>
      <c r="AA95" s="394"/>
      <c r="AB95" s="394"/>
      <c r="AC95" s="394"/>
      <c r="AD95" s="394"/>
      <c r="AE95" s="394"/>
      <c r="AF95" s="394"/>
      <c r="AG95" s="394"/>
      <c r="AH95" s="394"/>
      <c r="AI95" s="394"/>
      <c r="AJ95" s="394"/>
      <c r="AK95" s="394"/>
      <c r="AL95" s="394"/>
      <c r="AM95" s="394"/>
      <c r="AN95" s="394"/>
      <c r="AO95" s="394"/>
      <c r="AP95" s="394"/>
      <c r="AQ95" s="394"/>
      <c r="AR95" s="394"/>
      <c r="AS95" s="394"/>
      <c r="AT95" s="394"/>
      <c r="AU95" s="394"/>
      <c r="AV95" s="394"/>
      <c r="AW95" s="394"/>
      <c r="AX95" s="394"/>
      <c r="AY95" s="394"/>
      <c r="AZ95" s="394"/>
      <c r="BA95" s="394"/>
      <c r="BB95" s="394"/>
      <c r="BC95" s="394"/>
      <c r="BD95" s="394"/>
      <c r="BE95" s="394"/>
      <c r="BF95" s="394"/>
      <c r="BG95" s="394"/>
      <c r="BH95" s="394"/>
      <c r="BI95" s="394"/>
      <c r="BJ95" s="394"/>
      <c r="BK95" s="394"/>
      <c r="BL95" s="394"/>
      <c r="BM95" s="394"/>
      <c r="BN95" s="394"/>
      <c r="BO95" s="394"/>
      <c r="BP95" s="394"/>
      <c r="BQ95" s="394"/>
      <c r="BR95" s="394"/>
      <c r="BS95" s="394"/>
      <c r="BT95" s="394"/>
      <c r="BU95" s="394"/>
      <c r="BV95" s="394"/>
      <c r="BW95" s="394"/>
      <c r="BX95" s="394"/>
      <c r="BY95" s="394"/>
      <c r="BZ95" s="394"/>
      <c r="CA95" s="394"/>
      <c r="CB95" s="394"/>
      <c r="CC95" s="394"/>
      <c r="CD95" s="394"/>
      <c r="CE95" s="394"/>
      <c r="CF95" s="394"/>
      <c r="CG95" s="394"/>
      <c r="CH95" s="394"/>
      <c r="CI95" s="394"/>
      <c r="CJ95" s="394"/>
      <c r="CK95" s="394"/>
      <c r="CL95" s="394"/>
      <c r="CM95" s="394"/>
      <c r="CN95" s="394"/>
      <c r="CO95" s="394"/>
      <c r="CP95" s="394"/>
    </row>
    <row r="96" spans="1:94" x14ac:dyDescent="0.2">
      <c r="A96" s="394"/>
      <c r="B96" s="394"/>
      <c r="C96" s="394"/>
      <c r="D96" s="394"/>
      <c r="E96" s="394"/>
      <c r="F96" s="394"/>
      <c r="G96" s="394"/>
      <c r="H96" s="394"/>
      <c r="I96" s="394"/>
      <c r="J96" s="394"/>
      <c r="K96" s="394"/>
      <c r="L96" s="394"/>
      <c r="M96" s="394"/>
      <c r="N96" s="394"/>
      <c r="O96" s="394"/>
      <c r="P96" s="394"/>
      <c r="Q96" s="394"/>
      <c r="R96" s="394"/>
      <c r="S96" s="394"/>
      <c r="T96" s="394"/>
      <c r="U96" s="394"/>
      <c r="V96" s="394"/>
      <c r="W96" s="394"/>
      <c r="X96" s="394"/>
      <c r="Y96" s="394"/>
      <c r="Z96" s="394"/>
      <c r="AA96" s="394"/>
      <c r="AB96" s="394"/>
      <c r="AC96" s="394"/>
      <c r="AD96" s="394"/>
      <c r="AE96" s="394"/>
      <c r="AF96" s="394"/>
      <c r="AG96" s="394"/>
      <c r="AH96" s="394"/>
      <c r="AI96" s="394"/>
      <c r="AJ96" s="394"/>
      <c r="AK96" s="394"/>
      <c r="AL96" s="394"/>
      <c r="AM96" s="394"/>
      <c r="AN96" s="394"/>
      <c r="AO96" s="394"/>
      <c r="AP96" s="394"/>
      <c r="AQ96" s="394"/>
      <c r="AR96" s="394"/>
      <c r="AS96" s="394"/>
      <c r="AT96" s="394"/>
      <c r="AU96" s="394"/>
      <c r="AV96" s="394"/>
      <c r="AW96" s="394"/>
      <c r="AX96" s="394"/>
      <c r="AY96" s="394"/>
      <c r="AZ96" s="394"/>
      <c r="BA96" s="394"/>
      <c r="BB96" s="394"/>
      <c r="BC96" s="394"/>
      <c r="BD96" s="394"/>
      <c r="BE96" s="394"/>
      <c r="BF96" s="394"/>
      <c r="BG96" s="394"/>
      <c r="BH96" s="394"/>
      <c r="BI96" s="394"/>
      <c r="BJ96" s="394"/>
      <c r="BK96" s="394"/>
      <c r="BL96" s="394"/>
      <c r="BM96" s="394"/>
      <c r="BN96" s="394"/>
      <c r="BO96" s="394"/>
      <c r="BP96" s="394"/>
      <c r="BQ96" s="394"/>
      <c r="BR96" s="394"/>
      <c r="BS96" s="394"/>
      <c r="BT96" s="394"/>
      <c r="BU96" s="394"/>
      <c r="BV96" s="394"/>
      <c r="BW96" s="394"/>
      <c r="BX96" s="394"/>
      <c r="BY96" s="394"/>
      <c r="BZ96" s="394"/>
      <c r="CA96" s="394"/>
      <c r="CB96" s="394"/>
      <c r="CC96" s="394"/>
      <c r="CD96" s="394"/>
      <c r="CE96" s="394"/>
      <c r="CF96" s="394"/>
      <c r="CG96" s="394"/>
      <c r="CH96" s="394"/>
      <c r="CI96" s="394"/>
      <c r="CJ96" s="394"/>
      <c r="CK96" s="394"/>
      <c r="CL96" s="394"/>
      <c r="CM96" s="394"/>
      <c r="CN96" s="394"/>
      <c r="CO96" s="394"/>
      <c r="CP96" s="394"/>
    </row>
    <row r="97" spans="1:94" x14ac:dyDescent="0.2">
      <c r="A97" s="394"/>
      <c r="B97" s="394"/>
      <c r="C97" s="394"/>
      <c r="D97" s="394"/>
      <c r="E97" s="394"/>
      <c r="F97" s="394"/>
      <c r="G97" s="394"/>
      <c r="H97" s="394"/>
      <c r="I97" s="394"/>
      <c r="J97" s="394"/>
      <c r="K97" s="394"/>
      <c r="L97" s="394"/>
      <c r="M97" s="394"/>
      <c r="N97" s="394"/>
      <c r="O97" s="394"/>
      <c r="P97" s="394"/>
      <c r="Q97" s="394"/>
      <c r="R97" s="394"/>
      <c r="S97" s="394"/>
      <c r="T97" s="394"/>
      <c r="U97" s="394"/>
      <c r="V97" s="394"/>
      <c r="W97" s="394"/>
      <c r="X97" s="394"/>
      <c r="Y97" s="394"/>
      <c r="Z97" s="394"/>
      <c r="AA97" s="394"/>
      <c r="AB97" s="394"/>
      <c r="AC97" s="394"/>
      <c r="AD97" s="394"/>
      <c r="AE97" s="394"/>
      <c r="AF97" s="394"/>
      <c r="AG97" s="394"/>
      <c r="AH97" s="394"/>
      <c r="AI97" s="394"/>
      <c r="AJ97" s="394"/>
      <c r="AK97" s="394"/>
      <c r="AL97" s="394"/>
      <c r="AM97" s="394"/>
      <c r="AN97" s="394"/>
      <c r="AO97" s="394"/>
      <c r="AP97" s="394"/>
      <c r="AQ97" s="394"/>
      <c r="AR97" s="394"/>
      <c r="AS97" s="394"/>
      <c r="AT97" s="394"/>
      <c r="AU97" s="394"/>
      <c r="AV97" s="394"/>
      <c r="AW97" s="394"/>
      <c r="AX97" s="394"/>
      <c r="AY97" s="394"/>
      <c r="AZ97" s="394"/>
      <c r="BA97" s="394"/>
      <c r="BB97" s="394"/>
      <c r="BC97" s="394"/>
      <c r="BD97" s="394"/>
      <c r="BE97" s="394"/>
      <c r="BF97" s="394"/>
      <c r="BG97" s="394"/>
      <c r="BH97" s="394"/>
      <c r="BI97" s="394"/>
      <c r="BJ97" s="394"/>
      <c r="BK97" s="394"/>
      <c r="BL97" s="394"/>
      <c r="BM97" s="394"/>
      <c r="BN97" s="394"/>
      <c r="BO97" s="394"/>
      <c r="BP97" s="394"/>
      <c r="BQ97" s="394"/>
      <c r="BR97" s="394"/>
      <c r="BS97" s="394"/>
      <c r="BT97" s="394"/>
      <c r="BU97" s="394"/>
      <c r="BV97" s="394"/>
      <c r="BW97" s="394"/>
      <c r="BX97" s="394"/>
      <c r="BY97" s="394"/>
      <c r="BZ97" s="394"/>
      <c r="CA97" s="394"/>
      <c r="CB97" s="394"/>
      <c r="CC97" s="394"/>
      <c r="CD97" s="394"/>
      <c r="CE97" s="394"/>
      <c r="CF97" s="394"/>
      <c r="CG97" s="394"/>
      <c r="CH97" s="394"/>
      <c r="CI97" s="394"/>
      <c r="CJ97" s="394"/>
      <c r="CK97" s="394"/>
      <c r="CL97" s="394"/>
      <c r="CM97" s="394"/>
      <c r="CN97" s="394"/>
      <c r="CO97" s="394"/>
      <c r="CP97" s="394"/>
    </row>
    <row r="98" spans="1:94" x14ac:dyDescent="0.2">
      <c r="A98" s="394"/>
      <c r="B98" s="394"/>
      <c r="C98" s="394"/>
      <c r="D98" s="394"/>
      <c r="E98" s="394"/>
      <c r="F98" s="394"/>
      <c r="G98" s="394"/>
      <c r="H98" s="394"/>
      <c r="I98" s="394"/>
      <c r="J98" s="394"/>
      <c r="K98" s="394"/>
      <c r="L98" s="394"/>
      <c r="M98" s="394"/>
      <c r="N98" s="394"/>
      <c r="O98" s="394"/>
      <c r="P98" s="394"/>
      <c r="Q98" s="394"/>
      <c r="R98" s="394"/>
      <c r="S98" s="394"/>
      <c r="T98" s="394"/>
      <c r="U98" s="394"/>
      <c r="V98" s="394"/>
      <c r="W98" s="394"/>
      <c r="X98" s="394"/>
      <c r="Y98" s="394"/>
      <c r="Z98" s="394"/>
      <c r="AA98" s="394"/>
      <c r="AB98" s="394"/>
      <c r="AC98" s="394"/>
      <c r="AD98" s="394"/>
      <c r="AE98" s="394"/>
      <c r="AF98" s="394"/>
      <c r="AG98" s="394"/>
      <c r="AH98" s="394"/>
      <c r="AI98" s="394"/>
      <c r="AJ98" s="394"/>
      <c r="AK98" s="394"/>
      <c r="AL98" s="394"/>
      <c r="AM98" s="394"/>
      <c r="AN98" s="394"/>
      <c r="AO98" s="394"/>
      <c r="AP98" s="394"/>
      <c r="AQ98" s="394"/>
      <c r="AR98" s="394"/>
      <c r="AS98" s="394"/>
      <c r="AT98" s="394"/>
      <c r="AU98" s="394"/>
      <c r="AV98" s="394"/>
      <c r="AW98" s="394"/>
      <c r="AX98" s="394"/>
      <c r="AY98" s="394"/>
      <c r="AZ98" s="394"/>
      <c r="BA98" s="394"/>
      <c r="BB98" s="394"/>
      <c r="BC98" s="394"/>
      <c r="BD98" s="394"/>
      <c r="BE98" s="394"/>
      <c r="BF98" s="394"/>
      <c r="BG98" s="394"/>
      <c r="BH98" s="394"/>
      <c r="BI98" s="394"/>
      <c r="BJ98" s="394"/>
      <c r="BK98" s="394"/>
      <c r="BL98" s="394"/>
      <c r="BM98" s="394"/>
      <c r="BN98" s="394"/>
      <c r="BO98" s="394"/>
      <c r="BP98" s="394"/>
      <c r="BQ98" s="394"/>
      <c r="BR98" s="394"/>
      <c r="BS98" s="394"/>
      <c r="BT98" s="394"/>
      <c r="BU98" s="394"/>
      <c r="BV98" s="394"/>
      <c r="BW98" s="394"/>
      <c r="BX98" s="394"/>
      <c r="BY98" s="394"/>
      <c r="BZ98" s="394"/>
      <c r="CA98" s="394"/>
      <c r="CB98" s="394"/>
      <c r="CC98" s="394"/>
      <c r="CD98" s="394"/>
      <c r="CE98" s="394"/>
      <c r="CF98" s="394"/>
      <c r="CG98" s="394"/>
      <c r="CH98" s="394"/>
      <c r="CI98" s="394"/>
      <c r="CJ98" s="394"/>
      <c r="CK98" s="394"/>
      <c r="CL98" s="394"/>
      <c r="CM98" s="394"/>
      <c r="CN98" s="394"/>
      <c r="CO98" s="394"/>
      <c r="CP98" s="394"/>
    </row>
    <row r="99" spans="1:94" x14ac:dyDescent="0.2">
      <c r="A99" s="394"/>
      <c r="B99" s="394"/>
      <c r="C99" s="394"/>
      <c r="D99" s="394"/>
      <c r="E99" s="394"/>
      <c r="F99" s="394"/>
      <c r="G99" s="394"/>
      <c r="H99" s="394"/>
      <c r="I99" s="394"/>
      <c r="J99" s="394"/>
      <c r="K99" s="394"/>
      <c r="L99" s="394"/>
      <c r="M99" s="394"/>
      <c r="N99" s="394"/>
      <c r="O99" s="394"/>
      <c r="P99" s="394"/>
      <c r="Q99" s="394"/>
      <c r="R99" s="394"/>
      <c r="S99" s="394"/>
      <c r="T99" s="394"/>
      <c r="U99" s="394"/>
      <c r="V99" s="394"/>
      <c r="W99" s="394"/>
      <c r="X99" s="394"/>
      <c r="Y99" s="394"/>
      <c r="Z99" s="394"/>
      <c r="AA99" s="394"/>
      <c r="AB99" s="394"/>
      <c r="AC99" s="394"/>
      <c r="AD99" s="394"/>
      <c r="AE99" s="394"/>
      <c r="AF99" s="394"/>
      <c r="AG99" s="394"/>
      <c r="AH99" s="394"/>
      <c r="AI99" s="394"/>
      <c r="AJ99" s="394"/>
      <c r="AK99" s="394"/>
      <c r="AL99" s="394"/>
      <c r="AM99" s="394"/>
      <c r="AN99" s="394"/>
      <c r="AO99" s="394"/>
      <c r="AP99" s="394"/>
      <c r="AQ99" s="394"/>
      <c r="AR99" s="394"/>
      <c r="AS99" s="394"/>
      <c r="AT99" s="394"/>
      <c r="AU99" s="394"/>
      <c r="AV99" s="394"/>
      <c r="AW99" s="394"/>
      <c r="AX99" s="394"/>
      <c r="AY99" s="394"/>
      <c r="AZ99" s="394"/>
      <c r="BA99" s="394"/>
      <c r="BB99" s="394"/>
      <c r="BC99" s="394"/>
      <c r="BD99" s="394"/>
      <c r="BE99" s="394"/>
      <c r="BF99" s="394"/>
      <c r="BG99" s="394"/>
      <c r="BH99" s="394"/>
      <c r="BI99" s="394"/>
      <c r="BJ99" s="394"/>
      <c r="BK99" s="394"/>
      <c r="BL99" s="394"/>
      <c r="BM99" s="394"/>
      <c r="BN99" s="394"/>
      <c r="BO99" s="394"/>
      <c r="BP99" s="394"/>
      <c r="BQ99" s="394"/>
      <c r="BR99" s="394"/>
      <c r="BS99" s="394"/>
      <c r="BT99" s="394"/>
      <c r="BU99" s="394"/>
      <c r="BV99" s="394"/>
      <c r="BW99" s="394"/>
      <c r="BX99" s="394"/>
      <c r="BY99" s="394"/>
      <c r="BZ99" s="394"/>
      <c r="CA99" s="394"/>
      <c r="CB99" s="394"/>
      <c r="CC99" s="394"/>
      <c r="CD99" s="394"/>
      <c r="CE99" s="394"/>
      <c r="CF99" s="394"/>
      <c r="CG99" s="394"/>
      <c r="CH99" s="394"/>
      <c r="CI99" s="394"/>
      <c r="CJ99" s="394"/>
      <c r="CK99" s="394"/>
      <c r="CL99" s="394"/>
      <c r="CM99" s="394"/>
      <c r="CN99" s="394"/>
      <c r="CO99" s="394"/>
      <c r="CP99" s="394"/>
    </row>
    <row r="100" spans="1:94" x14ac:dyDescent="0.2">
      <c r="A100" s="394"/>
      <c r="B100" s="394"/>
      <c r="C100" s="394"/>
      <c r="D100" s="394"/>
      <c r="E100" s="394"/>
      <c r="F100" s="394"/>
      <c r="G100" s="394"/>
      <c r="H100" s="394"/>
      <c r="I100" s="394"/>
      <c r="J100" s="394"/>
      <c r="K100" s="394"/>
      <c r="L100" s="394"/>
      <c r="M100" s="394"/>
      <c r="N100" s="394"/>
      <c r="O100" s="394"/>
      <c r="P100" s="394"/>
      <c r="Q100" s="394"/>
      <c r="R100" s="394"/>
      <c r="S100" s="394"/>
      <c r="T100" s="394"/>
      <c r="U100" s="394"/>
      <c r="V100" s="394"/>
      <c r="W100" s="394"/>
      <c r="X100" s="394"/>
      <c r="Y100" s="394"/>
      <c r="Z100" s="394"/>
      <c r="AA100" s="394"/>
      <c r="AB100" s="394"/>
      <c r="AC100" s="394"/>
      <c r="AD100" s="394"/>
      <c r="AE100" s="394"/>
      <c r="AF100" s="394"/>
      <c r="AG100" s="394"/>
      <c r="AH100" s="394"/>
      <c r="AI100" s="394"/>
      <c r="AJ100" s="394"/>
      <c r="AK100" s="394"/>
      <c r="AL100" s="394"/>
      <c r="AM100" s="394"/>
      <c r="AN100" s="394"/>
      <c r="AO100" s="394"/>
      <c r="AP100" s="394"/>
      <c r="AQ100" s="394"/>
      <c r="AR100" s="394"/>
      <c r="AS100" s="394"/>
      <c r="AT100" s="394"/>
      <c r="AU100" s="394"/>
      <c r="AV100" s="394"/>
      <c r="AW100" s="394"/>
      <c r="AX100" s="394"/>
      <c r="AY100" s="394"/>
      <c r="AZ100" s="394"/>
      <c r="BA100" s="394"/>
      <c r="BB100" s="394"/>
      <c r="BC100" s="394"/>
      <c r="BD100" s="394"/>
      <c r="BE100" s="394"/>
      <c r="BF100" s="394"/>
      <c r="BG100" s="394"/>
      <c r="BH100" s="394"/>
      <c r="BI100" s="394"/>
      <c r="BJ100" s="394"/>
      <c r="BK100" s="394"/>
      <c r="BL100" s="394"/>
      <c r="BM100" s="394"/>
      <c r="BN100" s="394"/>
      <c r="BO100" s="394"/>
      <c r="BP100" s="394"/>
      <c r="BQ100" s="394"/>
      <c r="BR100" s="394"/>
      <c r="BS100" s="394"/>
      <c r="BT100" s="394"/>
      <c r="BU100" s="394"/>
      <c r="BV100" s="394"/>
      <c r="BW100" s="394"/>
      <c r="BX100" s="394"/>
      <c r="BY100" s="394"/>
      <c r="BZ100" s="394"/>
      <c r="CA100" s="394"/>
      <c r="CB100" s="394"/>
      <c r="CC100" s="394"/>
      <c r="CD100" s="394"/>
      <c r="CE100" s="394"/>
      <c r="CF100" s="394"/>
      <c r="CG100" s="394"/>
      <c r="CH100" s="394"/>
      <c r="CI100" s="394"/>
      <c r="CJ100" s="394"/>
      <c r="CK100" s="394"/>
      <c r="CL100" s="394"/>
      <c r="CM100" s="394"/>
      <c r="CN100" s="394"/>
      <c r="CO100" s="394"/>
      <c r="CP100" s="394"/>
    </row>
    <row r="101" spans="1:94" x14ac:dyDescent="0.2">
      <c r="A101" s="394"/>
      <c r="B101" s="394"/>
      <c r="C101" s="394"/>
      <c r="D101" s="394"/>
      <c r="E101" s="394"/>
      <c r="F101" s="394"/>
      <c r="G101" s="394"/>
      <c r="H101" s="394"/>
      <c r="I101" s="394"/>
      <c r="J101" s="394"/>
      <c r="K101" s="394"/>
      <c r="L101" s="394"/>
      <c r="M101" s="394"/>
      <c r="N101" s="394"/>
      <c r="O101" s="394"/>
      <c r="P101" s="394"/>
      <c r="Q101" s="394"/>
      <c r="R101" s="394"/>
      <c r="S101" s="394"/>
      <c r="T101" s="394"/>
      <c r="U101" s="394"/>
      <c r="V101" s="394"/>
      <c r="W101" s="394"/>
      <c r="X101" s="394"/>
      <c r="Y101" s="394"/>
      <c r="Z101" s="394"/>
      <c r="AA101" s="394"/>
      <c r="AB101" s="394"/>
      <c r="AC101" s="394"/>
      <c r="AD101" s="394"/>
      <c r="AE101" s="394"/>
      <c r="AF101" s="394"/>
      <c r="AG101" s="394"/>
      <c r="AH101" s="394"/>
      <c r="AI101" s="394"/>
      <c r="AJ101" s="394"/>
      <c r="AK101" s="394"/>
      <c r="AL101" s="394"/>
      <c r="AM101" s="394"/>
      <c r="AN101" s="394"/>
      <c r="AO101" s="394"/>
      <c r="AP101" s="394"/>
      <c r="AQ101" s="394"/>
      <c r="AR101" s="394"/>
      <c r="AS101" s="394"/>
      <c r="AT101" s="394"/>
      <c r="AU101" s="394"/>
      <c r="AV101" s="394"/>
      <c r="AW101" s="394"/>
      <c r="AX101" s="394"/>
      <c r="AY101" s="394"/>
      <c r="AZ101" s="394"/>
      <c r="BA101" s="394"/>
      <c r="BB101" s="394"/>
      <c r="BC101" s="394"/>
      <c r="BD101" s="394"/>
      <c r="BE101" s="394"/>
      <c r="BF101" s="394"/>
      <c r="BG101" s="394"/>
      <c r="BH101" s="394"/>
      <c r="BI101" s="394"/>
      <c r="BJ101" s="394"/>
      <c r="BK101" s="394"/>
      <c r="BL101" s="394"/>
      <c r="BM101" s="394"/>
      <c r="BN101" s="394"/>
      <c r="BO101" s="394"/>
      <c r="BP101" s="394"/>
      <c r="BQ101" s="394"/>
      <c r="BR101" s="394"/>
      <c r="BS101" s="394"/>
      <c r="BT101" s="394"/>
      <c r="BU101" s="394"/>
      <c r="BV101" s="394"/>
      <c r="BW101" s="394"/>
      <c r="BX101" s="394"/>
      <c r="BY101" s="394"/>
      <c r="BZ101" s="394"/>
      <c r="CA101" s="394"/>
      <c r="CB101" s="394"/>
      <c r="CC101" s="394"/>
      <c r="CD101" s="394"/>
      <c r="CE101" s="394"/>
      <c r="CF101" s="394"/>
      <c r="CG101" s="394"/>
      <c r="CH101" s="394"/>
      <c r="CI101" s="394"/>
      <c r="CJ101" s="394"/>
      <c r="CK101" s="394"/>
      <c r="CL101" s="394"/>
      <c r="CM101" s="394"/>
      <c r="CN101" s="394"/>
      <c r="CO101" s="394"/>
      <c r="CP101" s="394"/>
    </row>
    <row r="102" spans="1:94" x14ac:dyDescent="0.2">
      <c r="A102" s="394"/>
      <c r="B102" s="394"/>
      <c r="C102" s="394"/>
      <c r="D102" s="394"/>
      <c r="E102" s="394"/>
      <c r="F102" s="394"/>
      <c r="G102" s="394"/>
      <c r="H102" s="394"/>
      <c r="I102" s="394"/>
      <c r="J102" s="394"/>
      <c r="K102" s="394"/>
      <c r="L102" s="394"/>
      <c r="M102" s="394"/>
      <c r="N102" s="394"/>
      <c r="O102" s="394"/>
      <c r="P102" s="394"/>
      <c r="Q102" s="394"/>
      <c r="R102" s="394"/>
      <c r="S102" s="394"/>
      <c r="T102" s="394"/>
      <c r="U102" s="394"/>
      <c r="V102" s="394"/>
      <c r="W102" s="394"/>
      <c r="X102" s="394"/>
      <c r="Y102" s="394"/>
      <c r="Z102" s="394"/>
      <c r="AA102" s="394"/>
      <c r="AB102" s="394"/>
      <c r="AC102" s="394"/>
      <c r="AD102" s="394"/>
      <c r="AE102" s="394"/>
      <c r="AF102" s="394"/>
      <c r="AG102" s="394"/>
      <c r="AH102" s="394"/>
      <c r="AI102" s="394"/>
      <c r="AJ102" s="394"/>
      <c r="AK102" s="394"/>
      <c r="AL102" s="394"/>
      <c r="AM102" s="394"/>
      <c r="AN102" s="394"/>
      <c r="AO102" s="394"/>
      <c r="AP102" s="394"/>
      <c r="AQ102" s="394"/>
      <c r="AR102" s="394"/>
      <c r="AS102" s="394"/>
      <c r="AT102" s="394"/>
      <c r="AU102" s="394"/>
      <c r="AV102" s="394"/>
      <c r="AW102" s="394"/>
      <c r="AX102" s="394"/>
      <c r="AY102" s="394"/>
      <c r="AZ102" s="394"/>
      <c r="BA102" s="394"/>
      <c r="BB102" s="394"/>
      <c r="BC102" s="394"/>
      <c r="BD102" s="394"/>
      <c r="BE102" s="394"/>
      <c r="BF102" s="394"/>
      <c r="BG102" s="394"/>
      <c r="BH102" s="394"/>
      <c r="BI102" s="394"/>
      <c r="BJ102" s="394"/>
      <c r="BK102" s="394"/>
      <c r="BL102" s="394"/>
      <c r="BM102" s="394"/>
      <c r="BN102" s="394"/>
      <c r="BO102" s="394"/>
      <c r="BP102" s="394"/>
      <c r="BQ102" s="394"/>
      <c r="BR102" s="394"/>
      <c r="BS102" s="394"/>
      <c r="BT102" s="394"/>
      <c r="BU102" s="394"/>
      <c r="BV102" s="394"/>
      <c r="BW102" s="394"/>
      <c r="BX102" s="394"/>
      <c r="BY102" s="394"/>
      <c r="BZ102" s="394"/>
      <c r="CA102" s="394"/>
      <c r="CB102" s="394"/>
      <c r="CC102" s="394"/>
      <c r="CD102" s="394"/>
      <c r="CE102" s="394"/>
      <c r="CF102" s="394"/>
      <c r="CG102" s="394"/>
      <c r="CH102" s="394"/>
      <c r="CI102" s="394"/>
      <c r="CJ102" s="394"/>
      <c r="CK102" s="394"/>
      <c r="CL102" s="394"/>
      <c r="CM102" s="394"/>
      <c r="CN102" s="394"/>
      <c r="CO102" s="394"/>
      <c r="CP102" s="394"/>
    </row>
    <row r="103" spans="1:94" x14ac:dyDescent="0.2">
      <c r="A103" s="394"/>
      <c r="B103" s="394"/>
      <c r="C103" s="394"/>
      <c r="D103" s="394"/>
      <c r="E103" s="394"/>
      <c r="F103" s="394"/>
      <c r="G103" s="394"/>
      <c r="H103" s="394"/>
      <c r="I103" s="394"/>
      <c r="J103" s="394"/>
      <c r="K103" s="394"/>
      <c r="L103" s="394"/>
      <c r="M103" s="394"/>
      <c r="N103" s="394"/>
      <c r="O103" s="394"/>
      <c r="P103" s="394"/>
      <c r="Q103" s="394"/>
      <c r="R103" s="394"/>
      <c r="S103" s="394"/>
      <c r="T103" s="394"/>
      <c r="U103" s="394"/>
      <c r="V103" s="394"/>
      <c r="W103" s="394"/>
      <c r="X103" s="394"/>
      <c r="Y103" s="394"/>
      <c r="Z103" s="394"/>
      <c r="AA103" s="394"/>
      <c r="AB103" s="394"/>
      <c r="AC103" s="394"/>
      <c r="AD103" s="394"/>
      <c r="AE103" s="394"/>
      <c r="AF103" s="394"/>
      <c r="AG103" s="394"/>
      <c r="AH103" s="394"/>
      <c r="AI103" s="394"/>
      <c r="AJ103" s="394"/>
      <c r="AK103" s="394"/>
      <c r="AL103" s="394"/>
      <c r="AM103" s="394"/>
      <c r="AN103" s="394"/>
      <c r="AO103" s="394"/>
      <c r="AP103" s="394"/>
      <c r="AQ103" s="394"/>
      <c r="AR103" s="394"/>
      <c r="AS103" s="394"/>
      <c r="AT103" s="394"/>
      <c r="AU103" s="394"/>
      <c r="AV103" s="394"/>
      <c r="AW103" s="394"/>
      <c r="AX103" s="394"/>
      <c r="AY103" s="394"/>
      <c r="AZ103" s="394"/>
      <c r="BA103" s="394"/>
      <c r="BB103" s="394"/>
      <c r="BC103" s="394"/>
      <c r="BD103" s="394"/>
      <c r="BE103" s="394"/>
      <c r="BF103" s="394"/>
      <c r="BG103" s="394"/>
      <c r="BH103" s="394"/>
      <c r="BI103" s="394"/>
      <c r="BJ103" s="394"/>
      <c r="BK103" s="394"/>
      <c r="BL103" s="394"/>
      <c r="BM103" s="394"/>
      <c r="BN103" s="394"/>
      <c r="BO103" s="394"/>
      <c r="BP103" s="394"/>
      <c r="BQ103" s="394"/>
      <c r="BR103" s="394"/>
      <c r="BS103" s="394"/>
      <c r="BT103" s="394"/>
      <c r="BU103" s="394"/>
      <c r="BV103" s="394"/>
      <c r="BW103" s="394"/>
      <c r="BX103" s="394"/>
      <c r="BY103" s="394"/>
      <c r="BZ103" s="394"/>
      <c r="CA103" s="394"/>
      <c r="CB103" s="394"/>
      <c r="CC103" s="394"/>
      <c r="CD103" s="394"/>
      <c r="CE103" s="394"/>
      <c r="CF103" s="394"/>
      <c r="CG103" s="394"/>
      <c r="CH103" s="394"/>
      <c r="CI103" s="394"/>
      <c r="CJ103" s="394"/>
      <c r="CK103" s="394"/>
      <c r="CL103" s="394"/>
      <c r="CM103" s="394"/>
      <c r="CN103" s="394"/>
      <c r="CO103" s="394"/>
      <c r="CP103" s="394"/>
    </row>
    <row r="104" spans="1:94" x14ac:dyDescent="0.2">
      <c r="A104" s="394"/>
      <c r="B104" s="394"/>
      <c r="C104" s="394"/>
      <c r="D104" s="394"/>
      <c r="E104" s="394"/>
      <c r="F104" s="394"/>
      <c r="G104" s="394"/>
      <c r="H104" s="394"/>
      <c r="I104" s="394"/>
      <c r="J104" s="394"/>
      <c r="K104" s="394"/>
      <c r="L104" s="394"/>
      <c r="M104" s="394"/>
      <c r="N104" s="394"/>
      <c r="O104" s="394"/>
      <c r="P104" s="394"/>
      <c r="Q104" s="394"/>
      <c r="R104" s="394"/>
      <c r="S104" s="394"/>
      <c r="T104" s="394"/>
      <c r="U104" s="394"/>
      <c r="V104" s="394"/>
      <c r="W104" s="394"/>
      <c r="X104" s="394"/>
      <c r="Y104" s="394"/>
      <c r="Z104" s="394"/>
      <c r="AA104" s="394"/>
      <c r="AB104" s="394"/>
      <c r="AC104" s="394"/>
      <c r="AD104" s="394"/>
      <c r="AE104" s="394"/>
      <c r="AF104" s="394"/>
      <c r="AG104" s="394"/>
      <c r="AH104" s="394"/>
      <c r="AI104" s="394"/>
      <c r="AJ104" s="394"/>
      <c r="AK104" s="394"/>
      <c r="AL104" s="394"/>
      <c r="AM104" s="394"/>
      <c r="AN104" s="394"/>
      <c r="AO104" s="394"/>
      <c r="AP104" s="394"/>
      <c r="AQ104" s="394"/>
      <c r="AR104" s="394"/>
      <c r="AS104" s="394"/>
      <c r="AT104" s="394"/>
      <c r="AU104" s="394"/>
      <c r="AV104" s="394"/>
      <c r="AW104" s="394"/>
      <c r="AX104" s="394"/>
      <c r="AY104" s="394"/>
      <c r="AZ104" s="394"/>
      <c r="BA104" s="394"/>
      <c r="BB104" s="394"/>
      <c r="BC104" s="394"/>
      <c r="BD104" s="394"/>
      <c r="BE104" s="394"/>
      <c r="BF104" s="394"/>
      <c r="BG104" s="394"/>
      <c r="BH104" s="394"/>
      <c r="BI104" s="394"/>
      <c r="BJ104" s="394"/>
      <c r="BK104" s="394"/>
      <c r="BL104" s="394"/>
      <c r="BM104" s="394"/>
      <c r="BN104" s="394"/>
      <c r="BO104" s="394"/>
      <c r="BP104" s="394"/>
      <c r="BQ104" s="394"/>
      <c r="BR104" s="394"/>
      <c r="BS104" s="394"/>
      <c r="BT104" s="394"/>
      <c r="BU104" s="394"/>
      <c r="BV104" s="394"/>
      <c r="BW104" s="394"/>
      <c r="BX104" s="394"/>
      <c r="BY104" s="394"/>
      <c r="BZ104" s="394"/>
      <c r="CA104" s="394"/>
      <c r="CB104" s="394"/>
      <c r="CC104" s="394"/>
      <c r="CD104" s="394"/>
      <c r="CE104" s="394"/>
      <c r="CF104" s="394"/>
      <c r="CG104" s="394"/>
      <c r="CH104" s="394"/>
      <c r="CI104" s="394"/>
      <c r="CJ104" s="394"/>
      <c r="CK104" s="394"/>
      <c r="CL104" s="394"/>
      <c r="CM104" s="394"/>
      <c r="CN104" s="394"/>
      <c r="CO104" s="394"/>
      <c r="CP104" s="394"/>
    </row>
    <row r="105" spans="1:94" x14ac:dyDescent="0.2">
      <c r="A105" s="394"/>
      <c r="B105" s="394"/>
      <c r="C105" s="394"/>
      <c r="D105" s="394"/>
      <c r="E105" s="394"/>
      <c r="F105" s="394"/>
      <c r="G105" s="394"/>
      <c r="H105" s="394"/>
      <c r="I105" s="394"/>
      <c r="J105" s="394"/>
      <c r="K105" s="394"/>
      <c r="L105" s="394"/>
      <c r="M105" s="394"/>
      <c r="N105" s="394"/>
      <c r="O105" s="394"/>
      <c r="P105" s="394"/>
      <c r="Q105" s="394"/>
      <c r="R105" s="394"/>
      <c r="S105" s="394"/>
      <c r="T105" s="394"/>
      <c r="U105" s="394"/>
      <c r="V105" s="394"/>
      <c r="W105" s="394"/>
      <c r="X105" s="394"/>
      <c r="Y105" s="394"/>
      <c r="Z105" s="394"/>
      <c r="AA105" s="394"/>
      <c r="AB105" s="394"/>
      <c r="AC105" s="394"/>
      <c r="AD105" s="394"/>
      <c r="AE105" s="394"/>
      <c r="AF105" s="394"/>
      <c r="AG105" s="394"/>
      <c r="AH105" s="394"/>
      <c r="AI105" s="394"/>
      <c r="AJ105" s="394"/>
      <c r="AK105" s="394"/>
      <c r="AL105" s="394"/>
      <c r="AM105" s="394"/>
      <c r="AN105" s="394"/>
      <c r="AO105" s="394"/>
      <c r="AP105" s="394"/>
      <c r="AQ105" s="394"/>
      <c r="AR105" s="394"/>
      <c r="AS105" s="394"/>
      <c r="AT105" s="394"/>
      <c r="AU105" s="394"/>
      <c r="AV105" s="394"/>
      <c r="AW105" s="394"/>
      <c r="AX105" s="394"/>
      <c r="AY105" s="394"/>
      <c r="AZ105" s="394"/>
      <c r="BA105" s="394"/>
      <c r="BB105" s="394"/>
      <c r="BC105" s="394"/>
      <c r="BD105" s="394"/>
      <c r="BE105" s="394"/>
      <c r="BF105" s="394"/>
      <c r="BG105" s="394"/>
      <c r="BH105" s="394"/>
      <c r="BI105" s="394"/>
      <c r="BJ105" s="394"/>
      <c r="BK105" s="394"/>
      <c r="BL105" s="394"/>
      <c r="BM105" s="394"/>
      <c r="BN105" s="394"/>
      <c r="BO105" s="394"/>
      <c r="BP105" s="394"/>
      <c r="BQ105" s="394"/>
      <c r="BR105" s="394"/>
      <c r="BS105" s="394"/>
      <c r="BT105" s="394"/>
      <c r="BU105" s="394"/>
      <c r="BV105" s="394"/>
      <c r="BW105" s="394"/>
      <c r="BX105" s="394"/>
      <c r="BY105" s="394"/>
      <c r="BZ105" s="394"/>
      <c r="CA105" s="394"/>
      <c r="CB105" s="394"/>
      <c r="CC105" s="394"/>
      <c r="CD105" s="394"/>
      <c r="CE105" s="394"/>
      <c r="CF105" s="394"/>
      <c r="CG105" s="394"/>
      <c r="CH105" s="394"/>
      <c r="CI105" s="394"/>
      <c r="CJ105" s="394"/>
      <c r="CK105" s="394"/>
      <c r="CL105" s="394"/>
      <c r="CM105" s="394"/>
      <c r="CN105" s="394"/>
      <c r="CO105" s="394"/>
      <c r="CP105" s="394"/>
    </row>
    <row r="106" spans="1:94" x14ac:dyDescent="0.2">
      <c r="A106" s="394"/>
      <c r="B106" s="394"/>
      <c r="C106" s="394"/>
      <c r="D106" s="394"/>
      <c r="E106" s="394"/>
      <c r="F106" s="394"/>
      <c r="G106" s="394"/>
      <c r="H106" s="394"/>
      <c r="I106" s="394"/>
      <c r="J106" s="394"/>
      <c r="K106" s="394"/>
      <c r="L106" s="394"/>
      <c r="M106" s="394"/>
      <c r="N106" s="394"/>
      <c r="O106" s="394"/>
      <c r="P106" s="394"/>
      <c r="Q106" s="394"/>
      <c r="R106" s="394"/>
      <c r="S106" s="394"/>
      <c r="T106" s="394"/>
      <c r="U106" s="394"/>
      <c r="V106" s="394"/>
      <c r="W106" s="394"/>
      <c r="X106" s="394"/>
      <c r="Y106" s="394"/>
      <c r="Z106" s="394"/>
      <c r="AA106" s="394"/>
      <c r="AB106" s="394"/>
      <c r="AC106" s="394"/>
      <c r="AD106" s="394"/>
      <c r="AE106" s="394"/>
      <c r="AF106" s="394"/>
      <c r="AG106" s="394"/>
      <c r="AH106" s="394"/>
      <c r="AI106" s="394"/>
      <c r="AJ106" s="394"/>
      <c r="AK106" s="394"/>
      <c r="AL106" s="394"/>
      <c r="AM106" s="394"/>
      <c r="AN106" s="394"/>
      <c r="AO106" s="394"/>
      <c r="AP106" s="394"/>
      <c r="AQ106" s="394"/>
      <c r="AR106" s="394"/>
      <c r="AS106" s="394"/>
      <c r="AT106" s="394"/>
      <c r="AU106" s="394"/>
      <c r="AV106" s="394"/>
      <c r="AW106" s="394"/>
      <c r="AX106" s="394"/>
      <c r="AY106" s="394"/>
      <c r="AZ106" s="394"/>
      <c r="BA106" s="394"/>
      <c r="BB106" s="394"/>
      <c r="BC106" s="394"/>
      <c r="BD106" s="394"/>
      <c r="BE106" s="394"/>
      <c r="BF106" s="394"/>
      <c r="BG106" s="394"/>
      <c r="BH106" s="394"/>
      <c r="BI106" s="394"/>
      <c r="BJ106" s="394"/>
      <c r="BK106" s="394"/>
      <c r="BL106" s="394"/>
      <c r="BM106" s="394"/>
      <c r="BN106" s="394"/>
      <c r="BO106" s="394"/>
      <c r="BP106" s="394"/>
      <c r="BQ106" s="394"/>
      <c r="BR106" s="394"/>
      <c r="BS106" s="394"/>
      <c r="BT106" s="394"/>
      <c r="BU106" s="394"/>
      <c r="BV106" s="394"/>
      <c r="BW106" s="394"/>
      <c r="BX106" s="394"/>
      <c r="BY106" s="394"/>
      <c r="BZ106" s="394"/>
      <c r="CA106" s="394"/>
      <c r="CB106" s="394"/>
      <c r="CC106" s="394"/>
      <c r="CD106" s="394"/>
      <c r="CE106" s="394"/>
      <c r="CF106" s="394"/>
      <c r="CG106" s="394"/>
      <c r="CH106" s="394"/>
      <c r="CI106" s="394"/>
      <c r="CJ106" s="394"/>
      <c r="CK106" s="394"/>
      <c r="CL106" s="394"/>
      <c r="CM106" s="394"/>
      <c r="CN106" s="394"/>
      <c r="CO106" s="394"/>
      <c r="CP106" s="394"/>
    </row>
    <row r="107" spans="1:94" x14ac:dyDescent="0.2">
      <c r="A107" s="394"/>
      <c r="B107" s="394"/>
      <c r="C107" s="394"/>
      <c r="D107" s="394"/>
      <c r="E107" s="394"/>
      <c r="F107" s="394"/>
      <c r="G107" s="394"/>
      <c r="H107" s="394"/>
      <c r="I107" s="394"/>
      <c r="J107" s="394"/>
      <c r="K107" s="394"/>
      <c r="L107" s="394"/>
      <c r="M107" s="394"/>
      <c r="N107" s="394"/>
      <c r="O107" s="394"/>
      <c r="P107" s="394"/>
      <c r="Q107" s="394"/>
      <c r="R107" s="394"/>
      <c r="S107" s="394"/>
      <c r="T107" s="394"/>
      <c r="U107" s="394"/>
      <c r="V107" s="394"/>
      <c r="W107" s="394"/>
      <c r="X107" s="394"/>
      <c r="Y107" s="394"/>
      <c r="Z107" s="394"/>
      <c r="AA107" s="394"/>
      <c r="AB107" s="394"/>
      <c r="AC107" s="394"/>
      <c r="AD107" s="394"/>
      <c r="AE107" s="394"/>
      <c r="AF107" s="394"/>
      <c r="AG107" s="394"/>
      <c r="AH107" s="394"/>
      <c r="AI107" s="394"/>
      <c r="AJ107" s="394"/>
      <c r="AK107" s="394"/>
      <c r="AL107" s="394"/>
      <c r="AM107" s="394"/>
      <c r="AN107" s="394"/>
      <c r="AO107" s="394"/>
      <c r="AP107" s="394"/>
      <c r="AQ107" s="394"/>
      <c r="AR107" s="394"/>
      <c r="AS107" s="394"/>
      <c r="AT107" s="394"/>
      <c r="AU107" s="394"/>
      <c r="AV107" s="394"/>
      <c r="AW107" s="394"/>
      <c r="AX107" s="394"/>
      <c r="AY107" s="394"/>
      <c r="AZ107" s="394"/>
      <c r="BA107" s="394"/>
      <c r="BB107" s="394"/>
      <c r="BC107" s="394"/>
      <c r="BD107" s="394"/>
      <c r="BE107" s="394"/>
      <c r="BF107" s="394"/>
      <c r="BG107" s="394"/>
      <c r="BH107" s="394"/>
      <c r="BI107" s="394"/>
      <c r="BJ107" s="394"/>
      <c r="BK107" s="394"/>
      <c r="BL107" s="394"/>
      <c r="BM107" s="394"/>
      <c r="BN107" s="394"/>
      <c r="BO107" s="394"/>
      <c r="BP107" s="394"/>
      <c r="BQ107" s="394"/>
      <c r="BR107" s="394"/>
      <c r="BS107" s="394"/>
      <c r="BT107" s="394"/>
      <c r="BU107" s="394"/>
      <c r="BV107" s="394"/>
      <c r="BW107" s="394"/>
      <c r="BX107" s="394"/>
      <c r="BY107" s="394"/>
      <c r="BZ107" s="394"/>
      <c r="CA107" s="394"/>
      <c r="CB107" s="394"/>
      <c r="CC107" s="394"/>
      <c r="CD107" s="394"/>
      <c r="CE107" s="394"/>
      <c r="CF107" s="394"/>
      <c r="CG107" s="394"/>
      <c r="CH107" s="394"/>
      <c r="CI107" s="394"/>
      <c r="CJ107" s="394"/>
      <c r="CK107" s="394"/>
      <c r="CL107" s="394"/>
      <c r="CM107" s="394"/>
      <c r="CN107" s="394"/>
      <c r="CO107" s="394"/>
      <c r="CP107" s="394"/>
    </row>
    <row r="108" spans="1:94" x14ac:dyDescent="0.2">
      <c r="A108" s="394"/>
      <c r="B108" s="394"/>
      <c r="C108" s="394"/>
      <c r="D108" s="394"/>
      <c r="E108" s="394"/>
      <c r="F108" s="394"/>
      <c r="G108" s="394"/>
      <c r="H108" s="394"/>
      <c r="I108" s="394"/>
      <c r="J108" s="394"/>
      <c r="K108" s="394"/>
      <c r="L108" s="394"/>
      <c r="M108" s="394"/>
      <c r="N108" s="394"/>
      <c r="O108" s="394"/>
      <c r="P108" s="394"/>
      <c r="Q108" s="394"/>
      <c r="R108" s="394"/>
      <c r="S108" s="394"/>
      <c r="T108" s="394"/>
      <c r="U108" s="394"/>
      <c r="V108" s="394"/>
      <c r="W108" s="394"/>
      <c r="X108" s="394"/>
      <c r="Y108" s="394"/>
      <c r="Z108" s="394"/>
      <c r="AA108" s="394"/>
      <c r="AB108" s="394"/>
      <c r="AC108" s="394"/>
      <c r="AD108" s="394"/>
      <c r="AE108" s="394"/>
      <c r="AF108" s="394"/>
      <c r="AG108" s="394"/>
      <c r="AH108" s="394"/>
      <c r="AI108" s="394"/>
      <c r="AJ108" s="394"/>
      <c r="AK108" s="394"/>
      <c r="AL108" s="394"/>
      <c r="AM108" s="394"/>
      <c r="AN108" s="394"/>
      <c r="AO108" s="394"/>
      <c r="AP108" s="394"/>
      <c r="AQ108" s="394"/>
      <c r="AR108" s="394"/>
      <c r="AS108" s="394"/>
      <c r="AT108" s="394"/>
      <c r="AU108" s="394"/>
      <c r="AV108" s="394"/>
      <c r="AW108" s="394"/>
      <c r="AX108" s="394"/>
      <c r="AY108" s="394"/>
      <c r="AZ108" s="394"/>
      <c r="BA108" s="394"/>
      <c r="BB108" s="394"/>
      <c r="BC108" s="394"/>
      <c r="BD108" s="394"/>
      <c r="BE108" s="394"/>
      <c r="BF108" s="394"/>
      <c r="BG108" s="394"/>
      <c r="BH108" s="394"/>
      <c r="BI108" s="394"/>
      <c r="BJ108" s="394"/>
      <c r="BK108" s="394"/>
      <c r="BL108" s="394"/>
      <c r="BM108" s="394"/>
      <c r="BN108" s="394"/>
      <c r="BO108" s="394"/>
      <c r="BP108" s="394"/>
      <c r="BQ108" s="394"/>
      <c r="BR108" s="394"/>
      <c r="BS108" s="394"/>
      <c r="BT108" s="394"/>
      <c r="BU108" s="394"/>
      <c r="BV108" s="394"/>
      <c r="BW108" s="394"/>
      <c r="BX108" s="394"/>
      <c r="BY108" s="394"/>
      <c r="BZ108" s="394"/>
      <c r="CA108" s="394"/>
      <c r="CB108" s="394"/>
      <c r="CC108" s="394"/>
      <c r="CD108" s="394"/>
      <c r="CE108" s="394"/>
      <c r="CF108" s="394"/>
      <c r="CG108" s="394"/>
      <c r="CH108" s="394"/>
      <c r="CI108" s="394"/>
      <c r="CJ108" s="394"/>
      <c r="CK108" s="394"/>
      <c r="CL108" s="394"/>
      <c r="CM108" s="394"/>
      <c r="CN108" s="394"/>
      <c r="CO108" s="394"/>
      <c r="CP108" s="394"/>
    </row>
    <row r="109" spans="1:94" x14ac:dyDescent="0.2">
      <c r="A109" s="394"/>
      <c r="B109" s="394"/>
      <c r="C109" s="394"/>
      <c r="D109" s="394"/>
      <c r="E109" s="394"/>
      <c r="F109" s="394"/>
      <c r="G109" s="394"/>
      <c r="H109" s="394"/>
      <c r="I109" s="394"/>
      <c r="J109" s="394"/>
      <c r="K109" s="394"/>
      <c r="L109" s="394"/>
      <c r="M109" s="394"/>
      <c r="N109" s="394"/>
      <c r="O109" s="394"/>
      <c r="P109" s="394"/>
      <c r="Q109" s="394"/>
      <c r="R109" s="394"/>
      <c r="S109" s="394"/>
      <c r="T109" s="394"/>
      <c r="U109" s="394"/>
      <c r="V109" s="394"/>
      <c r="W109" s="394"/>
      <c r="X109" s="394"/>
      <c r="Y109" s="394"/>
      <c r="Z109" s="394"/>
      <c r="AA109" s="394"/>
      <c r="AB109" s="394"/>
      <c r="AC109" s="394"/>
      <c r="AD109" s="394"/>
      <c r="AE109" s="394"/>
      <c r="AF109" s="394"/>
      <c r="AG109" s="394"/>
      <c r="AH109" s="394"/>
      <c r="AI109" s="394"/>
      <c r="AJ109" s="394"/>
      <c r="AK109" s="394"/>
      <c r="AL109" s="394"/>
      <c r="AM109" s="394"/>
      <c r="AN109" s="394"/>
      <c r="AO109" s="394"/>
      <c r="AP109" s="394"/>
      <c r="AQ109" s="394"/>
      <c r="AR109" s="394"/>
      <c r="AS109" s="394"/>
      <c r="AT109" s="394"/>
      <c r="AU109" s="394"/>
      <c r="AV109" s="394"/>
      <c r="AW109" s="394"/>
      <c r="AX109" s="394"/>
      <c r="AY109" s="394"/>
      <c r="AZ109" s="394"/>
      <c r="BA109" s="394"/>
      <c r="BB109" s="394"/>
      <c r="BC109" s="394"/>
      <c r="BD109" s="394"/>
      <c r="BE109" s="394"/>
      <c r="BF109" s="394"/>
      <c r="BG109" s="394"/>
      <c r="BH109" s="394"/>
      <c r="BI109" s="394"/>
      <c r="BJ109" s="394"/>
      <c r="BK109" s="394"/>
      <c r="BL109" s="394"/>
      <c r="BM109" s="394"/>
      <c r="BN109" s="394"/>
      <c r="BO109" s="394"/>
      <c r="BP109" s="394"/>
      <c r="BQ109" s="394"/>
      <c r="BR109" s="394"/>
      <c r="BS109" s="394"/>
      <c r="BT109" s="394"/>
      <c r="BU109" s="394"/>
      <c r="BV109" s="394"/>
      <c r="BW109" s="394"/>
      <c r="BX109" s="394"/>
      <c r="BY109" s="394"/>
      <c r="BZ109" s="394"/>
      <c r="CA109" s="394"/>
      <c r="CB109" s="394"/>
      <c r="CC109" s="394"/>
      <c r="CD109" s="394"/>
      <c r="CE109" s="394"/>
      <c r="CF109" s="394"/>
      <c r="CG109" s="394"/>
      <c r="CH109" s="394"/>
      <c r="CI109" s="394"/>
      <c r="CJ109" s="394"/>
      <c r="CK109" s="394"/>
      <c r="CL109" s="394"/>
      <c r="CM109" s="394"/>
      <c r="CN109" s="394"/>
      <c r="CO109" s="394"/>
      <c r="CP109" s="394"/>
    </row>
    <row r="110" spans="1:94" x14ac:dyDescent="0.2">
      <c r="A110" s="394"/>
      <c r="B110" s="394"/>
      <c r="C110" s="394"/>
      <c r="D110" s="394"/>
      <c r="E110" s="394"/>
      <c r="F110" s="394"/>
      <c r="G110" s="394"/>
      <c r="H110" s="394"/>
      <c r="I110" s="394"/>
      <c r="J110" s="394"/>
      <c r="K110" s="394"/>
      <c r="L110" s="394"/>
      <c r="M110" s="394"/>
      <c r="N110" s="394"/>
      <c r="O110" s="394"/>
      <c r="P110" s="394"/>
      <c r="Q110" s="394"/>
      <c r="R110" s="394"/>
      <c r="S110" s="394"/>
      <c r="T110" s="394"/>
      <c r="U110" s="394"/>
      <c r="V110" s="394"/>
      <c r="W110" s="394"/>
      <c r="X110" s="394"/>
      <c r="Y110" s="394"/>
      <c r="Z110" s="394"/>
      <c r="AA110" s="394"/>
      <c r="AB110" s="394"/>
      <c r="AC110" s="394"/>
      <c r="AD110" s="394"/>
      <c r="AE110" s="394"/>
      <c r="AF110" s="394"/>
      <c r="AG110" s="394"/>
      <c r="AH110" s="394"/>
      <c r="AI110" s="394"/>
      <c r="AJ110" s="394"/>
      <c r="AK110" s="394"/>
      <c r="AL110" s="394"/>
      <c r="AM110" s="394"/>
      <c r="AN110" s="394"/>
      <c r="AO110" s="394"/>
      <c r="AP110" s="394"/>
      <c r="AQ110" s="394"/>
      <c r="AR110" s="394"/>
      <c r="AS110" s="394"/>
      <c r="AT110" s="394"/>
      <c r="AU110" s="394"/>
      <c r="AV110" s="394"/>
      <c r="AW110" s="394"/>
      <c r="AX110" s="394"/>
      <c r="AY110" s="394"/>
      <c r="AZ110" s="394"/>
      <c r="BA110" s="394"/>
      <c r="BB110" s="394"/>
      <c r="BC110" s="394"/>
      <c r="BD110" s="394"/>
      <c r="BE110" s="394"/>
      <c r="BF110" s="394"/>
      <c r="BG110" s="394"/>
      <c r="BH110" s="394"/>
      <c r="BI110" s="394"/>
      <c r="BJ110" s="394"/>
      <c r="BK110" s="394"/>
      <c r="BL110" s="394"/>
      <c r="BM110" s="394"/>
      <c r="BN110" s="394"/>
      <c r="BO110" s="394"/>
      <c r="BP110" s="394"/>
      <c r="BQ110" s="394"/>
      <c r="BR110" s="394"/>
      <c r="BS110" s="394"/>
      <c r="BT110" s="394"/>
      <c r="BU110" s="394"/>
      <c r="BV110" s="394"/>
      <c r="BW110" s="394"/>
      <c r="BX110" s="394"/>
      <c r="BY110" s="394"/>
      <c r="BZ110" s="394"/>
      <c r="CA110" s="394"/>
      <c r="CB110" s="394"/>
      <c r="CC110" s="394"/>
      <c r="CD110" s="394"/>
      <c r="CE110" s="394"/>
      <c r="CF110" s="394"/>
      <c r="CG110" s="394"/>
      <c r="CH110" s="394"/>
      <c r="CI110" s="394"/>
      <c r="CJ110" s="394"/>
      <c r="CK110" s="394"/>
      <c r="CL110" s="394"/>
      <c r="CM110" s="394"/>
      <c r="CN110" s="394"/>
      <c r="CO110" s="394"/>
      <c r="CP110" s="394"/>
    </row>
    <row r="111" spans="1:94" x14ac:dyDescent="0.2">
      <c r="A111" s="394"/>
      <c r="B111" s="394"/>
      <c r="C111" s="394"/>
      <c r="D111" s="394"/>
      <c r="E111" s="394"/>
      <c r="F111" s="394"/>
      <c r="G111" s="394"/>
      <c r="H111" s="394"/>
      <c r="I111" s="394"/>
      <c r="J111" s="394"/>
      <c r="K111" s="394"/>
      <c r="L111" s="394"/>
      <c r="M111" s="394"/>
      <c r="N111" s="394"/>
      <c r="O111" s="394"/>
      <c r="P111" s="394"/>
      <c r="Q111" s="394"/>
      <c r="R111" s="394"/>
      <c r="S111" s="394"/>
      <c r="T111" s="394"/>
      <c r="U111" s="394"/>
      <c r="V111" s="394"/>
      <c r="W111" s="394"/>
      <c r="X111" s="394"/>
      <c r="Y111" s="394"/>
      <c r="Z111" s="394"/>
      <c r="AA111" s="394"/>
      <c r="AB111" s="394"/>
      <c r="AC111" s="394"/>
      <c r="AD111" s="394"/>
      <c r="AE111" s="394"/>
      <c r="AF111" s="394"/>
      <c r="AG111" s="394"/>
      <c r="AH111" s="394"/>
      <c r="AI111" s="394"/>
      <c r="AJ111" s="394"/>
      <c r="AK111" s="394"/>
      <c r="AL111" s="394"/>
      <c r="AM111" s="394"/>
      <c r="AN111" s="394"/>
      <c r="AO111" s="394"/>
      <c r="AP111" s="394"/>
      <c r="AQ111" s="394"/>
      <c r="AR111" s="394"/>
      <c r="AS111" s="394"/>
      <c r="AT111" s="394"/>
      <c r="AU111" s="394"/>
      <c r="AV111" s="394"/>
      <c r="AW111" s="394"/>
      <c r="AX111" s="394"/>
      <c r="AY111" s="394"/>
      <c r="AZ111" s="394"/>
      <c r="BA111" s="394"/>
      <c r="BB111" s="394"/>
      <c r="BC111" s="394"/>
      <c r="BD111" s="394"/>
      <c r="BE111" s="394"/>
      <c r="BF111" s="394"/>
      <c r="BG111" s="394"/>
      <c r="BH111" s="394"/>
      <c r="BI111" s="394"/>
      <c r="BJ111" s="394"/>
      <c r="BK111" s="394"/>
      <c r="BL111" s="394"/>
      <c r="BM111" s="394"/>
      <c r="BN111" s="394"/>
      <c r="BO111" s="394"/>
      <c r="BP111" s="394"/>
      <c r="BQ111" s="394"/>
      <c r="BR111" s="394"/>
      <c r="BS111" s="394"/>
      <c r="BT111" s="394"/>
      <c r="BU111" s="394"/>
      <c r="BV111" s="394"/>
      <c r="BW111" s="394"/>
      <c r="BX111" s="394"/>
      <c r="BY111" s="394"/>
      <c r="BZ111" s="394"/>
      <c r="CA111" s="394"/>
      <c r="CB111" s="394"/>
      <c r="CC111" s="394"/>
      <c r="CD111" s="394"/>
      <c r="CE111" s="394"/>
      <c r="CF111" s="394"/>
      <c r="CG111" s="394"/>
      <c r="CH111" s="394"/>
      <c r="CI111" s="394"/>
      <c r="CJ111" s="394"/>
      <c r="CK111" s="394"/>
      <c r="CL111" s="394"/>
      <c r="CM111" s="394"/>
      <c r="CN111" s="394"/>
      <c r="CO111" s="394"/>
      <c r="CP111" s="394"/>
    </row>
    <row r="112" spans="1:94" x14ac:dyDescent="0.2">
      <c r="A112" s="394"/>
      <c r="B112" s="394"/>
      <c r="C112" s="394"/>
      <c r="D112" s="394"/>
      <c r="E112" s="394"/>
      <c r="F112" s="394"/>
      <c r="G112" s="394"/>
      <c r="H112" s="394"/>
      <c r="I112" s="394"/>
      <c r="J112" s="394"/>
      <c r="K112" s="394"/>
      <c r="L112" s="394"/>
      <c r="M112" s="394"/>
      <c r="N112" s="394"/>
      <c r="O112" s="394"/>
      <c r="P112" s="394"/>
      <c r="Q112" s="394"/>
      <c r="R112" s="394"/>
      <c r="S112" s="394"/>
      <c r="T112" s="394"/>
      <c r="U112" s="394"/>
      <c r="V112" s="394"/>
      <c r="W112" s="394"/>
      <c r="X112" s="394"/>
      <c r="Y112" s="394"/>
      <c r="Z112" s="394"/>
      <c r="AA112" s="394"/>
      <c r="AB112" s="394"/>
      <c r="AC112" s="394"/>
      <c r="AD112" s="394"/>
      <c r="AE112" s="394"/>
      <c r="AF112" s="394"/>
      <c r="AG112" s="394"/>
      <c r="AH112" s="394"/>
      <c r="AI112" s="394"/>
      <c r="AJ112" s="394"/>
      <c r="AK112" s="394"/>
      <c r="AL112" s="394"/>
      <c r="AM112" s="394"/>
      <c r="AN112" s="394"/>
      <c r="AO112" s="394"/>
      <c r="AP112" s="394"/>
      <c r="AQ112" s="394"/>
      <c r="AR112" s="394"/>
      <c r="AS112" s="394"/>
      <c r="AT112" s="394"/>
      <c r="AU112" s="394"/>
      <c r="AV112" s="394"/>
      <c r="AW112" s="394"/>
      <c r="AX112" s="394"/>
      <c r="AY112" s="394"/>
      <c r="AZ112" s="394"/>
      <c r="BA112" s="394"/>
      <c r="BB112" s="394"/>
      <c r="BC112" s="394"/>
      <c r="BD112" s="394"/>
      <c r="BE112" s="394"/>
      <c r="BF112" s="394"/>
      <c r="BG112" s="394"/>
      <c r="BH112" s="394"/>
      <c r="BI112" s="394"/>
      <c r="BJ112" s="394"/>
      <c r="BK112" s="394"/>
      <c r="BL112" s="394"/>
      <c r="BM112" s="394"/>
      <c r="BN112" s="394"/>
      <c r="BO112" s="394"/>
      <c r="BP112" s="394"/>
      <c r="BQ112" s="394"/>
      <c r="BR112" s="394"/>
      <c r="BS112" s="394"/>
      <c r="BT112" s="394"/>
      <c r="BU112" s="394"/>
      <c r="BV112" s="394"/>
      <c r="BW112" s="394"/>
      <c r="BX112" s="394"/>
      <c r="BY112" s="394"/>
      <c r="BZ112" s="394"/>
      <c r="CA112" s="394"/>
      <c r="CB112" s="394"/>
      <c r="CC112" s="394"/>
      <c r="CD112" s="394"/>
      <c r="CE112" s="394"/>
      <c r="CF112" s="394"/>
      <c r="CG112" s="394"/>
      <c r="CH112" s="394"/>
      <c r="CI112" s="394"/>
      <c r="CJ112" s="394"/>
      <c r="CK112" s="394"/>
      <c r="CL112" s="394"/>
      <c r="CM112" s="394"/>
      <c r="CN112" s="394"/>
      <c r="CO112" s="394"/>
      <c r="CP112" s="394"/>
    </row>
    <row r="113" spans="1:94" x14ac:dyDescent="0.2">
      <c r="A113" s="394"/>
      <c r="B113" s="394"/>
      <c r="C113" s="394"/>
      <c r="D113" s="394"/>
      <c r="E113" s="394"/>
      <c r="F113" s="394"/>
      <c r="G113" s="394"/>
      <c r="H113" s="394"/>
      <c r="I113" s="394"/>
      <c r="J113" s="394"/>
      <c r="K113" s="394"/>
      <c r="L113" s="394"/>
      <c r="M113" s="394"/>
      <c r="N113" s="394"/>
      <c r="O113" s="394"/>
      <c r="P113" s="394"/>
      <c r="Q113" s="394"/>
      <c r="R113" s="394"/>
      <c r="S113" s="394"/>
      <c r="T113" s="394"/>
      <c r="U113" s="394"/>
      <c r="V113" s="394"/>
      <c r="W113" s="394"/>
      <c r="X113" s="394"/>
      <c r="Y113" s="394"/>
      <c r="Z113" s="394"/>
      <c r="AA113" s="394"/>
      <c r="AB113" s="394"/>
      <c r="AC113" s="394"/>
      <c r="AD113" s="394"/>
      <c r="AE113" s="394"/>
      <c r="AF113" s="394"/>
      <c r="AG113" s="394"/>
      <c r="AH113" s="394"/>
      <c r="AI113" s="394"/>
      <c r="AJ113" s="394"/>
      <c r="AK113" s="394"/>
      <c r="AL113" s="394"/>
      <c r="AM113" s="394"/>
      <c r="AN113" s="394"/>
      <c r="AO113" s="394"/>
      <c r="AP113" s="394"/>
      <c r="AQ113" s="394"/>
      <c r="AR113" s="394"/>
      <c r="AS113" s="394"/>
      <c r="AT113" s="394"/>
      <c r="AU113" s="394"/>
      <c r="AV113" s="394"/>
      <c r="AW113" s="394"/>
      <c r="AX113" s="394"/>
      <c r="AY113" s="394"/>
      <c r="AZ113" s="394"/>
      <c r="BA113" s="394"/>
      <c r="BB113" s="394"/>
      <c r="BC113" s="394"/>
      <c r="BD113" s="394"/>
      <c r="BE113" s="394"/>
      <c r="BF113" s="394"/>
      <c r="BG113" s="394"/>
      <c r="BH113" s="394"/>
      <c r="BI113" s="394"/>
      <c r="BJ113" s="394"/>
      <c r="BK113" s="394"/>
      <c r="BL113" s="394"/>
      <c r="BM113" s="394"/>
      <c r="BN113" s="394"/>
      <c r="BO113" s="394"/>
      <c r="BP113" s="394"/>
      <c r="BQ113" s="394"/>
      <c r="BR113" s="394"/>
      <c r="BS113" s="394"/>
      <c r="BT113" s="394"/>
      <c r="BU113" s="394"/>
      <c r="BV113" s="394"/>
      <c r="BW113" s="394"/>
      <c r="BX113" s="394"/>
      <c r="BY113" s="394"/>
      <c r="BZ113" s="394"/>
      <c r="CA113" s="394"/>
      <c r="CB113" s="394"/>
      <c r="CC113" s="394"/>
      <c r="CD113" s="394"/>
      <c r="CE113" s="394"/>
      <c r="CF113" s="394"/>
      <c r="CG113" s="394"/>
      <c r="CH113" s="394"/>
      <c r="CI113" s="394"/>
      <c r="CJ113" s="394"/>
      <c r="CK113" s="394"/>
      <c r="CL113" s="394"/>
      <c r="CM113" s="394"/>
      <c r="CN113" s="394"/>
      <c r="CO113" s="394"/>
      <c r="CP113" s="394"/>
    </row>
    <row r="114" spans="1:94" x14ac:dyDescent="0.2">
      <c r="A114" s="394"/>
      <c r="B114" s="394"/>
      <c r="C114" s="394"/>
      <c r="D114" s="394"/>
      <c r="E114" s="394"/>
      <c r="F114" s="394"/>
      <c r="G114" s="394"/>
      <c r="H114" s="394"/>
      <c r="I114" s="394"/>
      <c r="J114" s="394"/>
      <c r="K114" s="394"/>
      <c r="L114" s="394"/>
      <c r="M114" s="394"/>
      <c r="N114" s="394"/>
      <c r="O114" s="394"/>
      <c r="P114" s="394"/>
      <c r="Q114" s="394"/>
      <c r="R114" s="394"/>
      <c r="S114" s="394"/>
      <c r="T114" s="394"/>
      <c r="U114" s="394"/>
      <c r="V114" s="394"/>
      <c r="W114" s="394"/>
      <c r="X114" s="394"/>
      <c r="Y114" s="394"/>
      <c r="Z114" s="394"/>
      <c r="AA114" s="394"/>
      <c r="AB114" s="394"/>
      <c r="AC114" s="394"/>
      <c r="AD114" s="394"/>
      <c r="AE114" s="394"/>
      <c r="AF114" s="394"/>
      <c r="AG114" s="394"/>
      <c r="AH114" s="394"/>
      <c r="AI114" s="394"/>
      <c r="AJ114" s="394"/>
      <c r="AK114" s="394"/>
      <c r="AL114" s="394"/>
      <c r="AM114" s="394"/>
      <c r="AN114" s="394"/>
      <c r="AO114" s="394"/>
      <c r="AP114" s="394"/>
      <c r="AQ114" s="394"/>
      <c r="AR114" s="394"/>
      <c r="AS114" s="394"/>
      <c r="AT114" s="394"/>
      <c r="AU114" s="394"/>
      <c r="AV114" s="394"/>
      <c r="AW114" s="394"/>
      <c r="AX114" s="394"/>
      <c r="AY114" s="394"/>
      <c r="AZ114" s="394"/>
      <c r="BA114" s="394"/>
      <c r="BB114" s="394"/>
      <c r="BC114" s="394"/>
      <c r="BD114" s="394"/>
      <c r="BE114" s="394"/>
      <c r="BF114" s="394"/>
      <c r="BG114" s="394"/>
      <c r="BH114" s="394"/>
      <c r="BI114" s="394"/>
      <c r="BJ114" s="394"/>
      <c r="BK114" s="394"/>
      <c r="BL114" s="394"/>
      <c r="BM114" s="394"/>
      <c r="BN114" s="394"/>
      <c r="BO114" s="394"/>
      <c r="BP114" s="394"/>
      <c r="BQ114" s="394"/>
      <c r="BR114" s="394"/>
      <c r="BS114" s="394"/>
      <c r="BT114" s="394"/>
      <c r="BU114" s="394"/>
      <c r="BV114" s="394"/>
      <c r="BW114" s="394"/>
      <c r="BX114" s="394"/>
      <c r="BY114" s="394"/>
      <c r="BZ114" s="394"/>
      <c r="CA114" s="394"/>
      <c r="CB114" s="394"/>
      <c r="CC114" s="394"/>
      <c r="CD114" s="394"/>
      <c r="CE114" s="394"/>
      <c r="CF114" s="394"/>
      <c r="CG114" s="394"/>
      <c r="CH114" s="394"/>
      <c r="CI114" s="394"/>
      <c r="CJ114" s="394"/>
      <c r="CK114" s="394"/>
      <c r="CL114" s="394"/>
      <c r="CM114" s="394"/>
      <c r="CN114" s="394"/>
      <c r="CO114" s="394"/>
      <c r="CP114" s="394"/>
    </row>
    <row r="115" spans="1:94" x14ac:dyDescent="0.2">
      <c r="A115" s="394"/>
      <c r="B115" s="394"/>
      <c r="C115" s="394"/>
      <c r="D115" s="394"/>
      <c r="E115" s="394"/>
      <c r="F115" s="394"/>
      <c r="G115" s="394"/>
      <c r="H115" s="394"/>
      <c r="I115" s="394"/>
      <c r="J115" s="394"/>
      <c r="K115" s="394"/>
      <c r="L115" s="394"/>
      <c r="M115" s="394"/>
      <c r="N115" s="394"/>
      <c r="O115" s="394"/>
      <c r="P115" s="394"/>
      <c r="Q115" s="394"/>
      <c r="R115" s="394"/>
      <c r="S115" s="394"/>
      <c r="T115" s="394"/>
      <c r="U115" s="394"/>
      <c r="V115" s="394"/>
      <c r="W115" s="394"/>
      <c r="X115" s="394"/>
      <c r="Y115" s="394"/>
      <c r="Z115" s="394"/>
      <c r="AA115" s="394"/>
      <c r="AB115" s="394"/>
      <c r="AC115" s="394"/>
      <c r="AD115" s="394"/>
      <c r="AE115" s="394"/>
      <c r="AF115" s="394"/>
      <c r="AG115" s="394"/>
      <c r="AH115" s="394"/>
      <c r="AI115" s="394"/>
      <c r="AJ115" s="394"/>
      <c r="AK115" s="394"/>
      <c r="AL115" s="394"/>
      <c r="AM115" s="394"/>
      <c r="AN115" s="394"/>
      <c r="AO115" s="394"/>
      <c r="AP115" s="394"/>
      <c r="AQ115" s="394"/>
      <c r="AR115" s="394"/>
      <c r="AS115" s="394"/>
      <c r="AT115" s="394"/>
      <c r="AU115" s="394"/>
      <c r="AV115" s="394"/>
      <c r="AW115" s="394"/>
      <c r="AX115" s="394"/>
      <c r="AY115" s="394"/>
      <c r="AZ115" s="394"/>
      <c r="BA115" s="394"/>
      <c r="BB115" s="394"/>
      <c r="BC115" s="394"/>
      <c r="BD115" s="394"/>
      <c r="BE115" s="394"/>
      <c r="BF115" s="394"/>
      <c r="BG115" s="394"/>
      <c r="BH115" s="394"/>
      <c r="BI115" s="394"/>
      <c r="BJ115" s="394"/>
      <c r="BK115" s="394"/>
      <c r="BL115" s="394"/>
      <c r="BM115" s="394"/>
      <c r="BN115" s="394"/>
      <c r="BO115" s="394"/>
      <c r="BP115" s="394"/>
      <c r="BQ115" s="394"/>
      <c r="BR115" s="394"/>
      <c r="BS115" s="394"/>
      <c r="BT115" s="394"/>
      <c r="BU115" s="394"/>
      <c r="BV115" s="394"/>
      <c r="BW115" s="394"/>
      <c r="BX115" s="394"/>
      <c r="BY115" s="394"/>
      <c r="BZ115" s="394"/>
      <c r="CA115" s="394"/>
      <c r="CB115" s="394"/>
      <c r="CC115" s="394"/>
      <c r="CD115" s="394"/>
      <c r="CE115" s="394"/>
      <c r="CF115" s="394"/>
      <c r="CG115" s="394"/>
      <c r="CH115" s="394"/>
      <c r="CI115" s="394"/>
      <c r="CJ115" s="394"/>
      <c r="CK115" s="394"/>
      <c r="CL115" s="394"/>
      <c r="CM115" s="394"/>
      <c r="CN115" s="394"/>
      <c r="CO115" s="394"/>
      <c r="CP115" s="394"/>
    </row>
    <row r="116" spans="1:94" x14ac:dyDescent="0.2">
      <c r="A116" s="394"/>
      <c r="B116" s="394"/>
      <c r="C116" s="394"/>
      <c r="D116" s="394"/>
      <c r="E116" s="394"/>
      <c r="F116" s="394"/>
      <c r="G116" s="394"/>
      <c r="H116" s="394"/>
      <c r="I116" s="394"/>
      <c r="J116" s="394"/>
      <c r="K116" s="394"/>
      <c r="L116" s="394"/>
      <c r="M116" s="394"/>
      <c r="N116" s="394"/>
      <c r="O116" s="394"/>
      <c r="P116" s="394"/>
      <c r="Q116" s="394"/>
      <c r="R116" s="394"/>
      <c r="S116" s="394"/>
      <c r="T116" s="394"/>
      <c r="U116" s="394"/>
      <c r="V116" s="394"/>
      <c r="W116" s="394"/>
      <c r="X116" s="394"/>
      <c r="Y116" s="394"/>
      <c r="Z116" s="394"/>
      <c r="AA116" s="394"/>
      <c r="AB116" s="394"/>
      <c r="AC116" s="394"/>
      <c r="AD116" s="394"/>
      <c r="AE116" s="394"/>
      <c r="AF116" s="394"/>
      <c r="AG116" s="394"/>
      <c r="AH116" s="394"/>
      <c r="AI116" s="394"/>
      <c r="AJ116" s="394"/>
      <c r="AK116" s="394"/>
      <c r="AL116" s="394"/>
      <c r="AM116" s="394"/>
      <c r="AN116" s="394"/>
      <c r="AO116" s="394"/>
      <c r="AP116" s="394"/>
      <c r="AQ116" s="394"/>
      <c r="AR116" s="394"/>
      <c r="AS116" s="394"/>
      <c r="AT116" s="394"/>
      <c r="AU116" s="394"/>
      <c r="AV116" s="394"/>
      <c r="AW116" s="394"/>
      <c r="AX116" s="394"/>
      <c r="AY116" s="394"/>
      <c r="AZ116" s="394"/>
      <c r="BA116" s="394"/>
      <c r="BB116" s="394"/>
      <c r="BC116" s="394"/>
      <c r="BD116" s="394"/>
      <c r="BE116" s="394"/>
      <c r="BF116" s="394"/>
      <c r="BG116" s="394"/>
      <c r="BH116" s="394"/>
      <c r="BI116" s="394"/>
      <c r="BJ116" s="394"/>
      <c r="BK116" s="394"/>
      <c r="BL116" s="394"/>
      <c r="BM116" s="394"/>
      <c r="BN116" s="394"/>
      <c r="BO116" s="394"/>
      <c r="BP116" s="394"/>
      <c r="BQ116" s="394"/>
      <c r="BR116" s="394"/>
      <c r="BS116" s="394"/>
      <c r="BT116" s="394"/>
      <c r="BU116" s="394"/>
      <c r="BV116" s="394"/>
      <c r="BW116" s="394"/>
      <c r="BX116" s="394"/>
      <c r="BY116" s="394"/>
      <c r="BZ116" s="394"/>
      <c r="CA116" s="394"/>
      <c r="CB116" s="394"/>
      <c r="CC116" s="394"/>
      <c r="CD116" s="394"/>
      <c r="CE116" s="394"/>
      <c r="CF116" s="394"/>
      <c r="CG116" s="394"/>
      <c r="CH116" s="394"/>
      <c r="CI116" s="394"/>
      <c r="CJ116" s="394"/>
      <c r="CK116" s="394"/>
      <c r="CL116" s="394"/>
      <c r="CM116" s="394"/>
      <c r="CN116" s="394"/>
      <c r="CO116" s="394"/>
      <c r="CP116" s="394"/>
    </row>
    <row r="117" spans="1:94" x14ac:dyDescent="0.2">
      <c r="A117" s="394"/>
      <c r="B117" s="394"/>
      <c r="C117" s="394"/>
      <c r="D117" s="394"/>
      <c r="E117" s="394"/>
      <c r="F117" s="394"/>
      <c r="G117" s="394"/>
      <c r="H117" s="394"/>
      <c r="I117" s="394"/>
      <c r="J117" s="394"/>
      <c r="K117" s="394"/>
      <c r="L117" s="394"/>
      <c r="M117" s="394"/>
      <c r="N117" s="394"/>
      <c r="O117" s="394"/>
      <c r="P117" s="394"/>
      <c r="Q117" s="394"/>
      <c r="R117" s="394"/>
      <c r="S117" s="394"/>
      <c r="T117" s="394"/>
      <c r="U117" s="394"/>
      <c r="V117" s="394"/>
      <c r="W117" s="394"/>
      <c r="X117" s="394"/>
      <c r="Y117" s="394"/>
      <c r="Z117" s="394"/>
      <c r="AA117" s="394"/>
      <c r="AB117" s="394"/>
      <c r="AC117" s="394"/>
      <c r="AD117" s="394"/>
      <c r="AE117" s="394"/>
      <c r="AF117" s="394"/>
      <c r="AG117" s="394"/>
      <c r="AH117" s="394"/>
      <c r="AI117" s="394"/>
      <c r="AJ117" s="394"/>
      <c r="AK117" s="394"/>
      <c r="AL117" s="394"/>
      <c r="AM117" s="394"/>
      <c r="AN117" s="394"/>
      <c r="AO117" s="394"/>
      <c r="AP117" s="394"/>
      <c r="AQ117" s="394"/>
      <c r="AR117" s="394"/>
      <c r="AS117" s="394"/>
      <c r="AT117" s="394"/>
      <c r="AU117" s="394"/>
      <c r="AV117" s="394"/>
      <c r="AW117" s="394"/>
      <c r="AX117" s="394"/>
      <c r="AY117" s="394"/>
      <c r="AZ117" s="394"/>
      <c r="BA117" s="394"/>
      <c r="BB117" s="394"/>
      <c r="BC117" s="394"/>
      <c r="BD117" s="394"/>
      <c r="BE117" s="394"/>
      <c r="BF117" s="394"/>
      <c r="BG117" s="394"/>
      <c r="BH117" s="394"/>
      <c r="BI117" s="394"/>
      <c r="BJ117" s="394"/>
      <c r="BK117" s="394"/>
      <c r="BL117" s="394"/>
      <c r="BM117" s="394"/>
      <c r="BN117" s="394"/>
      <c r="BO117" s="394"/>
      <c r="BP117" s="394"/>
      <c r="BQ117" s="394"/>
      <c r="BR117" s="394"/>
      <c r="BS117" s="394"/>
      <c r="BT117" s="394"/>
      <c r="BU117" s="394"/>
      <c r="BV117" s="394"/>
      <c r="BW117" s="394"/>
      <c r="BX117" s="394"/>
      <c r="BY117" s="394"/>
      <c r="BZ117" s="394"/>
      <c r="CA117" s="394"/>
      <c r="CB117" s="394"/>
      <c r="CC117" s="394"/>
      <c r="CD117" s="394"/>
      <c r="CE117" s="394"/>
      <c r="CF117" s="394"/>
      <c r="CG117" s="394"/>
      <c r="CH117" s="394"/>
      <c r="CI117" s="394"/>
      <c r="CJ117" s="394"/>
      <c r="CK117" s="394"/>
      <c r="CL117" s="394"/>
      <c r="CM117" s="394"/>
      <c r="CN117" s="394"/>
      <c r="CO117" s="394"/>
      <c r="CP117" s="394"/>
    </row>
    <row r="118" spans="1:94" x14ac:dyDescent="0.2">
      <c r="A118" s="394"/>
      <c r="B118" s="394"/>
      <c r="C118" s="394"/>
      <c r="D118" s="394"/>
      <c r="E118" s="394"/>
      <c r="F118" s="394"/>
      <c r="G118" s="394"/>
      <c r="H118" s="394"/>
      <c r="I118" s="394"/>
      <c r="J118" s="394"/>
      <c r="K118" s="394"/>
      <c r="L118" s="394"/>
      <c r="M118" s="394"/>
      <c r="N118" s="394"/>
      <c r="O118" s="394"/>
      <c r="P118" s="394"/>
      <c r="Q118" s="394"/>
      <c r="R118" s="394"/>
      <c r="S118" s="394"/>
      <c r="T118" s="394"/>
      <c r="U118" s="394"/>
      <c r="V118" s="394"/>
      <c r="W118" s="394"/>
      <c r="X118" s="394"/>
      <c r="Y118" s="394"/>
      <c r="Z118" s="394"/>
      <c r="AA118" s="394"/>
      <c r="AB118" s="394"/>
      <c r="AC118" s="394"/>
      <c r="AD118" s="394"/>
      <c r="AE118" s="394"/>
      <c r="AF118" s="394"/>
      <c r="AG118" s="394"/>
      <c r="AH118" s="394"/>
      <c r="AI118" s="394"/>
      <c r="AJ118" s="394"/>
      <c r="AK118" s="394"/>
      <c r="AL118" s="394"/>
      <c r="AM118" s="394"/>
      <c r="AN118" s="394"/>
      <c r="AO118" s="394"/>
      <c r="AP118" s="394"/>
      <c r="AQ118" s="394"/>
      <c r="AR118" s="394"/>
      <c r="AS118" s="394"/>
      <c r="AT118" s="394"/>
      <c r="AU118" s="394"/>
      <c r="AV118" s="394"/>
      <c r="AW118" s="394"/>
      <c r="AX118" s="394"/>
      <c r="AY118" s="394"/>
      <c r="AZ118" s="394"/>
      <c r="BA118" s="394"/>
      <c r="BB118" s="394"/>
      <c r="BC118" s="394"/>
      <c r="BD118" s="394"/>
      <c r="BE118" s="394"/>
      <c r="BF118" s="394"/>
      <c r="BG118" s="394"/>
      <c r="BH118" s="394"/>
      <c r="BI118" s="394"/>
      <c r="BJ118" s="394"/>
      <c r="BK118" s="394"/>
      <c r="BL118" s="394"/>
      <c r="BM118" s="394"/>
      <c r="BN118" s="394"/>
      <c r="BO118" s="394"/>
      <c r="BP118" s="394"/>
      <c r="BQ118" s="394"/>
      <c r="BR118" s="394"/>
      <c r="BS118" s="394"/>
      <c r="BT118" s="394"/>
      <c r="BU118" s="394"/>
      <c r="BV118" s="394"/>
      <c r="BW118" s="394"/>
      <c r="BX118" s="394"/>
      <c r="BY118" s="394"/>
      <c r="BZ118" s="394"/>
      <c r="CA118" s="394"/>
      <c r="CB118" s="394"/>
      <c r="CC118" s="394"/>
      <c r="CD118" s="394"/>
      <c r="CE118" s="394"/>
      <c r="CF118" s="394"/>
      <c r="CG118" s="394"/>
      <c r="CH118" s="394"/>
      <c r="CI118" s="394"/>
      <c r="CJ118" s="394"/>
      <c r="CK118" s="394"/>
      <c r="CL118" s="394"/>
      <c r="CM118" s="394"/>
      <c r="CN118" s="394"/>
      <c r="CO118" s="394"/>
      <c r="CP118" s="394"/>
    </row>
    <row r="119" spans="1:94" x14ac:dyDescent="0.2">
      <c r="A119" s="394"/>
      <c r="B119" s="394"/>
      <c r="C119" s="394"/>
      <c r="D119" s="394"/>
      <c r="E119" s="394"/>
      <c r="F119" s="394"/>
      <c r="G119" s="394"/>
      <c r="H119" s="394"/>
      <c r="I119" s="394"/>
      <c r="J119" s="394"/>
      <c r="K119" s="394"/>
      <c r="L119" s="394"/>
      <c r="M119" s="394"/>
      <c r="N119" s="394"/>
      <c r="O119" s="394"/>
      <c r="P119" s="394"/>
      <c r="Q119" s="394"/>
      <c r="R119" s="394"/>
      <c r="S119" s="394"/>
      <c r="T119" s="394"/>
      <c r="U119" s="394"/>
      <c r="V119" s="394"/>
      <c r="W119" s="394"/>
      <c r="X119" s="394"/>
      <c r="Y119" s="394"/>
      <c r="Z119" s="394"/>
      <c r="AA119" s="394"/>
      <c r="AB119" s="394"/>
      <c r="AC119" s="394"/>
      <c r="AD119" s="394"/>
      <c r="AE119" s="394"/>
      <c r="AF119" s="394"/>
      <c r="AG119" s="394"/>
      <c r="AH119" s="394"/>
      <c r="AI119" s="394"/>
      <c r="AJ119" s="394"/>
      <c r="AK119" s="394"/>
      <c r="AL119" s="394"/>
      <c r="AM119" s="394"/>
      <c r="AN119" s="394"/>
      <c r="AO119" s="394"/>
      <c r="AP119" s="394"/>
      <c r="AQ119" s="394"/>
      <c r="AR119" s="394"/>
      <c r="AS119" s="394"/>
      <c r="AT119" s="394"/>
      <c r="AU119" s="394"/>
      <c r="AV119" s="394"/>
      <c r="AW119" s="394"/>
      <c r="AX119" s="394"/>
      <c r="AY119" s="394"/>
      <c r="AZ119" s="394"/>
      <c r="BA119" s="394"/>
      <c r="BB119" s="394"/>
      <c r="BC119" s="394"/>
      <c r="BD119" s="394"/>
      <c r="BE119" s="394"/>
      <c r="BF119" s="394"/>
      <c r="BG119" s="394"/>
      <c r="BH119" s="394"/>
      <c r="BI119" s="394"/>
      <c r="BJ119" s="394"/>
      <c r="BK119" s="394"/>
      <c r="BL119" s="394"/>
      <c r="BM119" s="394"/>
      <c r="BN119" s="394"/>
      <c r="BO119" s="394"/>
      <c r="BP119" s="394"/>
      <c r="BQ119" s="394"/>
      <c r="BR119" s="394"/>
      <c r="BS119" s="394"/>
      <c r="BT119" s="394"/>
      <c r="BU119" s="394"/>
      <c r="BV119" s="394"/>
      <c r="BW119" s="394"/>
      <c r="BX119" s="394"/>
      <c r="BY119" s="394"/>
      <c r="BZ119" s="394"/>
      <c r="CA119" s="394"/>
      <c r="CB119" s="394"/>
      <c r="CC119" s="394"/>
      <c r="CD119" s="394"/>
      <c r="CE119" s="394"/>
      <c r="CF119" s="394"/>
      <c r="CG119" s="394"/>
      <c r="CH119" s="394"/>
      <c r="CI119" s="394"/>
      <c r="CJ119" s="394"/>
      <c r="CK119" s="394"/>
      <c r="CL119" s="394"/>
      <c r="CM119" s="394"/>
      <c r="CN119" s="394"/>
      <c r="CO119" s="394"/>
      <c r="CP119" s="394"/>
    </row>
    <row r="120" spans="1:94" x14ac:dyDescent="0.2">
      <c r="A120" s="394"/>
      <c r="B120" s="394"/>
      <c r="C120" s="394"/>
      <c r="D120" s="394"/>
      <c r="E120" s="394"/>
      <c r="F120" s="394"/>
      <c r="G120" s="394"/>
      <c r="H120" s="394"/>
      <c r="I120" s="394"/>
      <c r="J120" s="394"/>
      <c r="K120" s="394"/>
      <c r="L120" s="394"/>
      <c r="M120" s="394"/>
      <c r="N120" s="394"/>
      <c r="O120" s="394"/>
      <c r="P120" s="394"/>
      <c r="Q120" s="394"/>
      <c r="R120" s="394"/>
      <c r="S120" s="394"/>
      <c r="T120" s="394"/>
      <c r="U120" s="394"/>
      <c r="V120" s="394"/>
      <c r="W120" s="394"/>
      <c r="X120" s="394"/>
      <c r="Y120" s="394"/>
      <c r="Z120" s="394"/>
      <c r="AA120" s="394"/>
      <c r="AB120" s="394"/>
      <c r="AC120" s="394"/>
      <c r="AD120" s="394"/>
      <c r="AE120" s="394"/>
      <c r="AF120" s="394"/>
      <c r="AG120" s="394"/>
      <c r="AH120" s="394"/>
      <c r="AI120" s="394"/>
      <c r="AJ120" s="394"/>
      <c r="AK120" s="394"/>
      <c r="AL120" s="394"/>
      <c r="AM120" s="394"/>
      <c r="AN120" s="394"/>
      <c r="AO120" s="394"/>
      <c r="AP120" s="394"/>
      <c r="AQ120" s="394"/>
      <c r="AR120" s="394"/>
      <c r="AS120" s="394"/>
      <c r="AT120" s="394"/>
      <c r="AU120" s="394"/>
      <c r="AV120" s="394"/>
      <c r="AW120" s="394"/>
      <c r="AX120" s="394"/>
      <c r="AY120" s="394"/>
      <c r="AZ120" s="394"/>
      <c r="BA120" s="394"/>
      <c r="BB120" s="394"/>
      <c r="BC120" s="394"/>
      <c r="BD120" s="394"/>
      <c r="BE120" s="394"/>
      <c r="BF120" s="394"/>
      <c r="BG120" s="394"/>
      <c r="BH120" s="394"/>
      <c r="BI120" s="394"/>
      <c r="BJ120" s="394"/>
      <c r="BK120" s="394"/>
      <c r="BL120" s="394"/>
      <c r="BM120" s="394"/>
      <c r="BN120" s="394"/>
      <c r="BO120" s="394"/>
      <c r="BP120" s="394"/>
      <c r="BQ120" s="394"/>
      <c r="BR120" s="394"/>
      <c r="BS120" s="394"/>
      <c r="BT120" s="394"/>
      <c r="BU120" s="394"/>
      <c r="BV120" s="394"/>
      <c r="BW120" s="394"/>
      <c r="BX120" s="394"/>
      <c r="BY120" s="394"/>
      <c r="BZ120" s="394"/>
      <c r="CA120" s="394"/>
      <c r="CB120" s="394"/>
      <c r="CC120" s="394"/>
      <c r="CD120" s="394"/>
      <c r="CE120" s="394"/>
      <c r="CF120" s="394"/>
      <c r="CG120" s="394"/>
      <c r="CH120" s="394"/>
      <c r="CI120" s="394"/>
      <c r="CJ120" s="394"/>
      <c r="CK120" s="394"/>
      <c r="CL120" s="394"/>
      <c r="CM120" s="394"/>
      <c r="CN120" s="394"/>
      <c r="CO120" s="394"/>
      <c r="CP120" s="394"/>
    </row>
    <row r="121" spans="1:94" x14ac:dyDescent="0.2">
      <c r="A121" s="394"/>
      <c r="B121" s="394"/>
      <c r="C121" s="394"/>
      <c r="D121" s="394"/>
      <c r="E121" s="394"/>
      <c r="F121" s="394"/>
      <c r="G121" s="394"/>
      <c r="H121" s="394"/>
      <c r="I121" s="394"/>
      <c r="J121" s="394"/>
      <c r="K121" s="394"/>
      <c r="L121" s="394"/>
      <c r="M121" s="394"/>
      <c r="N121" s="394"/>
      <c r="O121" s="394"/>
      <c r="P121" s="394"/>
      <c r="Q121" s="394"/>
      <c r="R121" s="394"/>
      <c r="S121" s="394"/>
      <c r="T121" s="394"/>
      <c r="U121" s="394"/>
      <c r="V121" s="394"/>
      <c r="W121" s="394"/>
      <c r="X121" s="394"/>
      <c r="Y121" s="394"/>
      <c r="Z121" s="394"/>
      <c r="AA121" s="394"/>
      <c r="AB121" s="394"/>
      <c r="AC121" s="394"/>
      <c r="AD121" s="394"/>
      <c r="AE121" s="394"/>
      <c r="AF121" s="394"/>
      <c r="AG121" s="394"/>
      <c r="AH121" s="394"/>
      <c r="AI121" s="394"/>
      <c r="AJ121" s="394"/>
      <c r="AK121" s="394"/>
      <c r="AL121" s="394"/>
      <c r="AM121" s="394"/>
      <c r="AN121" s="394"/>
      <c r="AO121" s="394"/>
      <c r="AP121" s="394"/>
      <c r="AQ121" s="394"/>
      <c r="AR121" s="394"/>
      <c r="AS121" s="394"/>
      <c r="AT121" s="394"/>
      <c r="AU121" s="394"/>
      <c r="AV121" s="394"/>
      <c r="AW121" s="394"/>
      <c r="AX121" s="394"/>
      <c r="AY121" s="394"/>
      <c r="AZ121" s="394"/>
      <c r="BA121" s="394"/>
      <c r="BB121" s="394"/>
      <c r="BC121" s="394"/>
      <c r="BD121" s="394"/>
      <c r="BE121" s="394"/>
      <c r="BF121" s="394"/>
      <c r="BG121" s="394"/>
      <c r="BH121" s="394"/>
      <c r="BI121" s="394"/>
      <c r="BJ121" s="394"/>
      <c r="BK121" s="394"/>
      <c r="BL121" s="394"/>
      <c r="BM121" s="394"/>
      <c r="BN121" s="394"/>
      <c r="BO121" s="394"/>
      <c r="BP121" s="394"/>
      <c r="BQ121" s="394"/>
      <c r="BR121" s="394"/>
      <c r="BS121" s="394"/>
      <c r="BT121" s="394"/>
      <c r="BU121" s="394"/>
      <c r="BV121" s="394"/>
      <c r="BW121" s="394"/>
      <c r="BX121" s="394"/>
      <c r="BY121" s="394"/>
      <c r="BZ121" s="394"/>
      <c r="CA121" s="394"/>
      <c r="CB121" s="394"/>
      <c r="CC121" s="394"/>
      <c r="CD121" s="394"/>
      <c r="CE121" s="394"/>
      <c r="CF121" s="394"/>
      <c r="CG121" s="394"/>
      <c r="CH121" s="394"/>
      <c r="CI121" s="394"/>
      <c r="CJ121" s="394"/>
      <c r="CK121" s="394"/>
      <c r="CL121" s="394"/>
      <c r="CM121" s="394"/>
      <c r="CN121" s="394"/>
      <c r="CO121" s="394"/>
      <c r="CP121" s="394"/>
    </row>
    <row r="122" spans="1:94" x14ac:dyDescent="0.2">
      <c r="A122" s="394"/>
      <c r="B122" s="394"/>
      <c r="C122" s="394"/>
      <c r="D122" s="394"/>
      <c r="E122" s="394"/>
      <c r="F122" s="394"/>
      <c r="G122" s="394"/>
      <c r="H122" s="394"/>
      <c r="I122" s="394"/>
      <c r="J122" s="394"/>
      <c r="K122" s="394"/>
      <c r="L122" s="394"/>
      <c r="M122" s="394"/>
      <c r="N122" s="394"/>
      <c r="O122" s="394"/>
      <c r="P122" s="394"/>
      <c r="Q122" s="394"/>
      <c r="R122" s="394"/>
      <c r="S122" s="394"/>
      <c r="T122" s="394"/>
      <c r="U122" s="394"/>
      <c r="V122" s="394"/>
      <c r="W122" s="394"/>
      <c r="X122" s="394"/>
      <c r="Y122" s="394"/>
      <c r="Z122" s="394"/>
      <c r="AA122" s="394"/>
      <c r="AB122" s="394"/>
      <c r="AC122" s="394"/>
      <c r="AD122" s="394"/>
      <c r="AE122" s="394"/>
      <c r="AF122" s="394"/>
      <c r="AG122" s="394"/>
      <c r="AH122" s="394"/>
      <c r="AI122" s="394"/>
      <c r="AJ122" s="394"/>
      <c r="AK122" s="394"/>
      <c r="AL122" s="394"/>
      <c r="AM122" s="394"/>
      <c r="AN122" s="394"/>
      <c r="AO122" s="394"/>
      <c r="AP122" s="394"/>
      <c r="AQ122" s="394"/>
      <c r="AR122" s="394"/>
      <c r="AS122" s="394"/>
      <c r="AT122" s="394"/>
      <c r="AU122" s="394"/>
      <c r="AV122" s="394"/>
      <c r="AW122" s="394"/>
      <c r="AX122" s="394"/>
      <c r="AY122" s="394"/>
      <c r="AZ122" s="394"/>
      <c r="BA122" s="394"/>
      <c r="BB122" s="394"/>
      <c r="BC122" s="394"/>
      <c r="BD122" s="394"/>
      <c r="BE122" s="394"/>
      <c r="BF122" s="394"/>
      <c r="BG122" s="394"/>
      <c r="BH122" s="394"/>
      <c r="BI122" s="394"/>
      <c r="BJ122" s="394"/>
      <c r="BK122" s="394"/>
      <c r="BL122" s="394"/>
      <c r="BM122" s="394"/>
      <c r="BN122" s="394"/>
      <c r="BO122" s="394"/>
      <c r="BP122" s="394"/>
      <c r="BQ122" s="394"/>
      <c r="BR122" s="394"/>
      <c r="BS122" s="394"/>
      <c r="BT122" s="394"/>
      <c r="BU122" s="394"/>
      <c r="BV122" s="394"/>
      <c r="BW122" s="394"/>
      <c r="BX122" s="394"/>
      <c r="BY122" s="394"/>
      <c r="BZ122" s="394"/>
      <c r="CA122" s="394"/>
      <c r="CB122" s="394"/>
      <c r="CC122" s="394"/>
      <c r="CD122" s="394"/>
      <c r="CE122" s="394"/>
      <c r="CF122" s="394"/>
      <c r="CG122" s="394"/>
      <c r="CH122" s="394"/>
      <c r="CI122" s="394"/>
      <c r="CJ122" s="394"/>
      <c r="CK122" s="394"/>
      <c r="CL122" s="394"/>
      <c r="CM122" s="394"/>
      <c r="CN122" s="394"/>
      <c r="CO122" s="394"/>
      <c r="CP122" s="394"/>
    </row>
    <row r="123" spans="1:94" x14ac:dyDescent="0.2">
      <c r="A123" s="394"/>
      <c r="B123" s="394"/>
      <c r="C123" s="394"/>
      <c r="D123" s="394"/>
      <c r="E123" s="394"/>
      <c r="F123" s="394"/>
      <c r="G123" s="394"/>
      <c r="H123" s="394"/>
      <c r="I123" s="394"/>
      <c r="J123" s="394"/>
      <c r="K123" s="394"/>
      <c r="L123" s="394"/>
      <c r="M123" s="394"/>
      <c r="N123" s="394"/>
      <c r="O123" s="394"/>
      <c r="P123" s="394"/>
      <c r="Q123" s="394"/>
      <c r="R123" s="394"/>
      <c r="S123" s="394"/>
      <c r="T123" s="394"/>
      <c r="U123" s="394"/>
      <c r="V123" s="394"/>
      <c r="W123" s="394"/>
      <c r="X123" s="394"/>
      <c r="Y123" s="394"/>
      <c r="Z123" s="394"/>
      <c r="AA123" s="394"/>
      <c r="AB123" s="394"/>
      <c r="AC123" s="394"/>
      <c r="AD123" s="394"/>
      <c r="AE123" s="394"/>
      <c r="AF123" s="394"/>
      <c r="AG123" s="394"/>
      <c r="AH123" s="394"/>
      <c r="AI123" s="394"/>
      <c r="AJ123" s="394"/>
      <c r="AK123" s="394"/>
      <c r="AL123" s="394"/>
      <c r="AM123" s="394"/>
      <c r="AN123" s="394"/>
      <c r="AO123" s="394"/>
      <c r="AP123" s="394"/>
      <c r="AQ123" s="394"/>
      <c r="AR123" s="394"/>
      <c r="AS123" s="394"/>
      <c r="AT123" s="394"/>
      <c r="AU123" s="394"/>
      <c r="AV123" s="394"/>
      <c r="AW123" s="394"/>
      <c r="AX123" s="394"/>
      <c r="AY123" s="394"/>
      <c r="AZ123" s="394"/>
      <c r="BA123" s="394"/>
      <c r="BB123" s="394"/>
      <c r="BC123" s="394"/>
      <c r="BD123" s="394"/>
      <c r="BE123" s="394"/>
      <c r="BF123" s="394"/>
      <c r="BG123" s="394"/>
      <c r="BH123" s="394"/>
      <c r="BI123" s="394"/>
      <c r="BJ123" s="394"/>
      <c r="BK123" s="394"/>
      <c r="BL123" s="394"/>
      <c r="BM123" s="394"/>
      <c r="BN123" s="394"/>
      <c r="BO123" s="394"/>
      <c r="BP123" s="394"/>
      <c r="BQ123" s="394"/>
      <c r="BR123" s="394"/>
      <c r="BS123" s="394"/>
      <c r="BT123" s="394"/>
      <c r="BU123" s="394"/>
      <c r="BV123" s="394"/>
      <c r="BW123" s="394"/>
      <c r="BX123" s="394"/>
      <c r="BY123" s="394"/>
      <c r="BZ123" s="394"/>
      <c r="CA123" s="394"/>
      <c r="CB123" s="394"/>
      <c r="CC123" s="394"/>
      <c r="CD123" s="394"/>
      <c r="CE123" s="394"/>
      <c r="CF123" s="394"/>
      <c r="CG123" s="394"/>
      <c r="CH123" s="394"/>
      <c r="CI123" s="394"/>
      <c r="CJ123" s="394"/>
      <c r="CK123" s="394"/>
      <c r="CL123" s="394"/>
      <c r="CM123" s="394"/>
      <c r="CN123" s="394"/>
      <c r="CO123" s="394"/>
      <c r="CP123" s="394"/>
    </row>
    <row r="124" spans="1:94" x14ac:dyDescent="0.2">
      <c r="A124" s="394"/>
      <c r="B124" s="394"/>
      <c r="C124" s="394"/>
      <c r="D124" s="394"/>
      <c r="E124" s="394"/>
      <c r="F124" s="394"/>
      <c r="G124" s="394"/>
      <c r="H124" s="394"/>
      <c r="I124" s="394"/>
      <c r="J124" s="394"/>
      <c r="K124" s="394"/>
      <c r="L124" s="394"/>
      <c r="M124" s="394"/>
      <c r="N124" s="394"/>
      <c r="O124" s="394"/>
      <c r="P124" s="394"/>
      <c r="Q124" s="394"/>
      <c r="R124" s="394"/>
      <c r="S124" s="394"/>
      <c r="T124" s="394"/>
      <c r="U124" s="394"/>
      <c r="V124" s="394"/>
      <c r="W124" s="394"/>
      <c r="X124" s="394"/>
      <c r="Y124" s="394"/>
      <c r="Z124" s="394"/>
      <c r="AA124" s="394"/>
      <c r="AB124" s="394"/>
      <c r="AC124" s="394"/>
      <c r="AD124" s="394"/>
      <c r="AE124" s="394"/>
      <c r="AF124" s="394"/>
      <c r="AG124" s="394"/>
      <c r="AH124" s="394"/>
      <c r="AI124" s="394"/>
      <c r="AJ124" s="394"/>
      <c r="AK124" s="394"/>
      <c r="AL124" s="394"/>
      <c r="AM124" s="394"/>
      <c r="AN124" s="394"/>
      <c r="AO124" s="394"/>
      <c r="AP124" s="394"/>
      <c r="AQ124" s="394"/>
      <c r="AR124" s="394"/>
      <c r="AS124" s="394"/>
      <c r="AT124" s="394"/>
      <c r="AU124" s="394"/>
      <c r="AV124" s="394"/>
      <c r="AW124" s="394"/>
      <c r="AX124" s="394"/>
      <c r="AY124" s="394"/>
      <c r="AZ124" s="394"/>
      <c r="BA124" s="394"/>
      <c r="BB124" s="394"/>
      <c r="BC124" s="394"/>
      <c r="BD124" s="394"/>
      <c r="BE124" s="394"/>
      <c r="BF124" s="394"/>
      <c r="BG124" s="394"/>
      <c r="BH124" s="394"/>
      <c r="BI124" s="394"/>
      <c r="BJ124" s="394"/>
      <c r="BK124" s="394"/>
      <c r="BL124" s="394"/>
      <c r="BM124" s="394"/>
      <c r="BN124" s="394"/>
      <c r="BO124" s="394"/>
      <c r="BP124" s="394"/>
      <c r="BQ124" s="394"/>
      <c r="BR124" s="394"/>
      <c r="BS124" s="394"/>
      <c r="BT124" s="394"/>
      <c r="BU124" s="394"/>
      <c r="BV124" s="394"/>
      <c r="BW124" s="394"/>
      <c r="BX124" s="394"/>
      <c r="BY124" s="394"/>
      <c r="BZ124" s="394"/>
      <c r="CA124" s="394"/>
      <c r="CB124" s="394"/>
      <c r="CC124" s="394"/>
      <c r="CD124" s="394"/>
      <c r="CE124" s="394"/>
      <c r="CF124" s="394"/>
      <c r="CG124" s="394"/>
      <c r="CH124" s="394"/>
      <c r="CI124" s="394"/>
      <c r="CJ124" s="394"/>
      <c r="CK124" s="394"/>
      <c r="CL124" s="394"/>
      <c r="CM124" s="394"/>
      <c r="CN124" s="394"/>
      <c r="CO124" s="394"/>
      <c r="CP124" s="394"/>
    </row>
    <row r="125" spans="1:94" x14ac:dyDescent="0.2">
      <c r="A125" s="394"/>
      <c r="B125" s="394"/>
      <c r="C125" s="394"/>
      <c r="D125" s="394"/>
      <c r="E125" s="394"/>
      <c r="F125" s="394"/>
      <c r="G125" s="394"/>
      <c r="H125" s="394"/>
      <c r="I125" s="394"/>
      <c r="J125" s="394"/>
      <c r="K125" s="394"/>
      <c r="L125" s="394"/>
      <c r="M125" s="394"/>
      <c r="N125" s="394"/>
      <c r="O125" s="394"/>
      <c r="P125" s="394"/>
      <c r="Q125" s="394"/>
      <c r="R125" s="394"/>
      <c r="S125" s="394"/>
      <c r="T125" s="394"/>
      <c r="U125" s="394"/>
      <c r="V125" s="394"/>
      <c r="W125" s="394"/>
      <c r="X125" s="394"/>
      <c r="Y125" s="394"/>
      <c r="Z125" s="394"/>
      <c r="AA125" s="394"/>
      <c r="AB125" s="394"/>
      <c r="AC125" s="394"/>
      <c r="AD125" s="394"/>
      <c r="AE125" s="394"/>
      <c r="AF125" s="394"/>
      <c r="AG125" s="394"/>
      <c r="AH125" s="394"/>
      <c r="AI125" s="394"/>
      <c r="AJ125" s="394"/>
      <c r="AK125" s="394"/>
      <c r="AL125" s="394"/>
      <c r="AM125" s="394"/>
      <c r="AN125" s="394"/>
      <c r="AO125" s="394"/>
      <c r="AP125" s="394"/>
      <c r="AQ125" s="394"/>
      <c r="AR125" s="394"/>
      <c r="AS125" s="394"/>
      <c r="AT125" s="394"/>
      <c r="AU125" s="394"/>
      <c r="AV125" s="394"/>
      <c r="AW125" s="394"/>
      <c r="AX125" s="394"/>
      <c r="AY125" s="394"/>
      <c r="AZ125" s="394"/>
      <c r="BA125" s="394"/>
      <c r="BB125" s="394"/>
      <c r="BC125" s="394"/>
      <c r="BD125" s="394"/>
      <c r="BE125" s="394"/>
      <c r="BF125" s="394"/>
      <c r="BG125" s="394"/>
      <c r="BH125" s="394"/>
      <c r="BI125" s="394"/>
      <c r="BJ125" s="394"/>
      <c r="BK125" s="394"/>
      <c r="BL125" s="394"/>
      <c r="BM125" s="394"/>
      <c r="BN125" s="394"/>
      <c r="BO125" s="394"/>
      <c r="BP125" s="394"/>
      <c r="BQ125" s="394"/>
      <c r="BR125" s="394"/>
      <c r="BS125" s="394"/>
      <c r="BT125" s="394"/>
      <c r="BU125" s="394"/>
      <c r="BV125" s="394"/>
      <c r="BW125" s="394"/>
      <c r="BX125" s="394"/>
      <c r="BY125" s="394"/>
      <c r="BZ125" s="394"/>
      <c r="CA125" s="394"/>
      <c r="CB125" s="394"/>
      <c r="CC125" s="394"/>
      <c r="CD125" s="394"/>
      <c r="CE125" s="394"/>
      <c r="CF125" s="394"/>
      <c r="CG125" s="394"/>
      <c r="CH125" s="394"/>
      <c r="CI125" s="394"/>
      <c r="CJ125" s="394"/>
      <c r="CK125" s="394"/>
      <c r="CL125" s="394"/>
      <c r="CM125" s="394"/>
      <c r="CN125" s="394"/>
      <c r="CO125" s="394"/>
      <c r="CP125" s="394"/>
    </row>
    <row r="126" spans="1:94" x14ac:dyDescent="0.2">
      <c r="A126" s="394"/>
      <c r="B126" s="394"/>
      <c r="C126" s="394"/>
      <c r="D126" s="394"/>
      <c r="E126" s="394"/>
      <c r="F126" s="394"/>
      <c r="G126" s="394"/>
      <c r="H126" s="394"/>
      <c r="I126" s="394"/>
      <c r="J126" s="394"/>
      <c r="K126" s="394"/>
      <c r="L126" s="394"/>
      <c r="M126" s="394"/>
      <c r="N126" s="394"/>
      <c r="O126" s="394"/>
      <c r="P126" s="394"/>
      <c r="Q126" s="394"/>
      <c r="R126" s="394"/>
      <c r="S126" s="394"/>
      <c r="T126" s="394"/>
      <c r="U126" s="394"/>
      <c r="V126" s="394"/>
      <c r="W126" s="394"/>
      <c r="X126" s="394"/>
      <c r="Y126" s="394"/>
      <c r="Z126" s="394"/>
      <c r="AA126" s="394"/>
      <c r="AB126" s="394"/>
      <c r="AC126" s="394"/>
      <c r="AD126" s="394"/>
      <c r="AE126" s="394"/>
      <c r="AF126" s="394"/>
      <c r="AG126" s="394"/>
      <c r="AH126" s="394"/>
      <c r="AI126" s="394"/>
      <c r="AJ126" s="394"/>
      <c r="AK126" s="394"/>
      <c r="AL126" s="394"/>
      <c r="AM126" s="394"/>
      <c r="AN126" s="394"/>
      <c r="AO126" s="394"/>
      <c r="AP126" s="394"/>
      <c r="AQ126" s="394"/>
      <c r="AR126" s="394"/>
      <c r="AS126" s="394"/>
      <c r="AT126" s="394"/>
      <c r="AU126" s="394"/>
      <c r="AV126" s="394"/>
      <c r="AW126" s="394"/>
      <c r="AX126" s="394"/>
      <c r="AY126" s="394"/>
      <c r="AZ126" s="394"/>
      <c r="BA126" s="394"/>
      <c r="BB126" s="394"/>
      <c r="BC126" s="394"/>
      <c r="BD126" s="394"/>
      <c r="BE126" s="394"/>
      <c r="BF126" s="394"/>
      <c r="BG126" s="394"/>
      <c r="BH126" s="394"/>
      <c r="BI126" s="394"/>
      <c r="BJ126" s="394"/>
      <c r="BK126" s="394"/>
      <c r="BL126" s="394"/>
      <c r="BM126" s="394"/>
      <c r="BN126" s="394"/>
      <c r="BO126" s="394"/>
      <c r="BP126" s="394"/>
      <c r="BQ126" s="394"/>
      <c r="BR126" s="394"/>
      <c r="BS126" s="394"/>
      <c r="BT126" s="394"/>
      <c r="BU126" s="394"/>
      <c r="BV126" s="394"/>
      <c r="BW126" s="394"/>
      <c r="BX126" s="394"/>
      <c r="BY126" s="394"/>
      <c r="BZ126" s="394"/>
      <c r="CA126" s="394"/>
      <c r="CB126" s="394"/>
      <c r="CC126" s="394"/>
      <c r="CD126" s="394"/>
      <c r="CE126" s="394"/>
      <c r="CF126" s="394"/>
      <c r="CG126" s="394"/>
      <c r="CH126" s="394"/>
      <c r="CI126" s="394"/>
      <c r="CJ126" s="394"/>
      <c r="CK126" s="394"/>
      <c r="CL126" s="394"/>
      <c r="CM126" s="394"/>
      <c r="CN126" s="394"/>
      <c r="CO126" s="394"/>
      <c r="CP126" s="394"/>
    </row>
    <row r="127" spans="1:94" x14ac:dyDescent="0.2">
      <c r="A127" s="394"/>
      <c r="B127" s="394"/>
      <c r="C127" s="394"/>
      <c r="D127" s="394"/>
      <c r="E127" s="394"/>
      <c r="F127" s="394"/>
      <c r="G127" s="394"/>
      <c r="H127" s="394"/>
      <c r="I127" s="394"/>
      <c r="J127" s="394"/>
      <c r="K127" s="394"/>
      <c r="L127" s="394"/>
      <c r="M127" s="394"/>
      <c r="N127" s="394"/>
      <c r="O127" s="394"/>
      <c r="P127" s="394"/>
      <c r="Q127" s="394"/>
      <c r="R127" s="394"/>
      <c r="S127" s="394"/>
      <c r="T127" s="394"/>
      <c r="U127" s="394"/>
      <c r="V127" s="394"/>
      <c r="W127" s="394"/>
      <c r="X127" s="394"/>
      <c r="Y127" s="394"/>
      <c r="Z127" s="394"/>
      <c r="AA127" s="394"/>
      <c r="AB127" s="394"/>
      <c r="AC127" s="394"/>
      <c r="AD127" s="394"/>
      <c r="AE127" s="394"/>
      <c r="AF127" s="394"/>
      <c r="AG127" s="394"/>
      <c r="AH127" s="394"/>
      <c r="AI127" s="394"/>
      <c r="AJ127" s="394"/>
      <c r="AK127" s="394"/>
      <c r="AL127" s="394"/>
      <c r="AM127" s="394"/>
      <c r="AN127" s="394"/>
      <c r="AO127" s="394"/>
      <c r="AP127" s="394"/>
      <c r="AQ127" s="394"/>
      <c r="AR127" s="394"/>
      <c r="AS127" s="394"/>
      <c r="AT127" s="394"/>
      <c r="AU127" s="394"/>
      <c r="AV127" s="394"/>
      <c r="AW127" s="394"/>
      <c r="AX127" s="394"/>
      <c r="AY127" s="394"/>
      <c r="AZ127" s="394"/>
      <c r="BA127" s="394"/>
      <c r="BB127" s="394"/>
      <c r="BC127" s="394"/>
      <c r="BD127" s="394"/>
      <c r="BE127" s="394"/>
      <c r="BF127" s="394"/>
      <c r="BG127" s="394"/>
      <c r="BH127" s="394"/>
      <c r="BI127" s="394"/>
      <c r="BJ127" s="394"/>
      <c r="BK127" s="394"/>
      <c r="BL127" s="394"/>
      <c r="BM127" s="394"/>
      <c r="BN127" s="394"/>
      <c r="BO127" s="394"/>
      <c r="BP127" s="394"/>
      <c r="BQ127" s="394"/>
      <c r="BR127" s="394"/>
      <c r="BS127" s="394"/>
      <c r="BT127" s="394"/>
      <c r="BU127" s="394"/>
      <c r="BV127" s="394"/>
      <c r="BW127" s="394"/>
      <c r="BX127" s="394"/>
      <c r="BY127" s="394"/>
      <c r="BZ127" s="394"/>
      <c r="CA127" s="394"/>
      <c r="CB127" s="394"/>
      <c r="CC127" s="394"/>
      <c r="CD127" s="394"/>
      <c r="CE127" s="394"/>
      <c r="CF127" s="394"/>
      <c r="CG127" s="394"/>
      <c r="CH127" s="394"/>
      <c r="CI127" s="394"/>
      <c r="CJ127" s="394"/>
      <c r="CK127" s="394"/>
      <c r="CL127" s="394"/>
      <c r="CM127" s="394"/>
      <c r="CN127" s="394"/>
      <c r="CO127" s="394"/>
      <c r="CP127" s="394"/>
    </row>
    <row r="128" spans="1:94" x14ac:dyDescent="0.2">
      <c r="A128" s="394"/>
      <c r="B128" s="394"/>
      <c r="C128" s="394"/>
      <c r="D128" s="394"/>
      <c r="E128" s="394"/>
      <c r="F128" s="394"/>
      <c r="G128" s="394"/>
      <c r="H128" s="394"/>
      <c r="I128" s="394"/>
      <c r="J128" s="394"/>
      <c r="K128" s="394"/>
      <c r="L128" s="394"/>
      <c r="M128" s="394"/>
      <c r="N128" s="394"/>
      <c r="O128" s="394"/>
      <c r="P128" s="394"/>
      <c r="Q128" s="394"/>
      <c r="R128" s="394"/>
      <c r="S128" s="394"/>
      <c r="T128" s="394"/>
      <c r="U128" s="394"/>
      <c r="V128" s="394"/>
      <c r="W128" s="394"/>
      <c r="X128" s="394"/>
      <c r="Y128" s="394"/>
      <c r="Z128" s="394"/>
      <c r="AA128" s="394"/>
      <c r="AB128" s="394"/>
      <c r="AC128" s="394"/>
      <c r="AD128" s="394"/>
      <c r="AE128" s="394"/>
      <c r="AF128" s="394"/>
      <c r="AG128" s="394"/>
      <c r="AH128" s="394"/>
      <c r="AI128" s="394"/>
      <c r="AJ128" s="394"/>
      <c r="AK128" s="394"/>
      <c r="AL128" s="394"/>
      <c r="AM128" s="394"/>
      <c r="AN128" s="394"/>
      <c r="AO128" s="394"/>
      <c r="AP128" s="394"/>
      <c r="AQ128" s="394"/>
      <c r="AR128" s="394"/>
      <c r="AS128" s="394"/>
      <c r="AT128" s="394"/>
      <c r="AU128" s="394"/>
      <c r="AV128" s="394"/>
      <c r="AW128" s="394"/>
      <c r="AX128" s="394"/>
      <c r="AY128" s="394"/>
      <c r="AZ128" s="394"/>
      <c r="BA128" s="394"/>
      <c r="BB128" s="394"/>
      <c r="BC128" s="394"/>
      <c r="BD128" s="394"/>
      <c r="BE128" s="394"/>
      <c r="BF128" s="394"/>
      <c r="BG128" s="394"/>
      <c r="BH128" s="394"/>
      <c r="BI128" s="394"/>
      <c r="BJ128" s="394"/>
      <c r="BK128" s="394"/>
      <c r="BL128" s="394"/>
      <c r="BM128" s="394"/>
      <c r="BN128" s="394"/>
      <c r="BO128" s="394"/>
      <c r="BP128" s="394"/>
      <c r="BQ128" s="394"/>
      <c r="BR128" s="394"/>
      <c r="BS128" s="394"/>
      <c r="BT128" s="394"/>
      <c r="BU128" s="394"/>
      <c r="BV128" s="394"/>
      <c r="BW128" s="394"/>
      <c r="BX128" s="394"/>
      <c r="BY128" s="394"/>
      <c r="BZ128" s="394"/>
      <c r="CA128" s="394"/>
      <c r="CB128" s="394"/>
      <c r="CC128" s="394"/>
      <c r="CD128" s="394"/>
      <c r="CE128" s="394"/>
      <c r="CF128" s="394"/>
      <c r="CG128" s="394"/>
      <c r="CH128" s="394"/>
      <c r="CI128" s="394"/>
      <c r="CJ128" s="394"/>
      <c r="CK128" s="394"/>
      <c r="CL128" s="394"/>
      <c r="CM128" s="394"/>
      <c r="CN128" s="394"/>
      <c r="CO128" s="394"/>
      <c r="CP128" s="394"/>
    </row>
    <row r="129" spans="1:94" x14ac:dyDescent="0.2">
      <c r="A129" s="394"/>
      <c r="B129" s="394"/>
      <c r="C129" s="394"/>
      <c r="D129" s="394"/>
      <c r="E129" s="394"/>
      <c r="F129" s="394"/>
      <c r="G129" s="394"/>
      <c r="H129" s="394"/>
      <c r="I129" s="394"/>
      <c r="J129" s="394"/>
      <c r="K129" s="394"/>
      <c r="L129" s="394"/>
      <c r="M129" s="394"/>
      <c r="N129" s="394"/>
      <c r="O129" s="394"/>
      <c r="P129" s="394"/>
      <c r="Q129" s="394"/>
      <c r="R129" s="394"/>
      <c r="S129" s="394"/>
      <c r="T129" s="394"/>
      <c r="U129" s="394"/>
      <c r="V129" s="394"/>
      <c r="W129" s="394"/>
      <c r="X129" s="394"/>
      <c r="Y129" s="394"/>
      <c r="Z129" s="394"/>
      <c r="AA129" s="394"/>
      <c r="AB129" s="394"/>
      <c r="AC129" s="394"/>
      <c r="AD129" s="394"/>
      <c r="AE129" s="394"/>
      <c r="AF129" s="394"/>
      <c r="AG129" s="394"/>
      <c r="AH129" s="394"/>
      <c r="AI129" s="394"/>
      <c r="AJ129" s="394"/>
      <c r="AK129" s="394"/>
      <c r="AL129" s="394"/>
      <c r="AM129" s="394"/>
      <c r="AN129" s="394"/>
      <c r="AO129" s="394"/>
      <c r="AP129" s="394"/>
      <c r="AQ129" s="394"/>
      <c r="AR129" s="394"/>
      <c r="AS129" s="394"/>
      <c r="AT129" s="394"/>
      <c r="AU129" s="394"/>
      <c r="AV129" s="394"/>
      <c r="AW129" s="394"/>
      <c r="AX129" s="394"/>
      <c r="AY129" s="394"/>
      <c r="AZ129" s="394"/>
      <c r="BA129" s="394"/>
      <c r="BB129" s="394"/>
      <c r="BC129" s="394"/>
      <c r="BD129" s="394"/>
      <c r="BE129" s="394"/>
      <c r="BF129" s="394"/>
      <c r="BG129" s="394"/>
      <c r="BH129" s="394"/>
      <c r="BI129" s="394"/>
      <c r="BJ129" s="394"/>
      <c r="BK129" s="394"/>
      <c r="BL129" s="394"/>
      <c r="BM129" s="394"/>
      <c r="BN129" s="394"/>
      <c r="BO129" s="394"/>
      <c r="BP129" s="394"/>
      <c r="BQ129" s="394"/>
      <c r="BR129" s="394"/>
      <c r="BS129" s="394"/>
      <c r="BT129" s="394"/>
      <c r="BU129" s="394"/>
      <c r="BV129" s="394"/>
      <c r="BW129" s="394"/>
      <c r="BX129" s="394"/>
      <c r="BY129" s="394"/>
      <c r="BZ129" s="394"/>
      <c r="CA129" s="394"/>
      <c r="CB129" s="394"/>
      <c r="CC129" s="394"/>
      <c r="CD129" s="394"/>
      <c r="CE129" s="394"/>
      <c r="CF129" s="394"/>
      <c r="CG129" s="394"/>
      <c r="CH129" s="394"/>
      <c r="CI129" s="394"/>
      <c r="CJ129" s="394"/>
      <c r="CK129" s="394"/>
      <c r="CL129" s="394"/>
      <c r="CM129" s="394"/>
      <c r="CN129" s="394"/>
      <c r="CO129" s="394"/>
      <c r="CP129" s="394"/>
    </row>
    <row r="130" spans="1:94" x14ac:dyDescent="0.2">
      <c r="A130" s="394"/>
      <c r="B130" s="394"/>
      <c r="C130" s="394"/>
      <c r="D130" s="394"/>
      <c r="E130" s="394"/>
      <c r="F130" s="394"/>
      <c r="G130" s="394"/>
      <c r="H130" s="394"/>
      <c r="I130" s="394"/>
      <c r="J130" s="394"/>
      <c r="K130" s="394"/>
      <c r="L130" s="394"/>
      <c r="M130" s="394"/>
      <c r="N130" s="394"/>
      <c r="O130" s="394"/>
      <c r="P130" s="394"/>
      <c r="Q130" s="394"/>
      <c r="R130" s="394"/>
      <c r="S130" s="394"/>
      <c r="T130" s="394"/>
      <c r="U130" s="394"/>
      <c r="V130" s="394"/>
      <c r="W130" s="394"/>
      <c r="X130" s="394"/>
      <c r="Y130" s="394"/>
      <c r="Z130" s="394"/>
      <c r="AA130" s="394"/>
      <c r="AB130" s="394"/>
      <c r="AC130" s="394"/>
      <c r="AD130" s="394"/>
      <c r="AE130" s="394"/>
      <c r="AF130" s="394"/>
      <c r="AG130" s="394"/>
      <c r="AH130" s="394"/>
      <c r="AI130" s="394"/>
      <c r="AJ130" s="394"/>
      <c r="AK130" s="394"/>
      <c r="AL130" s="394"/>
      <c r="AM130" s="394"/>
      <c r="AN130" s="394"/>
      <c r="AO130" s="394"/>
      <c r="AP130" s="394"/>
      <c r="AQ130" s="394"/>
      <c r="AR130" s="394"/>
      <c r="AS130" s="394"/>
      <c r="AT130" s="394"/>
      <c r="AU130" s="394"/>
      <c r="AV130" s="394"/>
      <c r="AW130" s="394"/>
      <c r="AX130" s="394"/>
      <c r="AY130" s="394"/>
      <c r="AZ130" s="394"/>
      <c r="BA130" s="394"/>
      <c r="BB130" s="394"/>
      <c r="BC130" s="394"/>
      <c r="BD130" s="394"/>
      <c r="BE130" s="394"/>
      <c r="BF130" s="394"/>
      <c r="BG130" s="394"/>
      <c r="BH130" s="394"/>
      <c r="BI130" s="394"/>
      <c r="BJ130" s="394"/>
      <c r="BK130" s="394"/>
      <c r="BL130" s="394"/>
      <c r="BM130" s="394"/>
      <c r="BN130" s="394"/>
      <c r="BO130" s="394"/>
      <c r="BP130" s="394"/>
      <c r="BQ130" s="394"/>
      <c r="BR130" s="394"/>
      <c r="BS130" s="394"/>
      <c r="BT130" s="394"/>
      <c r="BU130" s="394"/>
      <c r="BV130" s="394"/>
      <c r="BW130" s="394"/>
      <c r="BX130" s="394"/>
      <c r="BY130" s="394"/>
      <c r="BZ130" s="394"/>
      <c r="CA130" s="394"/>
      <c r="CB130" s="394"/>
      <c r="CC130" s="394"/>
      <c r="CD130" s="394"/>
      <c r="CE130" s="394"/>
      <c r="CF130" s="394"/>
      <c r="CG130" s="394"/>
      <c r="CH130" s="394"/>
      <c r="CI130" s="394"/>
      <c r="CJ130" s="394"/>
      <c r="CK130" s="394"/>
      <c r="CL130" s="394"/>
      <c r="CM130" s="394"/>
      <c r="CN130" s="394"/>
      <c r="CO130" s="394"/>
      <c r="CP130" s="394"/>
    </row>
    <row r="131" spans="1:94" x14ac:dyDescent="0.2">
      <c r="A131" s="394"/>
      <c r="B131" s="394"/>
      <c r="C131" s="394"/>
      <c r="D131" s="394"/>
      <c r="E131" s="394"/>
      <c r="F131" s="394"/>
      <c r="G131" s="394"/>
      <c r="H131" s="394"/>
      <c r="I131" s="394"/>
      <c r="J131" s="394"/>
      <c r="K131" s="394"/>
      <c r="L131" s="394"/>
      <c r="M131" s="394"/>
      <c r="N131" s="394"/>
      <c r="O131" s="394"/>
      <c r="P131" s="394"/>
      <c r="Q131" s="394"/>
      <c r="R131" s="394"/>
      <c r="S131" s="394"/>
      <c r="T131" s="394"/>
      <c r="U131" s="394"/>
      <c r="V131" s="394"/>
      <c r="W131" s="394"/>
      <c r="X131" s="394"/>
      <c r="Y131" s="394"/>
      <c r="Z131" s="394"/>
      <c r="AA131" s="394"/>
      <c r="AB131" s="394"/>
      <c r="AC131" s="394"/>
      <c r="AD131" s="394"/>
      <c r="AE131" s="394"/>
      <c r="AF131" s="394"/>
      <c r="AG131" s="394"/>
      <c r="AH131" s="394"/>
      <c r="AI131" s="394"/>
      <c r="AJ131" s="394"/>
      <c r="AK131" s="394"/>
      <c r="AL131" s="394"/>
      <c r="AM131" s="394"/>
      <c r="AN131" s="394"/>
      <c r="AO131" s="394"/>
      <c r="AP131" s="394"/>
      <c r="AQ131" s="394"/>
      <c r="AR131" s="394"/>
      <c r="AS131" s="394"/>
      <c r="AT131" s="394"/>
      <c r="AU131" s="394"/>
      <c r="AV131" s="394"/>
      <c r="AW131" s="394"/>
      <c r="AX131" s="394"/>
      <c r="AY131" s="394"/>
      <c r="AZ131" s="394"/>
      <c r="BA131" s="394"/>
      <c r="BB131" s="394"/>
      <c r="BC131" s="394"/>
      <c r="BD131" s="394"/>
      <c r="BE131" s="394"/>
      <c r="BF131" s="394"/>
      <c r="BG131" s="394"/>
      <c r="BH131" s="394"/>
      <c r="BI131" s="394"/>
      <c r="BJ131" s="394"/>
      <c r="BK131" s="394"/>
      <c r="BL131" s="394"/>
      <c r="BM131" s="394"/>
      <c r="BN131" s="394"/>
      <c r="BO131" s="394"/>
      <c r="BP131" s="394"/>
      <c r="BQ131" s="394"/>
      <c r="BR131" s="394"/>
      <c r="BS131" s="394"/>
      <c r="BT131" s="394"/>
      <c r="BU131" s="394"/>
      <c r="BV131" s="394"/>
      <c r="BW131" s="394"/>
      <c r="BX131" s="394"/>
      <c r="BY131" s="394"/>
      <c r="BZ131" s="394"/>
      <c r="CA131" s="394"/>
      <c r="CB131" s="394"/>
      <c r="CC131" s="394"/>
      <c r="CD131" s="394"/>
      <c r="CE131" s="394"/>
      <c r="CF131" s="394"/>
      <c r="CG131" s="394"/>
      <c r="CH131" s="394"/>
      <c r="CI131" s="394"/>
      <c r="CJ131" s="394"/>
      <c r="CK131" s="394"/>
      <c r="CL131" s="394"/>
      <c r="CM131" s="394"/>
      <c r="CN131" s="394"/>
      <c r="CO131" s="394"/>
      <c r="CP131" s="394"/>
    </row>
    <row r="132" spans="1:94" x14ac:dyDescent="0.2">
      <c r="A132" s="394"/>
      <c r="B132" s="394"/>
      <c r="C132" s="394"/>
      <c r="D132" s="394"/>
      <c r="E132" s="394"/>
      <c r="F132" s="394"/>
      <c r="G132" s="394"/>
      <c r="H132" s="394"/>
      <c r="I132" s="394"/>
      <c r="J132" s="394"/>
      <c r="K132" s="394"/>
      <c r="L132" s="394"/>
      <c r="M132" s="394"/>
      <c r="N132" s="394"/>
      <c r="O132" s="394"/>
      <c r="P132" s="394"/>
      <c r="Q132" s="394"/>
      <c r="R132" s="394"/>
      <c r="S132" s="394"/>
      <c r="T132" s="394"/>
      <c r="U132" s="394"/>
      <c r="V132" s="394"/>
      <c r="W132" s="394"/>
      <c r="X132" s="394"/>
      <c r="Y132" s="394"/>
      <c r="Z132" s="394"/>
      <c r="AA132" s="394"/>
      <c r="AB132" s="394"/>
      <c r="AC132" s="394"/>
      <c r="AD132" s="394"/>
      <c r="AE132" s="394"/>
      <c r="AF132" s="394"/>
      <c r="AG132" s="394"/>
      <c r="AH132" s="394"/>
      <c r="AI132" s="394"/>
      <c r="AJ132" s="394"/>
      <c r="AK132" s="394"/>
      <c r="AL132" s="394"/>
      <c r="AM132" s="394"/>
      <c r="AN132" s="394"/>
      <c r="AO132" s="394"/>
      <c r="AP132" s="394"/>
      <c r="AQ132" s="394"/>
      <c r="AR132" s="394"/>
      <c r="AS132" s="394"/>
      <c r="AT132" s="394"/>
      <c r="AU132" s="394"/>
      <c r="AV132" s="394"/>
      <c r="AW132" s="394"/>
      <c r="AX132" s="394"/>
      <c r="AY132" s="394"/>
      <c r="AZ132" s="394"/>
      <c r="BA132" s="394"/>
      <c r="BB132" s="394"/>
      <c r="BC132" s="394"/>
      <c r="BD132" s="394"/>
      <c r="BE132" s="394"/>
      <c r="BF132" s="394"/>
      <c r="BG132" s="394"/>
      <c r="BH132" s="394"/>
      <c r="BI132" s="394"/>
      <c r="BJ132" s="394"/>
      <c r="BK132" s="394"/>
      <c r="BL132" s="394"/>
      <c r="BM132" s="394"/>
      <c r="BN132" s="394"/>
      <c r="BO132" s="394"/>
      <c r="BP132" s="394"/>
      <c r="BQ132" s="394"/>
      <c r="BR132" s="394"/>
      <c r="BS132" s="394"/>
      <c r="BT132" s="394"/>
      <c r="BU132" s="394"/>
      <c r="BV132" s="394"/>
      <c r="BW132" s="394"/>
      <c r="BX132" s="394"/>
      <c r="BY132" s="394"/>
      <c r="BZ132" s="394"/>
      <c r="CA132" s="394"/>
      <c r="CB132" s="394"/>
      <c r="CC132" s="394"/>
      <c r="CD132" s="394"/>
      <c r="CE132" s="394"/>
      <c r="CF132" s="394"/>
      <c r="CG132" s="394"/>
      <c r="CH132" s="394"/>
      <c r="CI132" s="394"/>
      <c r="CJ132" s="394"/>
      <c r="CK132" s="394"/>
      <c r="CL132" s="394"/>
      <c r="CM132" s="394"/>
      <c r="CN132" s="394"/>
      <c r="CO132" s="394"/>
      <c r="CP132" s="394"/>
    </row>
    <row r="133" spans="1:94" x14ac:dyDescent="0.2">
      <c r="A133" s="394"/>
      <c r="B133" s="394"/>
      <c r="C133" s="394"/>
      <c r="D133" s="394"/>
      <c r="E133" s="394"/>
      <c r="F133" s="394"/>
      <c r="G133" s="394"/>
      <c r="H133" s="394"/>
      <c r="I133" s="394"/>
      <c r="J133" s="394"/>
      <c r="K133" s="394"/>
      <c r="L133" s="394"/>
      <c r="M133" s="394"/>
      <c r="N133" s="394"/>
      <c r="O133" s="394"/>
      <c r="P133" s="394"/>
      <c r="Q133" s="394"/>
      <c r="R133" s="394"/>
      <c r="S133" s="394"/>
      <c r="T133" s="394"/>
      <c r="U133" s="394"/>
      <c r="V133" s="394"/>
      <c r="W133" s="394"/>
      <c r="X133" s="394"/>
      <c r="Y133" s="394"/>
      <c r="Z133" s="394"/>
      <c r="AA133" s="394"/>
      <c r="AB133" s="394"/>
      <c r="AC133" s="394"/>
      <c r="AD133" s="394"/>
      <c r="AE133" s="394"/>
      <c r="AF133" s="394"/>
      <c r="AG133" s="394"/>
      <c r="AH133" s="394"/>
      <c r="AI133" s="394"/>
      <c r="AJ133" s="394"/>
      <c r="AK133" s="394"/>
      <c r="AL133" s="394"/>
      <c r="AM133" s="394"/>
      <c r="AN133" s="394"/>
      <c r="AO133" s="394"/>
      <c r="AP133" s="394"/>
      <c r="AQ133" s="394"/>
      <c r="AR133" s="394"/>
      <c r="AS133" s="394"/>
      <c r="AT133" s="394"/>
      <c r="AU133" s="394"/>
      <c r="AV133" s="394"/>
      <c r="AW133" s="394"/>
      <c r="AX133" s="394"/>
      <c r="AY133" s="394"/>
      <c r="AZ133" s="394"/>
      <c r="BA133" s="394"/>
      <c r="BB133" s="394"/>
      <c r="BC133" s="394"/>
      <c r="BD133" s="394"/>
      <c r="BE133" s="394"/>
      <c r="BF133" s="394"/>
      <c r="BG133" s="394"/>
      <c r="BH133" s="394"/>
      <c r="BI133" s="394"/>
      <c r="BJ133" s="394"/>
      <c r="BK133" s="394"/>
      <c r="BL133" s="394"/>
      <c r="BM133" s="394"/>
      <c r="BN133" s="394"/>
      <c r="BO133" s="394"/>
      <c r="BP133" s="394"/>
      <c r="BQ133" s="394"/>
      <c r="BR133" s="394"/>
      <c r="BS133" s="394"/>
      <c r="BT133" s="394"/>
      <c r="BU133" s="394"/>
      <c r="BV133" s="394"/>
      <c r="BW133" s="394"/>
      <c r="BX133" s="394"/>
      <c r="BY133" s="394"/>
      <c r="BZ133" s="394"/>
      <c r="CA133" s="394"/>
      <c r="CB133" s="394"/>
      <c r="CC133" s="394"/>
      <c r="CD133" s="394"/>
      <c r="CE133" s="394"/>
      <c r="CF133" s="394"/>
      <c r="CG133" s="394"/>
      <c r="CH133" s="394"/>
      <c r="CI133" s="394"/>
      <c r="CJ133" s="394"/>
      <c r="CK133" s="394"/>
      <c r="CL133" s="394"/>
      <c r="CM133" s="394"/>
      <c r="CN133" s="394"/>
      <c r="CO133" s="394"/>
      <c r="CP133" s="394"/>
    </row>
    <row r="134" spans="1:94" x14ac:dyDescent="0.2">
      <c r="A134" s="394"/>
      <c r="B134" s="394"/>
      <c r="C134" s="394"/>
      <c r="D134" s="394"/>
      <c r="E134" s="394"/>
      <c r="F134" s="394"/>
      <c r="G134" s="394"/>
      <c r="H134" s="394"/>
      <c r="I134" s="394"/>
      <c r="J134" s="394"/>
      <c r="K134" s="394"/>
      <c r="L134" s="394"/>
      <c r="M134" s="394"/>
      <c r="N134" s="394"/>
      <c r="O134" s="394"/>
      <c r="P134" s="394"/>
      <c r="Q134" s="394"/>
      <c r="R134" s="394"/>
      <c r="S134" s="394"/>
      <c r="T134" s="394"/>
      <c r="U134" s="394"/>
      <c r="V134" s="394"/>
      <c r="W134" s="394"/>
      <c r="X134" s="394"/>
      <c r="Y134" s="394"/>
      <c r="Z134" s="394"/>
      <c r="AA134" s="394"/>
      <c r="AB134" s="394"/>
      <c r="AC134" s="394"/>
      <c r="AD134" s="394"/>
      <c r="AE134" s="394"/>
      <c r="AF134" s="394"/>
      <c r="AG134" s="394"/>
      <c r="AH134" s="394"/>
      <c r="AI134" s="394"/>
      <c r="AJ134" s="394"/>
      <c r="AK134" s="394"/>
      <c r="AL134" s="394"/>
      <c r="AM134" s="394"/>
      <c r="AN134" s="394"/>
      <c r="AO134" s="394"/>
      <c r="AP134" s="394"/>
      <c r="AQ134" s="394"/>
      <c r="AR134" s="394"/>
      <c r="AS134" s="394"/>
      <c r="AT134" s="394"/>
      <c r="AU134" s="394"/>
      <c r="AV134" s="394"/>
      <c r="AW134" s="394"/>
      <c r="AX134" s="394"/>
      <c r="AY134" s="394"/>
      <c r="AZ134" s="394"/>
      <c r="BA134" s="394"/>
      <c r="BB134" s="394"/>
      <c r="BC134" s="394"/>
      <c r="BD134" s="394"/>
      <c r="BE134" s="394"/>
      <c r="BF134" s="394"/>
      <c r="BG134" s="394"/>
      <c r="BH134" s="394"/>
      <c r="BI134" s="394"/>
      <c r="BJ134" s="394"/>
      <c r="BK134" s="394"/>
      <c r="BL134" s="394"/>
      <c r="BM134" s="394"/>
      <c r="BN134" s="394"/>
      <c r="BO134" s="394"/>
      <c r="BP134" s="394"/>
      <c r="BQ134" s="394"/>
      <c r="BR134" s="394"/>
      <c r="BS134" s="394"/>
      <c r="BT134" s="394"/>
      <c r="BU134" s="394"/>
      <c r="BV134" s="394"/>
      <c r="BW134" s="394"/>
      <c r="BX134" s="394"/>
      <c r="BY134" s="394"/>
      <c r="BZ134" s="394"/>
      <c r="CA134" s="394"/>
      <c r="CB134" s="394"/>
      <c r="CC134" s="394"/>
      <c r="CD134" s="394"/>
      <c r="CE134" s="394"/>
      <c r="CF134" s="394"/>
      <c r="CG134" s="394"/>
      <c r="CH134" s="394"/>
      <c r="CI134" s="394"/>
      <c r="CJ134" s="394"/>
      <c r="CK134" s="394"/>
      <c r="CL134" s="394"/>
      <c r="CM134" s="394"/>
      <c r="CN134" s="394"/>
      <c r="CO134" s="394"/>
      <c r="CP134" s="394"/>
    </row>
    <row r="135" spans="1:94" x14ac:dyDescent="0.2">
      <c r="A135" s="394"/>
      <c r="B135" s="394"/>
      <c r="C135" s="394"/>
      <c r="D135" s="394"/>
      <c r="E135" s="394"/>
      <c r="F135" s="394"/>
      <c r="G135" s="394"/>
      <c r="H135" s="394"/>
      <c r="I135" s="394"/>
      <c r="J135" s="394"/>
      <c r="K135" s="394"/>
      <c r="L135" s="394"/>
      <c r="M135" s="394"/>
      <c r="N135" s="394"/>
      <c r="O135" s="394"/>
      <c r="P135" s="394"/>
      <c r="Q135" s="394"/>
      <c r="R135" s="394"/>
      <c r="S135" s="394"/>
      <c r="T135" s="394"/>
      <c r="U135" s="394"/>
      <c r="V135" s="394"/>
      <c r="W135" s="394"/>
      <c r="X135" s="394"/>
      <c r="Y135" s="394"/>
      <c r="Z135" s="394"/>
      <c r="AA135" s="394"/>
      <c r="AB135" s="394"/>
      <c r="AC135" s="394"/>
      <c r="AD135" s="394"/>
      <c r="AE135" s="394"/>
      <c r="AF135" s="394"/>
      <c r="AG135" s="394"/>
      <c r="AH135" s="394"/>
      <c r="AI135" s="394"/>
      <c r="AJ135" s="394"/>
      <c r="AK135" s="394"/>
      <c r="AL135" s="394"/>
      <c r="AM135" s="394"/>
      <c r="AN135" s="394"/>
      <c r="AO135" s="394"/>
      <c r="AP135" s="394"/>
      <c r="AQ135" s="394"/>
      <c r="AR135" s="394"/>
      <c r="AS135" s="394"/>
      <c r="AT135" s="394"/>
      <c r="AU135" s="394"/>
      <c r="AV135" s="394"/>
      <c r="AW135" s="394"/>
      <c r="AX135" s="394"/>
      <c r="AY135" s="394"/>
      <c r="AZ135" s="394"/>
      <c r="BA135" s="394"/>
      <c r="BB135" s="394"/>
      <c r="BC135" s="394"/>
      <c r="BD135" s="394"/>
      <c r="BE135" s="394"/>
      <c r="BF135" s="394"/>
      <c r="BG135" s="394"/>
      <c r="BH135" s="394"/>
      <c r="BI135" s="394"/>
      <c r="BJ135" s="394"/>
      <c r="BK135" s="394"/>
      <c r="BL135" s="394"/>
      <c r="BM135" s="394"/>
      <c r="BN135" s="394"/>
      <c r="BO135" s="394"/>
      <c r="BP135" s="394"/>
      <c r="BQ135" s="394"/>
      <c r="BR135" s="394"/>
      <c r="BS135" s="394"/>
      <c r="BT135" s="394"/>
      <c r="BU135" s="394"/>
      <c r="BV135" s="394"/>
      <c r="BW135" s="394"/>
      <c r="BX135" s="394"/>
      <c r="BY135" s="394"/>
      <c r="BZ135" s="394"/>
      <c r="CA135" s="394"/>
      <c r="CB135" s="394"/>
      <c r="CC135" s="394"/>
      <c r="CD135" s="394"/>
      <c r="CE135" s="394"/>
      <c r="CF135" s="394"/>
      <c r="CG135" s="394"/>
      <c r="CH135" s="394"/>
      <c r="CI135" s="394"/>
      <c r="CJ135" s="394"/>
      <c r="CK135" s="394"/>
      <c r="CL135" s="394"/>
      <c r="CM135" s="394"/>
      <c r="CN135" s="394"/>
      <c r="CO135" s="394"/>
      <c r="CP135" s="394"/>
    </row>
    <row r="136" spans="1:94" x14ac:dyDescent="0.2">
      <c r="A136" s="394"/>
      <c r="B136" s="394"/>
      <c r="C136" s="394"/>
      <c r="D136" s="394"/>
      <c r="E136" s="394"/>
      <c r="F136" s="394"/>
      <c r="G136" s="394"/>
      <c r="H136" s="394"/>
      <c r="I136" s="394"/>
      <c r="J136" s="394"/>
      <c r="K136" s="394"/>
      <c r="L136" s="394"/>
      <c r="M136" s="394"/>
      <c r="N136" s="394"/>
      <c r="O136" s="394"/>
      <c r="P136" s="394"/>
      <c r="Q136" s="394"/>
      <c r="R136" s="394"/>
      <c r="S136" s="394"/>
      <c r="T136" s="394"/>
      <c r="U136" s="394"/>
      <c r="V136" s="394"/>
      <c r="W136" s="394"/>
      <c r="X136" s="394"/>
      <c r="Y136" s="394"/>
      <c r="Z136" s="394"/>
      <c r="AA136" s="394"/>
      <c r="AB136" s="394"/>
      <c r="AC136" s="394"/>
      <c r="AD136" s="394"/>
      <c r="AE136" s="394"/>
      <c r="AF136" s="394"/>
      <c r="AG136" s="394"/>
      <c r="AH136" s="394"/>
      <c r="AI136" s="394"/>
      <c r="AJ136" s="394"/>
      <c r="AK136" s="394"/>
      <c r="AL136" s="394"/>
      <c r="AM136" s="394"/>
      <c r="AN136" s="394"/>
      <c r="AO136" s="394"/>
      <c r="AP136" s="394"/>
      <c r="AQ136" s="394"/>
      <c r="AR136" s="394"/>
      <c r="AS136" s="394"/>
      <c r="AT136" s="394"/>
      <c r="AU136" s="394"/>
      <c r="AV136" s="394"/>
      <c r="AW136" s="394"/>
      <c r="AX136" s="394"/>
      <c r="AY136" s="394"/>
      <c r="AZ136" s="394"/>
      <c r="BA136" s="394"/>
      <c r="BB136" s="394"/>
      <c r="BC136" s="394"/>
      <c r="BD136" s="394"/>
      <c r="BE136" s="394"/>
      <c r="BF136" s="394"/>
      <c r="BG136" s="394"/>
      <c r="BH136" s="394"/>
      <c r="BI136" s="394"/>
      <c r="BJ136" s="394"/>
      <c r="BK136" s="394"/>
      <c r="BL136" s="394"/>
      <c r="BM136" s="394"/>
      <c r="BN136" s="394"/>
      <c r="BO136" s="394"/>
      <c r="BP136" s="394"/>
      <c r="BQ136" s="394"/>
      <c r="BR136" s="394"/>
      <c r="BS136" s="394"/>
      <c r="BT136" s="394"/>
      <c r="BU136" s="394"/>
      <c r="BV136" s="394"/>
      <c r="BW136" s="394"/>
      <c r="BX136" s="394"/>
      <c r="BY136" s="394"/>
      <c r="BZ136" s="394"/>
      <c r="CA136" s="394"/>
      <c r="CB136" s="394"/>
      <c r="CC136" s="394"/>
      <c r="CD136" s="394"/>
      <c r="CE136" s="394"/>
      <c r="CF136" s="394"/>
      <c r="CG136" s="394"/>
      <c r="CH136" s="394"/>
      <c r="CI136" s="394"/>
      <c r="CJ136" s="394"/>
      <c r="CK136" s="394"/>
      <c r="CL136" s="394"/>
      <c r="CM136" s="394"/>
      <c r="CN136" s="394"/>
      <c r="CO136" s="394"/>
      <c r="CP136" s="394"/>
    </row>
    <row r="137" spans="1:94" x14ac:dyDescent="0.2">
      <c r="A137" s="394"/>
      <c r="B137" s="394"/>
      <c r="C137" s="394"/>
      <c r="D137" s="394"/>
      <c r="E137" s="394"/>
      <c r="F137" s="394"/>
      <c r="G137" s="394"/>
      <c r="H137" s="394"/>
      <c r="I137" s="394"/>
      <c r="J137" s="394"/>
      <c r="K137" s="394"/>
      <c r="L137" s="394"/>
      <c r="M137" s="394"/>
      <c r="N137" s="394"/>
      <c r="O137" s="394"/>
      <c r="P137" s="394"/>
      <c r="Q137" s="394"/>
      <c r="R137" s="394"/>
      <c r="S137" s="394"/>
      <c r="T137" s="394"/>
      <c r="U137" s="394"/>
      <c r="V137" s="394"/>
      <c r="W137" s="394"/>
      <c r="X137" s="394"/>
      <c r="Y137" s="394"/>
      <c r="Z137" s="394"/>
      <c r="AA137" s="394"/>
      <c r="AB137" s="394"/>
      <c r="AC137" s="394"/>
      <c r="AD137" s="394"/>
      <c r="AE137" s="394"/>
      <c r="AF137" s="394"/>
      <c r="AG137" s="394"/>
      <c r="AH137" s="394"/>
      <c r="AI137" s="394"/>
      <c r="AJ137" s="394"/>
      <c r="AK137" s="394"/>
      <c r="AL137" s="394"/>
      <c r="AM137" s="394"/>
      <c r="AN137" s="394"/>
      <c r="AO137" s="394"/>
      <c r="AP137" s="394"/>
      <c r="AQ137" s="394"/>
      <c r="AR137" s="394"/>
      <c r="AS137" s="394"/>
      <c r="AT137" s="394"/>
      <c r="AU137" s="394"/>
      <c r="AV137" s="394"/>
      <c r="AW137" s="394"/>
      <c r="AX137" s="394"/>
      <c r="AY137" s="394"/>
      <c r="AZ137" s="394"/>
      <c r="BA137" s="394"/>
      <c r="BB137" s="394"/>
      <c r="BC137" s="394"/>
      <c r="BD137" s="394"/>
      <c r="BE137" s="394"/>
      <c r="BF137" s="394"/>
      <c r="BG137" s="394"/>
      <c r="BH137" s="394"/>
      <c r="BI137" s="394"/>
      <c r="BJ137" s="394"/>
      <c r="BK137" s="394"/>
      <c r="BL137" s="394"/>
      <c r="BM137" s="394"/>
      <c r="BN137" s="394"/>
      <c r="BO137" s="394"/>
      <c r="BP137" s="394"/>
      <c r="BQ137" s="394"/>
      <c r="BR137" s="394"/>
      <c r="BS137" s="394"/>
      <c r="BT137" s="394"/>
      <c r="BU137" s="394"/>
      <c r="BV137" s="394"/>
      <c r="BW137" s="394"/>
      <c r="BX137" s="394"/>
      <c r="BY137" s="394"/>
      <c r="BZ137" s="394"/>
      <c r="CA137" s="394"/>
      <c r="CB137" s="394"/>
      <c r="CC137" s="394"/>
      <c r="CD137" s="394"/>
      <c r="CE137" s="394"/>
      <c r="CF137" s="394"/>
      <c r="CG137" s="394"/>
      <c r="CH137" s="394"/>
      <c r="CI137" s="394"/>
      <c r="CJ137" s="394"/>
      <c r="CK137" s="394"/>
      <c r="CL137" s="394"/>
      <c r="CM137" s="394"/>
      <c r="CN137" s="394"/>
      <c r="CO137" s="394"/>
      <c r="CP137" s="394"/>
    </row>
    <row r="138" spans="1:94" x14ac:dyDescent="0.2">
      <c r="A138" s="394"/>
      <c r="B138" s="394"/>
      <c r="C138" s="394"/>
      <c r="D138" s="394"/>
      <c r="E138" s="394"/>
      <c r="F138" s="394"/>
      <c r="G138" s="394"/>
      <c r="H138" s="394"/>
      <c r="I138" s="394"/>
      <c r="J138" s="394"/>
      <c r="K138" s="394"/>
      <c r="L138" s="394"/>
      <c r="M138" s="394"/>
      <c r="N138" s="394"/>
      <c r="O138" s="394"/>
      <c r="P138" s="394"/>
      <c r="Q138" s="394"/>
      <c r="R138" s="394"/>
      <c r="S138" s="394"/>
      <c r="T138" s="394"/>
      <c r="U138" s="394"/>
      <c r="V138" s="394"/>
      <c r="W138" s="394"/>
      <c r="X138" s="394"/>
      <c r="Y138" s="394"/>
      <c r="Z138" s="394"/>
      <c r="AA138" s="394"/>
      <c r="AB138" s="394"/>
      <c r="AC138" s="394"/>
      <c r="AD138" s="394"/>
      <c r="AE138" s="394"/>
      <c r="AF138" s="394"/>
      <c r="AG138" s="394"/>
      <c r="AH138" s="394"/>
      <c r="AI138" s="394"/>
      <c r="AJ138" s="394"/>
      <c r="AK138" s="394"/>
      <c r="AL138" s="394"/>
      <c r="AM138" s="394"/>
      <c r="AN138" s="394"/>
      <c r="AO138" s="394"/>
      <c r="AP138" s="394"/>
      <c r="AQ138" s="394"/>
      <c r="AR138" s="394"/>
      <c r="AS138" s="394"/>
      <c r="AT138" s="394"/>
      <c r="AU138" s="394"/>
      <c r="AV138" s="394"/>
      <c r="AW138" s="394"/>
      <c r="AX138" s="394"/>
      <c r="AY138" s="394"/>
      <c r="AZ138" s="394"/>
      <c r="BA138" s="394"/>
      <c r="BB138" s="394"/>
      <c r="BC138" s="394"/>
      <c r="BD138" s="394"/>
      <c r="BE138" s="394"/>
      <c r="BF138" s="394"/>
      <c r="BG138" s="394"/>
      <c r="BH138" s="394"/>
      <c r="BI138" s="394"/>
      <c r="BJ138" s="394"/>
      <c r="BK138" s="394"/>
      <c r="BL138" s="394"/>
      <c r="BM138" s="394"/>
      <c r="BN138" s="394"/>
      <c r="BO138" s="394"/>
      <c r="BP138" s="394"/>
      <c r="BQ138" s="394"/>
      <c r="BR138" s="394"/>
      <c r="BS138" s="394"/>
      <c r="BT138" s="394"/>
      <c r="BU138" s="394"/>
      <c r="BV138" s="394"/>
      <c r="BW138" s="394"/>
      <c r="BX138" s="394"/>
      <c r="BY138" s="394"/>
      <c r="BZ138" s="394"/>
      <c r="CA138" s="394"/>
      <c r="CB138" s="394"/>
      <c r="CC138" s="394"/>
      <c r="CD138" s="394"/>
      <c r="CE138" s="394"/>
      <c r="CF138" s="394"/>
      <c r="CG138" s="394"/>
      <c r="CH138" s="394"/>
      <c r="CI138" s="394"/>
      <c r="CJ138" s="394"/>
      <c r="CK138" s="394"/>
      <c r="CL138" s="394"/>
      <c r="CM138" s="394"/>
      <c r="CN138" s="394"/>
      <c r="CO138" s="394"/>
      <c r="CP138" s="394"/>
    </row>
    <row r="139" spans="1:94" x14ac:dyDescent="0.2">
      <c r="A139" s="394"/>
      <c r="B139" s="394"/>
      <c r="C139" s="394"/>
      <c r="D139" s="394"/>
      <c r="E139" s="394"/>
      <c r="F139" s="394"/>
      <c r="G139" s="394"/>
      <c r="H139" s="394"/>
      <c r="I139" s="394"/>
      <c r="J139" s="394"/>
      <c r="K139" s="394"/>
      <c r="L139" s="394"/>
      <c r="M139" s="394"/>
      <c r="N139" s="394"/>
      <c r="O139" s="394"/>
      <c r="P139" s="394"/>
      <c r="Q139" s="394"/>
      <c r="R139" s="394"/>
      <c r="S139" s="394"/>
      <c r="T139" s="394"/>
      <c r="U139" s="394"/>
      <c r="V139" s="394"/>
      <c r="W139" s="394"/>
      <c r="X139" s="394"/>
      <c r="Y139" s="394"/>
      <c r="Z139" s="394"/>
      <c r="AA139" s="394"/>
      <c r="AB139" s="394"/>
      <c r="AC139" s="394"/>
      <c r="AD139" s="394"/>
      <c r="AE139" s="394"/>
      <c r="AF139" s="394"/>
      <c r="AG139" s="394"/>
      <c r="AH139" s="394"/>
      <c r="AI139" s="394"/>
      <c r="AJ139" s="394"/>
      <c r="AK139" s="394"/>
      <c r="AL139" s="394"/>
      <c r="AM139" s="394"/>
      <c r="AN139" s="394"/>
      <c r="AO139" s="394"/>
      <c r="AP139" s="394"/>
      <c r="AQ139" s="394"/>
      <c r="AR139" s="394"/>
      <c r="AS139" s="394"/>
      <c r="AT139" s="394"/>
      <c r="AU139" s="394"/>
      <c r="AV139" s="394"/>
      <c r="AW139" s="394"/>
      <c r="AX139" s="394"/>
      <c r="AY139" s="394"/>
      <c r="AZ139" s="394"/>
      <c r="BA139" s="394"/>
      <c r="BB139" s="394"/>
      <c r="BC139" s="394"/>
      <c r="BD139" s="394"/>
      <c r="BE139" s="394"/>
      <c r="BF139" s="394"/>
      <c r="BG139" s="394"/>
      <c r="BH139" s="394"/>
      <c r="BI139" s="394"/>
      <c r="BJ139" s="394"/>
      <c r="BK139" s="394"/>
      <c r="BL139" s="394"/>
      <c r="BM139" s="394"/>
      <c r="BN139" s="394"/>
      <c r="BO139" s="394"/>
      <c r="BP139" s="394"/>
      <c r="BQ139" s="394"/>
      <c r="BR139" s="394"/>
      <c r="BS139" s="394"/>
      <c r="BT139" s="394"/>
      <c r="BU139" s="394"/>
      <c r="BV139" s="394"/>
      <c r="BW139" s="394"/>
      <c r="BX139" s="394"/>
      <c r="BY139" s="394"/>
      <c r="BZ139" s="394"/>
      <c r="CA139" s="394"/>
      <c r="CB139" s="394"/>
      <c r="CC139" s="394"/>
      <c r="CD139" s="394"/>
      <c r="CE139" s="394"/>
      <c r="CF139" s="394"/>
      <c r="CG139" s="394"/>
      <c r="CH139" s="394"/>
      <c r="CI139" s="394"/>
      <c r="CJ139" s="394"/>
      <c r="CK139" s="394"/>
      <c r="CL139" s="394"/>
      <c r="CM139" s="394"/>
      <c r="CN139" s="394"/>
      <c r="CO139" s="394"/>
      <c r="CP139" s="394"/>
    </row>
    <row r="140" spans="1:94" x14ac:dyDescent="0.2">
      <c r="A140" s="394"/>
      <c r="B140" s="394"/>
      <c r="C140" s="394"/>
      <c r="D140" s="394"/>
      <c r="E140" s="394"/>
      <c r="F140" s="394"/>
      <c r="G140" s="394"/>
      <c r="H140" s="394"/>
      <c r="I140" s="394"/>
      <c r="J140" s="394"/>
      <c r="K140" s="394"/>
      <c r="L140" s="394"/>
      <c r="M140" s="394"/>
      <c r="N140" s="394"/>
      <c r="O140" s="394"/>
      <c r="P140" s="394"/>
      <c r="Q140" s="394"/>
      <c r="R140" s="394"/>
      <c r="S140" s="394"/>
      <c r="T140" s="394"/>
      <c r="U140" s="394"/>
      <c r="V140" s="394"/>
      <c r="W140" s="394"/>
      <c r="X140" s="394"/>
      <c r="Y140" s="394"/>
      <c r="Z140" s="394"/>
      <c r="AA140" s="394"/>
      <c r="AB140" s="394"/>
      <c r="AC140" s="394"/>
      <c r="AD140" s="394"/>
      <c r="AE140" s="394"/>
      <c r="AF140" s="394"/>
      <c r="AG140" s="394"/>
      <c r="AH140" s="394"/>
      <c r="AI140" s="394"/>
      <c r="AJ140" s="394"/>
      <c r="AK140" s="394"/>
      <c r="AL140" s="394"/>
      <c r="AM140" s="394"/>
      <c r="AN140" s="394"/>
      <c r="AO140" s="394"/>
      <c r="AP140" s="394"/>
      <c r="AQ140" s="394"/>
      <c r="AR140" s="394"/>
      <c r="AS140" s="394"/>
      <c r="AT140" s="394"/>
      <c r="AU140" s="394"/>
      <c r="AV140" s="394"/>
      <c r="AW140" s="394"/>
      <c r="AX140" s="394"/>
      <c r="AY140" s="394"/>
      <c r="AZ140" s="394"/>
      <c r="BA140" s="394"/>
      <c r="BB140" s="394"/>
      <c r="BC140" s="394"/>
      <c r="BD140" s="394"/>
      <c r="BE140" s="394"/>
      <c r="BF140" s="394"/>
      <c r="BG140" s="394"/>
      <c r="BH140" s="394"/>
      <c r="BI140" s="394"/>
      <c r="BJ140" s="394"/>
      <c r="BK140" s="394"/>
      <c r="BL140" s="394"/>
      <c r="BM140" s="394"/>
      <c r="BN140" s="394"/>
      <c r="BO140" s="394"/>
      <c r="BP140" s="394"/>
      <c r="BQ140" s="394"/>
      <c r="BR140" s="394"/>
      <c r="BS140" s="394"/>
      <c r="BT140" s="394"/>
      <c r="BU140" s="394"/>
      <c r="BV140" s="394"/>
      <c r="BW140" s="394"/>
      <c r="BX140" s="394"/>
      <c r="BY140" s="394"/>
      <c r="BZ140" s="394"/>
      <c r="CA140" s="394"/>
      <c r="CB140" s="394"/>
      <c r="CC140" s="394"/>
      <c r="CD140" s="394"/>
      <c r="CE140" s="394"/>
      <c r="CF140" s="394"/>
      <c r="CG140" s="394"/>
      <c r="CH140" s="394"/>
      <c r="CI140" s="394"/>
      <c r="CJ140" s="394"/>
      <c r="CK140" s="394"/>
      <c r="CL140" s="394"/>
      <c r="CM140" s="394"/>
      <c r="CN140" s="394"/>
      <c r="CO140" s="394"/>
      <c r="CP140" s="394"/>
    </row>
    <row r="141" spans="1:94" x14ac:dyDescent="0.2">
      <c r="A141" s="394"/>
      <c r="B141" s="394"/>
      <c r="C141" s="394"/>
      <c r="D141" s="394"/>
      <c r="E141" s="394"/>
      <c r="F141" s="394"/>
      <c r="G141" s="394"/>
      <c r="H141" s="394"/>
      <c r="I141" s="394"/>
      <c r="J141" s="394"/>
      <c r="K141" s="394"/>
      <c r="L141" s="394"/>
      <c r="M141" s="394"/>
      <c r="N141" s="394"/>
      <c r="O141" s="394"/>
      <c r="P141" s="394"/>
      <c r="Q141" s="394"/>
      <c r="R141" s="394"/>
      <c r="S141" s="394"/>
      <c r="T141" s="394"/>
      <c r="U141" s="394"/>
      <c r="V141" s="394"/>
      <c r="W141" s="394"/>
      <c r="X141" s="394"/>
      <c r="Y141" s="394"/>
      <c r="Z141" s="394"/>
      <c r="AA141" s="394"/>
      <c r="AB141" s="394"/>
      <c r="AC141" s="394"/>
      <c r="AD141" s="394"/>
      <c r="AE141" s="394"/>
      <c r="AF141" s="394"/>
      <c r="AG141" s="394"/>
      <c r="AH141" s="394"/>
      <c r="AI141" s="394"/>
      <c r="AJ141" s="394"/>
      <c r="AK141" s="394"/>
      <c r="AL141" s="394"/>
      <c r="AM141" s="394"/>
      <c r="AN141" s="394"/>
      <c r="AO141" s="394"/>
      <c r="AP141" s="394"/>
      <c r="AQ141" s="394"/>
      <c r="AR141" s="394"/>
      <c r="AS141" s="394"/>
      <c r="AT141" s="394"/>
      <c r="AU141" s="394"/>
      <c r="AV141" s="394"/>
      <c r="AW141" s="394"/>
      <c r="AX141" s="394"/>
      <c r="AY141" s="394"/>
      <c r="AZ141" s="394"/>
      <c r="BA141" s="394"/>
      <c r="BB141" s="394"/>
      <c r="BC141" s="394"/>
      <c r="BD141" s="394"/>
      <c r="BE141" s="394"/>
      <c r="BF141" s="394"/>
      <c r="BG141" s="394"/>
      <c r="BH141" s="394"/>
      <c r="BI141" s="394"/>
      <c r="BJ141" s="394"/>
      <c r="BK141" s="394"/>
      <c r="BL141" s="394"/>
      <c r="BM141" s="394"/>
      <c r="BN141" s="394"/>
      <c r="BO141" s="394"/>
      <c r="BP141" s="394"/>
      <c r="BQ141" s="394"/>
      <c r="BR141" s="394"/>
      <c r="BS141" s="394"/>
      <c r="BT141" s="394"/>
      <c r="BU141" s="394"/>
      <c r="BV141" s="394"/>
      <c r="BW141" s="394"/>
      <c r="BX141" s="394"/>
      <c r="BY141" s="394"/>
      <c r="BZ141" s="394"/>
      <c r="CA141" s="394"/>
      <c r="CB141" s="394"/>
      <c r="CC141" s="394"/>
      <c r="CD141" s="394"/>
      <c r="CE141" s="394"/>
      <c r="CF141" s="394"/>
      <c r="CG141" s="394"/>
      <c r="CH141" s="394"/>
      <c r="CI141" s="394"/>
      <c r="CJ141" s="394"/>
      <c r="CK141" s="394"/>
      <c r="CL141" s="394"/>
      <c r="CM141" s="394"/>
      <c r="CN141" s="394"/>
      <c r="CO141" s="394"/>
      <c r="CP141" s="394"/>
    </row>
    <row r="142" spans="1:94" x14ac:dyDescent="0.2">
      <c r="A142" s="394"/>
      <c r="B142" s="394"/>
      <c r="C142" s="394"/>
      <c r="D142" s="394"/>
      <c r="E142" s="394"/>
      <c r="F142" s="394"/>
      <c r="G142" s="394"/>
      <c r="H142" s="394"/>
      <c r="I142" s="394"/>
      <c r="J142" s="394"/>
      <c r="K142" s="394"/>
      <c r="L142" s="394"/>
      <c r="M142" s="394"/>
      <c r="N142" s="394"/>
      <c r="O142" s="394"/>
      <c r="P142" s="394"/>
      <c r="Q142" s="394"/>
      <c r="R142" s="394"/>
      <c r="S142" s="394"/>
      <c r="T142" s="394"/>
      <c r="U142" s="394"/>
      <c r="V142" s="394"/>
      <c r="W142" s="394"/>
      <c r="X142" s="394"/>
      <c r="Y142" s="394"/>
      <c r="Z142" s="394"/>
      <c r="AA142" s="394"/>
      <c r="AB142" s="394"/>
      <c r="AC142" s="394"/>
      <c r="AD142" s="394"/>
      <c r="AE142" s="394"/>
      <c r="AF142" s="394"/>
      <c r="AG142" s="394"/>
      <c r="AH142" s="394"/>
      <c r="AI142" s="394"/>
      <c r="AJ142" s="394"/>
      <c r="AK142" s="394"/>
      <c r="AL142" s="394"/>
      <c r="AM142" s="394"/>
      <c r="AN142" s="394"/>
      <c r="AO142" s="394"/>
      <c r="AP142" s="394"/>
      <c r="AQ142" s="394"/>
      <c r="AR142" s="394"/>
      <c r="AS142" s="394"/>
      <c r="AT142" s="394"/>
      <c r="AU142" s="394"/>
      <c r="AV142" s="394"/>
      <c r="AW142" s="394"/>
      <c r="AX142" s="394"/>
      <c r="AY142" s="394"/>
      <c r="AZ142" s="394"/>
      <c r="BA142" s="394"/>
      <c r="BB142" s="394"/>
      <c r="BC142" s="394"/>
      <c r="BD142" s="394"/>
      <c r="BE142" s="394"/>
      <c r="BF142" s="394"/>
      <c r="BG142" s="394"/>
      <c r="BH142" s="394"/>
      <c r="BI142" s="394"/>
      <c r="BJ142" s="394"/>
      <c r="BK142" s="394"/>
      <c r="BL142" s="394"/>
      <c r="BM142" s="394"/>
      <c r="BN142" s="394"/>
      <c r="BO142" s="394"/>
      <c r="BP142" s="394"/>
      <c r="BQ142" s="394"/>
      <c r="BR142" s="394"/>
      <c r="BS142" s="394"/>
      <c r="BT142" s="394"/>
      <c r="BU142" s="394"/>
      <c r="BV142" s="394"/>
      <c r="BW142" s="394"/>
      <c r="BX142" s="394"/>
      <c r="BY142" s="394"/>
      <c r="BZ142" s="394"/>
      <c r="CA142" s="394"/>
      <c r="CB142" s="394"/>
      <c r="CC142" s="394"/>
      <c r="CD142" s="394"/>
      <c r="CE142" s="394"/>
      <c r="CF142" s="394"/>
      <c r="CG142" s="394"/>
      <c r="CH142" s="394"/>
      <c r="CI142" s="394"/>
      <c r="CJ142" s="394"/>
      <c r="CK142" s="394"/>
      <c r="CL142" s="394"/>
      <c r="CM142" s="394"/>
      <c r="CN142" s="394"/>
      <c r="CO142" s="394"/>
      <c r="CP142" s="394"/>
    </row>
    <row r="143" spans="1:94" x14ac:dyDescent="0.2">
      <c r="A143" s="394"/>
      <c r="B143" s="394"/>
      <c r="C143" s="394"/>
      <c r="D143" s="394"/>
      <c r="E143" s="394"/>
      <c r="F143" s="394"/>
      <c r="G143" s="394"/>
      <c r="H143" s="394"/>
      <c r="I143" s="394"/>
      <c r="J143" s="394"/>
      <c r="K143" s="394"/>
      <c r="L143" s="394"/>
      <c r="M143" s="394"/>
      <c r="N143" s="394"/>
      <c r="O143" s="394"/>
      <c r="P143" s="394"/>
      <c r="Q143" s="394"/>
      <c r="R143" s="394"/>
      <c r="S143" s="394"/>
      <c r="T143" s="394"/>
      <c r="U143" s="394"/>
      <c r="V143" s="394"/>
      <c r="W143" s="394"/>
      <c r="X143" s="394"/>
      <c r="Y143" s="394"/>
      <c r="Z143" s="394"/>
      <c r="AA143" s="394"/>
      <c r="AB143" s="394"/>
      <c r="AC143" s="394"/>
      <c r="AD143" s="394"/>
      <c r="AE143" s="394"/>
      <c r="AF143" s="394"/>
      <c r="AG143" s="394"/>
      <c r="AH143" s="394"/>
      <c r="AI143" s="394"/>
      <c r="AJ143" s="394"/>
      <c r="AK143" s="394"/>
      <c r="AL143" s="394"/>
      <c r="AM143" s="394"/>
      <c r="AN143" s="394"/>
      <c r="AO143" s="394"/>
      <c r="AP143" s="394"/>
      <c r="AQ143" s="394"/>
      <c r="AR143" s="394"/>
      <c r="AS143" s="394"/>
      <c r="AT143" s="394"/>
      <c r="AU143" s="394"/>
      <c r="AV143" s="394"/>
      <c r="AW143" s="394"/>
      <c r="AX143" s="394"/>
      <c r="AY143" s="394"/>
      <c r="AZ143" s="394"/>
      <c r="BA143" s="394"/>
      <c r="BB143" s="394"/>
      <c r="BC143" s="394"/>
      <c r="BD143" s="394"/>
      <c r="BE143" s="394"/>
      <c r="BF143" s="394"/>
      <c r="BG143" s="394"/>
      <c r="BH143" s="394"/>
      <c r="BI143" s="394"/>
      <c r="BJ143" s="394"/>
      <c r="BK143" s="394"/>
      <c r="BL143" s="394"/>
      <c r="BM143" s="394"/>
      <c r="BN143" s="394"/>
      <c r="BO143" s="394"/>
      <c r="BP143" s="394"/>
      <c r="BQ143" s="394"/>
      <c r="BR143" s="394"/>
      <c r="BS143" s="394"/>
      <c r="BT143" s="394"/>
      <c r="BU143" s="394"/>
      <c r="BV143" s="394"/>
      <c r="BW143" s="394"/>
      <c r="BX143" s="394"/>
      <c r="BY143" s="394"/>
      <c r="BZ143" s="394"/>
      <c r="CA143" s="394"/>
      <c r="CB143" s="394"/>
      <c r="CC143" s="394"/>
      <c r="CD143" s="394"/>
      <c r="CE143" s="394"/>
      <c r="CF143" s="394"/>
      <c r="CG143" s="394"/>
      <c r="CH143" s="394"/>
      <c r="CI143" s="394"/>
      <c r="CJ143" s="394"/>
      <c r="CK143" s="394"/>
      <c r="CL143" s="394"/>
      <c r="CM143" s="394"/>
      <c r="CN143" s="394"/>
      <c r="CO143" s="394"/>
      <c r="CP143" s="394"/>
    </row>
    <row r="144" spans="1:94" x14ac:dyDescent="0.2">
      <c r="A144" s="394"/>
      <c r="B144" s="397"/>
      <c r="C144" s="394"/>
      <c r="D144" s="394"/>
      <c r="E144" s="394"/>
      <c r="F144" s="394"/>
      <c r="G144" s="394"/>
      <c r="H144" s="394"/>
      <c r="I144" s="394"/>
      <c r="J144" s="394"/>
      <c r="K144" s="394"/>
      <c r="L144" s="394"/>
      <c r="M144" s="394"/>
      <c r="N144" s="394"/>
      <c r="O144" s="394"/>
      <c r="P144" s="394"/>
      <c r="Q144" s="394"/>
      <c r="R144" s="394"/>
      <c r="S144" s="394"/>
      <c r="T144" s="394"/>
      <c r="U144" s="394"/>
      <c r="V144" s="394"/>
      <c r="W144" s="394"/>
      <c r="X144" s="394"/>
      <c r="Y144" s="394"/>
      <c r="Z144" s="394"/>
      <c r="AA144" s="394"/>
      <c r="AB144" s="394"/>
      <c r="AC144" s="394"/>
      <c r="AD144" s="394"/>
      <c r="AE144" s="394"/>
      <c r="AF144" s="394"/>
      <c r="AG144" s="394"/>
      <c r="AH144" s="394"/>
      <c r="AI144" s="394"/>
      <c r="AJ144" s="394"/>
      <c r="AK144" s="394"/>
      <c r="AL144" s="394"/>
      <c r="AM144" s="394"/>
      <c r="AN144" s="394"/>
      <c r="AO144" s="394"/>
      <c r="AP144" s="394"/>
      <c r="AQ144" s="394"/>
      <c r="AR144" s="394"/>
      <c r="AS144" s="394"/>
      <c r="AT144" s="394"/>
      <c r="AU144" s="394"/>
      <c r="AV144" s="394"/>
      <c r="AW144" s="394"/>
      <c r="AX144" s="394"/>
      <c r="AY144" s="394"/>
      <c r="AZ144" s="394"/>
      <c r="BA144" s="394"/>
      <c r="BB144" s="394"/>
      <c r="BC144" s="394"/>
      <c r="BD144" s="394"/>
      <c r="BE144" s="394"/>
      <c r="BF144" s="394"/>
      <c r="BG144" s="394"/>
      <c r="BH144" s="394"/>
      <c r="BI144" s="394"/>
      <c r="BJ144" s="394"/>
      <c r="BK144" s="394"/>
      <c r="BL144" s="394"/>
      <c r="BM144" s="394"/>
      <c r="BN144" s="394"/>
      <c r="BO144" s="394"/>
      <c r="BP144" s="394"/>
      <c r="BQ144" s="394"/>
      <c r="BR144" s="394"/>
      <c r="BS144" s="394"/>
      <c r="BT144" s="394"/>
      <c r="BU144" s="394"/>
      <c r="BV144" s="394"/>
      <c r="BW144" s="394"/>
      <c r="BX144" s="394"/>
      <c r="BY144" s="394"/>
      <c r="BZ144" s="394"/>
      <c r="CA144" s="394"/>
      <c r="CB144" s="394"/>
      <c r="CC144" s="394"/>
      <c r="CD144" s="394"/>
      <c r="CE144" s="394"/>
      <c r="CF144" s="394"/>
      <c r="CG144" s="394"/>
      <c r="CH144" s="394"/>
      <c r="CI144" s="394"/>
      <c r="CJ144" s="394"/>
      <c r="CK144" s="394"/>
      <c r="CL144" s="394"/>
      <c r="CM144" s="394"/>
      <c r="CN144" s="394"/>
      <c r="CO144" s="394"/>
      <c r="CP144" s="394"/>
    </row>
    <row r="145" spans="1:94" x14ac:dyDescent="0.2">
      <c r="A145" s="394"/>
      <c r="B145" s="397"/>
      <c r="C145" s="394"/>
      <c r="D145" s="394"/>
      <c r="E145" s="394"/>
      <c r="F145" s="394"/>
      <c r="G145" s="394"/>
      <c r="H145" s="394"/>
      <c r="I145" s="394"/>
      <c r="J145" s="394"/>
      <c r="K145" s="394"/>
      <c r="L145" s="394"/>
      <c r="M145" s="394"/>
      <c r="N145" s="394"/>
      <c r="O145" s="394"/>
      <c r="P145" s="394"/>
      <c r="Q145" s="394"/>
      <c r="R145" s="394"/>
      <c r="S145" s="394"/>
      <c r="T145" s="394"/>
      <c r="U145" s="394"/>
      <c r="V145" s="394"/>
      <c r="W145" s="394"/>
      <c r="X145" s="394"/>
      <c r="Y145" s="394"/>
      <c r="Z145" s="394"/>
      <c r="AA145" s="394"/>
      <c r="AB145" s="394"/>
      <c r="AC145" s="394"/>
      <c r="AD145" s="394"/>
      <c r="AE145" s="394"/>
      <c r="AF145" s="394"/>
      <c r="AG145" s="394"/>
      <c r="AH145" s="394"/>
      <c r="AI145" s="394"/>
      <c r="AJ145" s="394"/>
      <c r="AK145" s="394"/>
      <c r="AL145" s="394"/>
      <c r="AM145" s="394"/>
      <c r="AN145" s="394"/>
      <c r="AO145" s="394"/>
      <c r="AP145" s="394"/>
      <c r="AQ145" s="394"/>
      <c r="AR145" s="394"/>
      <c r="AS145" s="394"/>
      <c r="AT145" s="394"/>
      <c r="AU145" s="394"/>
      <c r="AV145" s="394"/>
      <c r="AW145" s="394"/>
      <c r="AX145" s="394"/>
      <c r="AY145" s="394"/>
      <c r="AZ145" s="394"/>
      <c r="BA145" s="394"/>
      <c r="BB145" s="394"/>
      <c r="BC145" s="394"/>
      <c r="BD145" s="394"/>
      <c r="BE145" s="394"/>
      <c r="BF145" s="394"/>
      <c r="BG145" s="394"/>
      <c r="BH145" s="394"/>
      <c r="BI145" s="394"/>
      <c r="BJ145" s="394"/>
      <c r="BK145" s="394"/>
      <c r="BL145" s="394"/>
      <c r="BM145" s="394"/>
      <c r="BN145" s="394"/>
      <c r="BO145" s="394"/>
      <c r="BP145" s="394"/>
      <c r="BQ145" s="394"/>
      <c r="BR145" s="394"/>
      <c r="BS145" s="394"/>
      <c r="BT145" s="394"/>
      <c r="BU145" s="394"/>
      <c r="BV145" s="394"/>
      <c r="BW145" s="394"/>
      <c r="BX145" s="394"/>
      <c r="BY145" s="394"/>
      <c r="BZ145" s="394"/>
      <c r="CA145" s="394"/>
      <c r="CB145" s="394"/>
      <c r="CC145" s="394"/>
      <c r="CD145" s="394"/>
      <c r="CE145" s="394"/>
      <c r="CF145" s="394"/>
      <c r="CG145" s="394"/>
      <c r="CH145" s="394"/>
      <c r="CI145" s="394"/>
      <c r="CJ145" s="394"/>
      <c r="CK145" s="394"/>
      <c r="CL145" s="394"/>
      <c r="CM145" s="394"/>
      <c r="CN145" s="394"/>
      <c r="CO145" s="394"/>
      <c r="CP145" s="394"/>
    </row>
    <row r="146" spans="1:94" x14ac:dyDescent="0.2">
      <c r="A146" s="394"/>
      <c r="B146" s="397"/>
      <c r="C146" s="394"/>
      <c r="D146" s="394"/>
      <c r="E146" s="394"/>
      <c r="F146" s="394"/>
      <c r="G146" s="394"/>
      <c r="H146" s="394"/>
      <c r="I146" s="394"/>
      <c r="J146" s="394"/>
      <c r="K146" s="394"/>
      <c r="L146" s="394"/>
      <c r="M146" s="394"/>
      <c r="N146" s="394"/>
      <c r="O146" s="394"/>
      <c r="P146" s="394"/>
      <c r="Q146" s="394"/>
      <c r="R146" s="394"/>
      <c r="S146" s="394"/>
      <c r="T146" s="394"/>
      <c r="U146" s="394"/>
      <c r="V146" s="394"/>
      <c r="W146" s="394"/>
      <c r="X146" s="394"/>
      <c r="Y146" s="394"/>
      <c r="Z146" s="394"/>
      <c r="AA146" s="394"/>
      <c r="AB146" s="394"/>
      <c r="AC146" s="394"/>
      <c r="AD146" s="394"/>
      <c r="AE146" s="394"/>
      <c r="AF146" s="394"/>
      <c r="AG146" s="394"/>
      <c r="AH146" s="394"/>
      <c r="AI146" s="394"/>
      <c r="AJ146" s="394"/>
      <c r="AK146" s="394"/>
      <c r="AL146" s="394"/>
      <c r="AM146" s="394"/>
      <c r="AN146" s="394"/>
      <c r="AO146" s="394"/>
      <c r="AP146" s="394"/>
      <c r="AQ146" s="394"/>
      <c r="AR146" s="394"/>
      <c r="AS146" s="394"/>
      <c r="AT146" s="394"/>
      <c r="AU146" s="394"/>
      <c r="AV146" s="394"/>
      <c r="AW146" s="394"/>
      <c r="AX146" s="394"/>
      <c r="AY146" s="394"/>
      <c r="AZ146" s="394"/>
      <c r="BA146" s="394"/>
      <c r="BB146" s="394"/>
      <c r="BC146" s="394"/>
      <c r="BD146" s="394"/>
      <c r="BE146" s="394"/>
      <c r="BF146" s="394"/>
      <c r="BG146" s="394"/>
      <c r="BH146" s="394"/>
      <c r="BI146" s="394"/>
      <c r="BJ146" s="394"/>
      <c r="BK146" s="394"/>
      <c r="BL146" s="394"/>
      <c r="BM146" s="394"/>
      <c r="BN146" s="394"/>
      <c r="BO146" s="394"/>
      <c r="BP146" s="394"/>
      <c r="BQ146" s="394"/>
      <c r="BR146" s="394"/>
      <c r="BS146" s="394"/>
      <c r="BT146" s="394"/>
      <c r="BU146" s="394"/>
      <c r="BV146" s="394"/>
      <c r="BW146" s="394"/>
      <c r="BX146" s="394"/>
      <c r="BY146" s="394"/>
      <c r="BZ146" s="394"/>
      <c r="CA146" s="394"/>
      <c r="CB146" s="394"/>
      <c r="CC146" s="394"/>
      <c r="CD146" s="394"/>
      <c r="CE146" s="394"/>
      <c r="CF146" s="394"/>
      <c r="CG146" s="394"/>
      <c r="CH146" s="394"/>
      <c r="CI146" s="394"/>
      <c r="CJ146" s="394"/>
      <c r="CK146" s="394"/>
      <c r="CL146" s="394"/>
      <c r="CM146" s="394"/>
      <c r="CN146" s="394"/>
      <c r="CO146" s="394"/>
      <c r="CP146" s="394"/>
    </row>
    <row r="147" spans="1:94" x14ac:dyDescent="0.2">
      <c r="A147" s="394"/>
      <c r="B147" s="397"/>
      <c r="C147" s="394"/>
      <c r="D147" s="394"/>
      <c r="E147" s="394"/>
      <c r="F147" s="394"/>
      <c r="G147" s="394"/>
      <c r="H147" s="394"/>
      <c r="I147" s="394"/>
      <c r="J147" s="394"/>
      <c r="K147" s="394"/>
      <c r="L147" s="394"/>
      <c r="M147" s="394"/>
      <c r="N147" s="394"/>
      <c r="O147" s="394"/>
      <c r="P147" s="394"/>
      <c r="Q147" s="394"/>
      <c r="R147" s="394"/>
      <c r="S147" s="394"/>
      <c r="T147" s="394"/>
      <c r="U147" s="394"/>
      <c r="V147" s="394"/>
      <c r="W147" s="394"/>
      <c r="X147" s="394"/>
      <c r="Y147" s="394"/>
      <c r="Z147" s="394"/>
      <c r="AA147" s="394"/>
      <c r="AB147" s="394"/>
      <c r="AC147" s="394"/>
      <c r="AD147" s="394"/>
      <c r="AE147" s="394"/>
      <c r="AF147" s="394"/>
      <c r="AG147" s="394"/>
      <c r="AH147" s="394"/>
      <c r="AI147" s="394"/>
      <c r="AJ147" s="394"/>
      <c r="AK147" s="394"/>
      <c r="AL147" s="394"/>
      <c r="AM147" s="394"/>
      <c r="AN147" s="394"/>
      <c r="AO147" s="394"/>
      <c r="AP147" s="394"/>
      <c r="AQ147" s="394"/>
      <c r="AR147" s="394"/>
      <c r="AS147" s="394"/>
      <c r="AT147" s="394"/>
      <c r="AU147" s="394"/>
      <c r="AV147" s="394"/>
      <c r="AW147" s="394"/>
      <c r="AX147" s="394"/>
      <c r="AY147" s="394"/>
      <c r="AZ147" s="394"/>
      <c r="BA147" s="394"/>
      <c r="BB147" s="394"/>
      <c r="BC147" s="394"/>
      <c r="BD147" s="394"/>
      <c r="BE147" s="394"/>
      <c r="BF147" s="394"/>
      <c r="BG147" s="394"/>
      <c r="BH147" s="394"/>
      <c r="BI147" s="394"/>
      <c r="BJ147" s="394"/>
      <c r="BK147" s="394"/>
      <c r="BL147" s="394"/>
      <c r="BM147" s="394"/>
      <c r="BN147" s="394"/>
      <c r="BO147" s="394"/>
      <c r="BP147" s="394"/>
      <c r="BQ147" s="394"/>
      <c r="BR147" s="394"/>
      <c r="BS147" s="394"/>
      <c r="BT147" s="394"/>
      <c r="BU147" s="394"/>
      <c r="BV147" s="394"/>
      <c r="BW147" s="394"/>
      <c r="BX147" s="394"/>
      <c r="BY147" s="394"/>
      <c r="BZ147" s="394"/>
      <c r="CA147" s="394"/>
      <c r="CB147" s="394"/>
      <c r="CC147" s="394"/>
      <c r="CD147" s="394"/>
      <c r="CE147" s="394"/>
      <c r="CF147" s="394"/>
      <c r="CG147" s="394"/>
      <c r="CH147" s="394"/>
      <c r="CI147" s="394"/>
      <c r="CJ147" s="394"/>
      <c r="CK147" s="394"/>
      <c r="CL147" s="394"/>
      <c r="CM147" s="394"/>
      <c r="CN147" s="394"/>
      <c r="CO147" s="394"/>
      <c r="CP147" s="394"/>
    </row>
    <row r="148" spans="1:94" x14ac:dyDescent="0.2">
      <c r="A148" s="394"/>
      <c r="B148" s="397"/>
      <c r="C148" s="394"/>
      <c r="D148" s="394"/>
      <c r="E148" s="394"/>
      <c r="F148" s="394"/>
      <c r="G148" s="394"/>
      <c r="H148" s="394"/>
      <c r="I148" s="394"/>
      <c r="J148" s="394"/>
      <c r="K148" s="394"/>
      <c r="L148" s="394"/>
      <c r="M148" s="394"/>
      <c r="N148" s="394"/>
      <c r="O148" s="394"/>
      <c r="P148" s="394"/>
      <c r="Q148" s="394"/>
      <c r="R148" s="394"/>
      <c r="S148" s="394"/>
      <c r="T148" s="394"/>
      <c r="U148" s="394"/>
      <c r="V148" s="394"/>
      <c r="W148" s="394"/>
      <c r="X148" s="394"/>
      <c r="Y148" s="394"/>
      <c r="Z148" s="394"/>
      <c r="AA148" s="394"/>
      <c r="AB148" s="394"/>
      <c r="AC148" s="394"/>
      <c r="AD148" s="394"/>
      <c r="AE148" s="394"/>
      <c r="AF148" s="394"/>
      <c r="AG148" s="394"/>
      <c r="AH148" s="394"/>
      <c r="AI148" s="394"/>
      <c r="AJ148" s="394"/>
      <c r="AK148" s="394"/>
      <c r="AL148" s="394"/>
      <c r="AM148" s="394"/>
      <c r="AN148" s="394"/>
      <c r="AO148" s="394"/>
      <c r="AP148" s="394"/>
      <c r="AQ148" s="394"/>
      <c r="AR148" s="394"/>
      <c r="AS148" s="394"/>
      <c r="AT148" s="394"/>
      <c r="AU148" s="394"/>
      <c r="AV148" s="394"/>
      <c r="AW148" s="394"/>
      <c r="AX148" s="394"/>
      <c r="AY148" s="394"/>
      <c r="AZ148" s="394"/>
      <c r="BA148" s="394"/>
      <c r="BB148" s="394"/>
      <c r="BC148" s="394"/>
      <c r="BD148" s="394"/>
      <c r="BE148" s="394"/>
      <c r="BF148" s="394"/>
      <c r="BG148" s="394"/>
      <c r="BH148" s="394"/>
      <c r="BI148" s="394"/>
      <c r="BJ148" s="394"/>
      <c r="BK148" s="394"/>
      <c r="BL148" s="394"/>
      <c r="BM148" s="394"/>
      <c r="BN148" s="394"/>
      <c r="BO148" s="394"/>
      <c r="BP148" s="394"/>
      <c r="BQ148" s="394"/>
      <c r="BR148" s="394"/>
      <c r="BS148" s="394"/>
      <c r="BT148" s="394"/>
      <c r="BU148" s="394"/>
      <c r="BV148" s="394"/>
      <c r="BW148" s="394"/>
      <c r="BX148" s="394"/>
      <c r="BY148" s="394"/>
      <c r="BZ148" s="394"/>
      <c r="CA148" s="394"/>
      <c r="CB148" s="394"/>
      <c r="CC148" s="394"/>
      <c r="CD148" s="394"/>
      <c r="CE148" s="394"/>
      <c r="CF148" s="394"/>
      <c r="CG148" s="394"/>
      <c r="CH148" s="394"/>
      <c r="CI148" s="394"/>
      <c r="CJ148" s="394"/>
      <c r="CK148" s="394"/>
      <c r="CL148" s="394"/>
      <c r="CM148" s="394"/>
      <c r="CN148" s="394"/>
      <c r="CO148" s="394"/>
      <c r="CP148" s="394"/>
    </row>
    <row r="149" spans="1:94" x14ac:dyDescent="0.2">
      <c r="A149" s="394"/>
      <c r="B149" s="397"/>
      <c r="C149" s="394"/>
      <c r="D149" s="394"/>
      <c r="E149" s="394"/>
      <c r="F149" s="394"/>
      <c r="G149" s="394"/>
      <c r="H149" s="394"/>
      <c r="I149" s="394"/>
      <c r="J149" s="394"/>
      <c r="K149" s="394"/>
      <c r="L149" s="394"/>
      <c r="M149" s="394"/>
      <c r="N149" s="394"/>
      <c r="O149" s="394"/>
      <c r="P149" s="394"/>
      <c r="Q149" s="394"/>
      <c r="R149" s="394"/>
      <c r="S149" s="394"/>
      <c r="T149" s="394"/>
      <c r="U149" s="394"/>
      <c r="V149" s="394"/>
      <c r="W149" s="394"/>
      <c r="X149" s="394"/>
      <c r="Y149" s="394"/>
      <c r="Z149" s="394"/>
      <c r="AA149" s="394"/>
      <c r="AB149" s="394"/>
      <c r="AC149" s="394"/>
      <c r="AD149" s="394"/>
      <c r="AE149" s="394"/>
      <c r="AF149" s="394"/>
      <c r="AG149" s="394"/>
      <c r="AH149" s="394"/>
      <c r="AI149" s="394"/>
      <c r="AJ149" s="394"/>
      <c r="AK149" s="394"/>
      <c r="AL149" s="394"/>
      <c r="AM149" s="394"/>
      <c r="AN149" s="394"/>
      <c r="AO149" s="394"/>
      <c r="AP149" s="394"/>
      <c r="AQ149" s="394"/>
      <c r="AR149" s="394"/>
      <c r="AS149" s="394"/>
      <c r="AT149" s="394"/>
      <c r="AU149" s="394"/>
      <c r="AV149" s="394"/>
      <c r="AW149" s="394"/>
      <c r="AX149" s="394"/>
      <c r="AY149" s="394"/>
      <c r="AZ149" s="394"/>
      <c r="BA149" s="394"/>
      <c r="BB149" s="394"/>
      <c r="BC149" s="394"/>
      <c r="BD149" s="394"/>
      <c r="BE149" s="394"/>
      <c r="BF149" s="394"/>
      <c r="BG149" s="394"/>
      <c r="BH149" s="394"/>
      <c r="BI149" s="394"/>
      <c r="BJ149" s="394"/>
      <c r="BK149" s="394"/>
      <c r="BL149" s="394"/>
      <c r="BM149" s="394"/>
      <c r="BN149" s="394"/>
      <c r="BO149" s="394"/>
      <c r="BP149" s="394"/>
      <c r="BQ149" s="394"/>
      <c r="BR149" s="394"/>
      <c r="BS149" s="394"/>
      <c r="BT149" s="394"/>
      <c r="BU149" s="394"/>
      <c r="BV149" s="394"/>
      <c r="BW149" s="394"/>
      <c r="BX149" s="394"/>
      <c r="BY149" s="394"/>
      <c r="BZ149" s="394"/>
      <c r="CA149" s="394"/>
      <c r="CB149" s="394"/>
      <c r="CC149" s="394"/>
      <c r="CD149" s="394"/>
      <c r="CE149" s="394"/>
      <c r="CF149" s="394"/>
      <c r="CG149" s="394"/>
      <c r="CH149" s="394"/>
      <c r="CI149" s="394"/>
      <c r="CJ149" s="394"/>
      <c r="CK149" s="394"/>
      <c r="CL149" s="394"/>
      <c r="CM149" s="394"/>
      <c r="CN149" s="394"/>
      <c r="CO149" s="394"/>
      <c r="CP149" s="394"/>
    </row>
    <row r="150" spans="1:94" x14ac:dyDescent="0.2">
      <c r="A150" s="394"/>
      <c r="B150" s="397"/>
      <c r="C150" s="394"/>
      <c r="D150" s="394"/>
      <c r="E150" s="394"/>
      <c r="F150" s="394"/>
      <c r="G150" s="394"/>
      <c r="H150" s="394"/>
      <c r="I150" s="394"/>
      <c r="J150" s="394"/>
      <c r="K150" s="394"/>
      <c r="L150" s="394"/>
      <c r="M150" s="394"/>
      <c r="N150" s="394"/>
      <c r="O150" s="394"/>
      <c r="P150" s="394"/>
      <c r="Q150" s="394"/>
      <c r="R150" s="394"/>
      <c r="S150" s="394"/>
      <c r="T150" s="394"/>
      <c r="U150" s="394"/>
      <c r="V150" s="394"/>
      <c r="W150" s="394"/>
      <c r="X150" s="394"/>
      <c r="Y150" s="394"/>
      <c r="Z150" s="394"/>
      <c r="AA150" s="394"/>
      <c r="AB150" s="394"/>
      <c r="AC150" s="394"/>
      <c r="AD150" s="394"/>
      <c r="AE150" s="394"/>
      <c r="AF150" s="394"/>
      <c r="AG150" s="394"/>
      <c r="AH150" s="394"/>
      <c r="AI150" s="394"/>
      <c r="AJ150" s="394"/>
      <c r="AK150" s="394"/>
      <c r="AL150" s="394"/>
      <c r="AM150" s="394"/>
      <c r="AN150" s="394"/>
      <c r="AO150" s="394"/>
      <c r="AP150" s="394"/>
      <c r="AQ150" s="394"/>
      <c r="AR150" s="394"/>
      <c r="AS150" s="394"/>
      <c r="AT150" s="394"/>
      <c r="AU150" s="394"/>
      <c r="AV150" s="394"/>
      <c r="AW150" s="394"/>
      <c r="AX150" s="394"/>
      <c r="AY150" s="394"/>
      <c r="AZ150" s="394"/>
      <c r="BA150" s="394"/>
      <c r="BB150" s="394"/>
      <c r="BC150" s="394"/>
      <c r="BD150" s="394"/>
      <c r="BE150" s="394"/>
      <c r="BF150" s="394"/>
      <c r="BG150" s="394"/>
      <c r="BH150" s="394"/>
      <c r="BI150" s="394"/>
      <c r="BJ150" s="394"/>
      <c r="BK150" s="394"/>
      <c r="BL150" s="394"/>
      <c r="BM150" s="394"/>
      <c r="BN150" s="394"/>
      <c r="BO150" s="394"/>
      <c r="BP150" s="394"/>
      <c r="BQ150" s="394"/>
      <c r="BR150" s="394"/>
      <c r="BS150" s="394"/>
      <c r="BT150" s="394"/>
      <c r="BU150" s="394"/>
      <c r="BV150" s="394"/>
      <c r="BW150" s="394"/>
      <c r="BX150" s="394"/>
      <c r="BY150" s="394"/>
      <c r="BZ150" s="394"/>
      <c r="CA150" s="394"/>
      <c r="CB150" s="394"/>
      <c r="CC150" s="394"/>
      <c r="CD150" s="394"/>
      <c r="CE150" s="394"/>
      <c r="CF150" s="394"/>
      <c r="CG150" s="394"/>
      <c r="CH150" s="394"/>
      <c r="CI150" s="394"/>
      <c r="CJ150" s="394"/>
      <c r="CK150" s="394"/>
      <c r="CL150" s="394"/>
      <c r="CM150" s="394"/>
      <c r="CN150" s="394"/>
      <c r="CO150" s="394"/>
      <c r="CP150" s="394"/>
    </row>
    <row r="151" spans="1:94" x14ac:dyDescent="0.2">
      <c r="A151" s="394"/>
      <c r="B151" s="397"/>
      <c r="C151" s="394"/>
      <c r="D151" s="394"/>
      <c r="E151" s="394"/>
      <c r="F151" s="394"/>
      <c r="G151" s="394"/>
      <c r="H151" s="394"/>
      <c r="I151" s="394"/>
      <c r="J151" s="394"/>
      <c r="K151" s="394"/>
      <c r="L151" s="394"/>
      <c r="M151" s="394"/>
      <c r="N151" s="394"/>
      <c r="O151" s="394"/>
      <c r="P151" s="394"/>
      <c r="Q151" s="394"/>
      <c r="R151" s="394"/>
      <c r="S151" s="394"/>
      <c r="T151" s="394"/>
      <c r="U151" s="394"/>
      <c r="V151" s="394"/>
      <c r="W151" s="394"/>
      <c r="X151" s="394"/>
      <c r="Y151" s="394"/>
      <c r="Z151" s="394"/>
      <c r="AA151" s="394"/>
      <c r="AB151" s="394"/>
      <c r="AC151" s="394"/>
      <c r="AD151" s="394"/>
      <c r="AE151" s="394"/>
      <c r="AF151" s="394"/>
      <c r="AG151" s="394"/>
      <c r="AH151" s="394"/>
      <c r="AI151" s="394"/>
      <c r="AJ151" s="394"/>
      <c r="AK151" s="394"/>
      <c r="AL151" s="394"/>
      <c r="AM151" s="394"/>
      <c r="AN151" s="394"/>
      <c r="AO151" s="394"/>
      <c r="AP151" s="394"/>
      <c r="AQ151" s="394"/>
      <c r="AR151" s="394"/>
      <c r="AS151" s="394"/>
      <c r="AT151" s="394"/>
      <c r="AU151" s="394"/>
      <c r="AV151" s="394"/>
      <c r="AW151" s="394"/>
      <c r="AX151" s="394"/>
      <c r="AY151" s="394"/>
      <c r="AZ151" s="394"/>
      <c r="BA151" s="394"/>
      <c r="BB151" s="394"/>
      <c r="BC151" s="394"/>
      <c r="BD151" s="394"/>
      <c r="BE151" s="394"/>
      <c r="BF151" s="394"/>
      <c r="BG151" s="394"/>
      <c r="BH151" s="394"/>
      <c r="BI151" s="394"/>
      <c r="BJ151" s="394"/>
      <c r="BK151" s="394"/>
      <c r="BL151" s="394"/>
      <c r="BM151" s="394"/>
      <c r="BN151" s="394"/>
      <c r="BO151" s="394"/>
      <c r="BP151" s="394"/>
      <c r="BQ151" s="394"/>
      <c r="BR151" s="394"/>
      <c r="BS151" s="394"/>
      <c r="BT151" s="394"/>
      <c r="BU151" s="394"/>
      <c r="BV151" s="394"/>
      <c r="BW151" s="394"/>
      <c r="BX151" s="394"/>
      <c r="BY151" s="394"/>
      <c r="BZ151" s="394"/>
      <c r="CA151" s="394"/>
      <c r="CB151" s="394"/>
      <c r="CC151" s="394"/>
      <c r="CD151" s="394"/>
      <c r="CE151" s="394"/>
      <c r="CF151" s="394"/>
      <c r="CG151" s="394"/>
      <c r="CH151" s="394"/>
      <c r="CI151" s="394"/>
      <c r="CJ151" s="394"/>
      <c r="CK151" s="394"/>
      <c r="CL151" s="394"/>
      <c r="CM151" s="394"/>
      <c r="CN151" s="394"/>
      <c r="CO151" s="394"/>
      <c r="CP151" s="394"/>
    </row>
    <row r="152" spans="1:94" x14ac:dyDescent="0.2">
      <c r="A152" s="394"/>
      <c r="B152" s="397"/>
      <c r="C152" s="394"/>
      <c r="D152" s="394"/>
      <c r="E152" s="394"/>
      <c r="F152" s="394"/>
      <c r="G152" s="394"/>
      <c r="H152" s="394"/>
      <c r="I152" s="394"/>
      <c r="J152" s="394"/>
      <c r="K152" s="394"/>
      <c r="L152" s="394"/>
      <c r="M152" s="394"/>
      <c r="N152" s="394"/>
      <c r="O152" s="394"/>
      <c r="P152" s="394"/>
      <c r="Q152" s="394"/>
      <c r="R152" s="394"/>
      <c r="S152" s="394"/>
      <c r="T152" s="394"/>
      <c r="U152" s="394"/>
      <c r="V152" s="394"/>
      <c r="W152" s="394"/>
      <c r="X152" s="394"/>
      <c r="Y152" s="394"/>
      <c r="Z152" s="394"/>
      <c r="AA152" s="394"/>
      <c r="AB152" s="394"/>
      <c r="AC152" s="394"/>
      <c r="AD152" s="394"/>
      <c r="AE152" s="394"/>
      <c r="AF152" s="394"/>
      <c r="AG152" s="394"/>
      <c r="AH152" s="394"/>
      <c r="AI152" s="394"/>
      <c r="AJ152" s="394"/>
      <c r="AK152" s="394"/>
      <c r="AL152" s="394"/>
      <c r="AM152" s="394"/>
      <c r="AN152" s="394"/>
      <c r="AO152" s="394"/>
      <c r="AP152" s="394"/>
      <c r="AQ152" s="394"/>
      <c r="AR152" s="394"/>
      <c r="AS152" s="394"/>
      <c r="AT152" s="394"/>
      <c r="AU152" s="394"/>
      <c r="AV152" s="394"/>
      <c r="AW152" s="394"/>
      <c r="AX152" s="394"/>
      <c r="AY152" s="394"/>
      <c r="AZ152" s="394"/>
      <c r="BA152" s="394"/>
      <c r="BB152" s="394"/>
      <c r="BC152" s="394"/>
      <c r="BD152" s="394"/>
      <c r="BE152" s="394"/>
      <c r="BF152" s="394"/>
      <c r="BG152" s="394"/>
      <c r="BH152" s="394"/>
      <c r="BI152" s="394"/>
      <c r="BJ152" s="394"/>
      <c r="BK152" s="394"/>
      <c r="BL152" s="394"/>
      <c r="BM152" s="394"/>
      <c r="BN152" s="394"/>
      <c r="BO152" s="394"/>
      <c r="BP152" s="394"/>
      <c r="BQ152" s="394"/>
      <c r="BR152" s="394"/>
      <c r="BS152" s="394"/>
      <c r="BT152" s="394"/>
      <c r="BU152" s="394"/>
      <c r="BV152" s="394"/>
      <c r="BW152" s="394"/>
      <c r="BX152" s="394"/>
      <c r="BY152" s="394"/>
      <c r="BZ152" s="394"/>
      <c r="CA152" s="394"/>
      <c r="CB152" s="394"/>
      <c r="CC152" s="394"/>
      <c r="CD152" s="394"/>
      <c r="CE152" s="394"/>
      <c r="CF152" s="394"/>
      <c r="CG152" s="394"/>
      <c r="CH152" s="394"/>
      <c r="CI152" s="394"/>
      <c r="CJ152" s="394"/>
      <c r="CK152" s="394"/>
      <c r="CL152" s="394"/>
      <c r="CM152" s="394"/>
      <c r="CN152" s="394"/>
      <c r="CO152" s="394"/>
      <c r="CP152" s="394"/>
    </row>
    <row r="153" spans="1:94" x14ac:dyDescent="0.2">
      <c r="A153" s="394"/>
      <c r="B153" s="397"/>
      <c r="C153" s="394"/>
      <c r="D153" s="394"/>
      <c r="E153" s="394"/>
      <c r="F153" s="394"/>
      <c r="G153" s="394"/>
      <c r="H153" s="394"/>
      <c r="I153" s="394"/>
      <c r="J153" s="394"/>
      <c r="K153" s="394"/>
      <c r="L153" s="394"/>
      <c r="M153" s="394"/>
      <c r="N153" s="394"/>
      <c r="O153" s="394"/>
      <c r="P153" s="394"/>
      <c r="Q153" s="394"/>
      <c r="R153" s="394"/>
      <c r="S153" s="394"/>
      <c r="T153" s="394"/>
      <c r="U153" s="394"/>
      <c r="V153" s="394"/>
      <c r="W153" s="394"/>
      <c r="X153" s="394"/>
      <c r="Y153" s="394"/>
      <c r="Z153" s="394"/>
      <c r="AA153" s="394"/>
      <c r="AB153" s="394"/>
      <c r="AC153" s="394"/>
      <c r="AD153" s="394"/>
      <c r="AE153" s="394"/>
      <c r="AF153" s="394"/>
      <c r="AG153" s="394"/>
      <c r="AH153" s="394"/>
      <c r="AI153" s="394"/>
      <c r="AJ153" s="394"/>
      <c r="AK153" s="394"/>
      <c r="AL153" s="394"/>
      <c r="AM153" s="394"/>
      <c r="AN153" s="394"/>
      <c r="AO153" s="394"/>
      <c r="AP153" s="394"/>
      <c r="AQ153" s="394"/>
      <c r="AR153" s="394"/>
      <c r="AS153" s="394"/>
      <c r="AT153" s="394"/>
      <c r="AU153" s="394"/>
      <c r="AV153" s="394"/>
      <c r="AW153" s="394"/>
      <c r="AX153" s="394"/>
      <c r="AY153" s="394"/>
      <c r="AZ153" s="394"/>
      <c r="BA153" s="394"/>
      <c r="BB153" s="394"/>
      <c r="BC153" s="394"/>
      <c r="BD153" s="394"/>
      <c r="BE153" s="394"/>
      <c r="BF153" s="394"/>
      <c r="BG153" s="394"/>
      <c r="BH153" s="394"/>
      <c r="BI153" s="394"/>
      <c r="BJ153" s="394"/>
      <c r="BK153" s="394"/>
      <c r="BL153" s="394"/>
      <c r="BM153" s="394"/>
      <c r="BN153" s="394"/>
      <c r="BO153" s="394"/>
      <c r="BP153" s="394"/>
      <c r="BQ153" s="394"/>
      <c r="BR153" s="394"/>
      <c r="BS153" s="394"/>
      <c r="BT153" s="394"/>
      <c r="BU153" s="394"/>
      <c r="BV153" s="394"/>
      <c r="BW153" s="394"/>
      <c r="BX153" s="394"/>
      <c r="BY153" s="394"/>
      <c r="BZ153" s="394"/>
      <c r="CA153" s="394"/>
      <c r="CB153" s="394"/>
      <c r="CC153" s="394"/>
      <c r="CD153" s="394"/>
      <c r="CE153" s="394"/>
      <c r="CF153" s="394"/>
      <c r="CG153" s="394"/>
      <c r="CH153" s="394"/>
      <c r="CI153" s="394"/>
      <c r="CJ153" s="394"/>
      <c r="CK153" s="394"/>
      <c r="CL153" s="394"/>
      <c r="CM153" s="394"/>
      <c r="CN153" s="394"/>
      <c r="CO153" s="394"/>
      <c r="CP153" s="394"/>
    </row>
    <row r="154" spans="1:94" x14ac:dyDescent="0.2">
      <c r="A154" s="394"/>
      <c r="B154" s="397"/>
      <c r="C154" s="394"/>
      <c r="D154" s="394"/>
      <c r="E154" s="394"/>
      <c r="F154" s="394"/>
      <c r="G154" s="394"/>
      <c r="H154" s="394"/>
      <c r="I154" s="394"/>
      <c r="J154" s="394"/>
      <c r="K154" s="394"/>
      <c r="L154" s="394"/>
      <c r="M154" s="394"/>
      <c r="N154" s="394"/>
      <c r="O154" s="394"/>
      <c r="P154" s="394"/>
      <c r="Q154" s="394"/>
      <c r="R154" s="394"/>
      <c r="S154" s="394"/>
      <c r="T154" s="394"/>
      <c r="U154" s="394"/>
      <c r="V154" s="394"/>
      <c r="W154" s="394"/>
      <c r="X154" s="394"/>
      <c r="Y154" s="394"/>
      <c r="Z154" s="394"/>
      <c r="AA154" s="394"/>
      <c r="AB154" s="394"/>
      <c r="AC154" s="394"/>
      <c r="AD154" s="394"/>
      <c r="AE154" s="394"/>
      <c r="AF154" s="394"/>
      <c r="AG154" s="394"/>
      <c r="AH154" s="394"/>
      <c r="AI154" s="394"/>
      <c r="AJ154" s="394"/>
      <c r="AK154" s="394"/>
      <c r="AL154" s="394"/>
      <c r="AM154" s="394"/>
      <c r="AN154" s="394"/>
      <c r="AO154" s="394"/>
      <c r="AP154" s="394"/>
      <c r="AQ154" s="394"/>
      <c r="AR154" s="394"/>
      <c r="AS154" s="394"/>
      <c r="AT154" s="394"/>
      <c r="AU154" s="394"/>
      <c r="AV154" s="394"/>
      <c r="AW154" s="394"/>
      <c r="AX154" s="394"/>
      <c r="AY154" s="394"/>
      <c r="AZ154" s="394"/>
      <c r="BA154" s="394"/>
      <c r="BB154" s="394"/>
      <c r="BC154" s="394"/>
      <c r="BD154" s="394"/>
      <c r="BE154" s="394"/>
      <c r="BF154" s="394"/>
      <c r="BG154" s="394"/>
      <c r="BH154" s="394"/>
      <c r="BI154" s="394"/>
      <c r="BJ154" s="394"/>
      <c r="BK154" s="394"/>
      <c r="BL154" s="394"/>
      <c r="BM154" s="394"/>
      <c r="BN154" s="394"/>
      <c r="BO154" s="394"/>
      <c r="BP154" s="394"/>
      <c r="BQ154" s="394"/>
      <c r="BR154" s="394"/>
      <c r="BS154" s="394"/>
      <c r="BT154" s="394"/>
      <c r="BU154" s="394"/>
      <c r="BV154" s="394"/>
      <c r="BW154" s="394"/>
      <c r="BX154" s="394"/>
      <c r="BY154" s="394"/>
      <c r="BZ154" s="394"/>
      <c r="CA154" s="394"/>
      <c r="CB154" s="394"/>
      <c r="CC154" s="394"/>
      <c r="CD154" s="394"/>
      <c r="CE154" s="394"/>
      <c r="CF154" s="394"/>
      <c r="CG154" s="394"/>
      <c r="CH154" s="394"/>
      <c r="CI154" s="394"/>
      <c r="CJ154" s="394"/>
      <c r="CK154" s="394"/>
      <c r="CL154" s="394"/>
      <c r="CM154" s="394"/>
      <c r="CN154" s="394"/>
      <c r="CO154" s="394"/>
      <c r="CP154" s="394"/>
    </row>
    <row r="155" spans="1:94" x14ac:dyDescent="0.2">
      <c r="A155" s="394"/>
      <c r="B155" s="397"/>
      <c r="C155" s="394"/>
      <c r="D155" s="394"/>
      <c r="E155" s="394"/>
      <c r="F155" s="394"/>
      <c r="G155" s="394"/>
      <c r="H155" s="394"/>
      <c r="I155" s="394"/>
      <c r="J155" s="394"/>
      <c r="K155" s="394"/>
      <c r="L155" s="394"/>
      <c r="M155" s="394"/>
      <c r="N155" s="394"/>
      <c r="O155" s="394"/>
      <c r="P155" s="394"/>
      <c r="Q155" s="394"/>
      <c r="R155" s="394"/>
      <c r="S155" s="394"/>
      <c r="T155" s="394"/>
      <c r="U155" s="394"/>
      <c r="V155" s="394"/>
      <c r="W155" s="394"/>
      <c r="X155" s="394"/>
      <c r="Y155" s="394"/>
      <c r="Z155" s="394"/>
      <c r="AA155" s="394"/>
      <c r="AB155" s="394"/>
      <c r="AC155" s="394"/>
      <c r="AD155" s="394"/>
      <c r="AE155" s="394"/>
      <c r="AF155" s="394"/>
      <c r="AG155" s="394"/>
      <c r="AH155" s="394"/>
      <c r="AI155" s="394"/>
      <c r="AJ155" s="394"/>
      <c r="AK155" s="394"/>
      <c r="AL155" s="394"/>
      <c r="AM155" s="394"/>
      <c r="AN155" s="394"/>
      <c r="AO155" s="394"/>
      <c r="AP155" s="394"/>
      <c r="AQ155" s="394"/>
      <c r="AR155" s="394"/>
      <c r="AS155" s="394"/>
      <c r="AT155" s="394"/>
      <c r="AU155" s="394"/>
      <c r="AV155" s="394"/>
      <c r="AW155" s="394"/>
      <c r="AX155" s="394"/>
      <c r="AY155" s="394"/>
      <c r="AZ155" s="394"/>
      <c r="BA155" s="394"/>
      <c r="BB155" s="394"/>
      <c r="BC155" s="394"/>
      <c r="BD155" s="394"/>
      <c r="BE155" s="394"/>
      <c r="BF155" s="394"/>
      <c r="BG155" s="394"/>
      <c r="BH155" s="394"/>
      <c r="BI155" s="394"/>
      <c r="BJ155" s="394"/>
      <c r="BK155" s="394"/>
      <c r="BL155" s="394"/>
      <c r="BM155" s="394"/>
      <c r="BN155" s="394"/>
      <c r="BO155" s="394"/>
      <c r="BP155" s="394"/>
      <c r="BQ155" s="394"/>
      <c r="BR155" s="394"/>
      <c r="BS155" s="394"/>
      <c r="BT155" s="394"/>
      <c r="BU155" s="394"/>
      <c r="BV155" s="394"/>
      <c r="BW155" s="394"/>
      <c r="BX155" s="394"/>
      <c r="BY155" s="394"/>
      <c r="BZ155" s="394"/>
      <c r="CA155" s="394"/>
      <c r="CB155" s="394"/>
      <c r="CC155" s="394"/>
      <c r="CD155" s="394"/>
      <c r="CE155" s="394"/>
      <c r="CF155" s="394"/>
      <c r="CG155" s="394"/>
      <c r="CH155" s="394"/>
      <c r="CI155" s="394"/>
      <c r="CJ155" s="394"/>
      <c r="CK155" s="394"/>
      <c r="CL155" s="394"/>
      <c r="CM155" s="394"/>
      <c r="CN155" s="394"/>
      <c r="CO155" s="394"/>
      <c r="CP155" s="394"/>
    </row>
    <row r="156" spans="1:94" x14ac:dyDescent="0.2">
      <c r="A156" s="394"/>
      <c r="B156" s="397"/>
      <c r="C156" s="394"/>
      <c r="D156" s="394"/>
      <c r="E156" s="394"/>
      <c r="F156" s="394"/>
      <c r="G156" s="394"/>
      <c r="H156" s="394"/>
      <c r="I156" s="394"/>
      <c r="J156" s="394"/>
      <c r="K156" s="394"/>
      <c r="L156" s="394"/>
      <c r="M156" s="394"/>
      <c r="N156" s="394"/>
      <c r="O156" s="394"/>
      <c r="P156" s="394"/>
      <c r="Q156" s="394"/>
      <c r="R156" s="394"/>
      <c r="S156" s="394"/>
      <c r="T156" s="394"/>
      <c r="U156" s="394"/>
      <c r="V156" s="394"/>
      <c r="W156" s="394"/>
      <c r="X156" s="394"/>
      <c r="Y156" s="394"/>
      <c r="Z156" s="394"/>
      <c r="AA156" s="394"/>
      <c r="AB156" s="394"/>
      <c r="AC156" s="394"/>
      <c r="AD156" s="394"/>
      <c r="AE156" s="394"/>
      <c r="AF156" s="394"/>
      <c r="AG156" s="394"/>
      <c r="AH156" s="394"/>
      <c r="AI156" s="394"/>
      <c r="AJ156" s="394"/>
      <c r="AK156" s="394"/>
      <c r="AL156" s="394"/>
      <c r="AM156" s="394"/>
      <c r="AN156" s="394"/>
      <c r="AO156" s="394"/>
      <c r="AP156" s="394"/>
      <c r="AQ156" s="394"/>
      <c r="AR156" s="394"/>
      <c r="AS156" s="394"/>
      <c r="AT156" s="394"/>
      <c r="AU156" s="394"/>
      <c r="AV156" s="394"/>
      <c r="AW156" s="394"/>
      <c r="AX156" s="394"/>
      <c r="AY156" s="394"/>
      <c r="AZ156" s="394"/>
      <c r="BA156" s="394"/>
      <c r="BB156" s="394"/>
      <c r="BC156" s="394"/>
      <c r="BD156" s="394"/>
      <c r="BE156" s="394"/>
      <c r="BF156" s="394"/>
      <c r="BG156" s="394"/>
      <c r="BH156" s="394"/>
      <c r="BI156" s="394"/>
      <c r="BJ156" s="394"/>
      <c r="BK156" s="394"/>
      <c r="BL156" s="394"/>
      <c r="BM156" s="394"/>
      <c r="BN156" s="394"/>
      <c r="BO156" s="394"/>
      <c r="BP156" s="394"/>
      <c r="BQ156" s="394"/>
      <c r="BR156" s="394"/>
      <c r="BS156" s="394"/>
      <c r="BT156" s="394"/>
      <c r="BU156" s="394"/>
      <c r="BV156" s="394"/>
      <c r="BW156" s="394"/>
      <c r="BX156" s="394"/>
      <c r="BY156" s="394"/>
      <c r="BZ156" s="394"/>
      <c r="CA156" s="394"/>
      <c r="CB156" s="394"/>
      <c r="CC156" s="394"/>
      <c r="CD156" s="394"/>
      <c r="CE156" s="394"/>
      <c r="CF156" s="394"/>
      <c r="CG156" s="394"/>
      <c r="CH156" s="394"/>
      <c r="CI156" s="394"/>
      <c r="CJ156" s="394"/>
      <c r="CK156" s="394"/>
      <c r="CL156" s="394"/>
      <c r="CM156" s="394"/>
      <c r="CN156" s="394"/>
      <c r="CO156" s="394"/>
      <c r="CP156" s="394"/>
    </row>
    <row r="157" spans="1:94" x14ac:dyDescent="0.2">
      <c r="A157" s="394"/>
      <c r="B157" s="397"/>
      <c r="C157" s="394"/>
      <c r="D157" s="394"/>
      <c r="E157" s="394"/>
      <c r="F157" s="394"/>
      <c r="G157" s="394"/>
      <c r="H157" s="394"/>
      <c r="I157" s="394"/>
      <c r="J157" s="394"/>
      <c r="K157" s="394"/>
      <c r="L157" s="394"/>
      <c r="M157" s="394"/>
      <c r="N157" s="394"/>
      <c r="O157" s="394"/>
      <c r="P157" s="394"/>
      <c r="Q157" s="394"/>
      <c r="R157" s="394"/>
      <c r="S157" s="394"/>
      <c r="T157" s="394"/>
      <c r="U157" s="394"/>
      <c r="V157" s="394"/>
      <c r="W157" s="394"/>
      <c r="X157" s="394"/>
      <c r="Y157" s="394"/>
      <c r="Z157" s="394"/>
      <c r="AA157" s="394"/>
      <c r="AB157" s="394"/>
      <c r="AC157" s="394"/>
      <c r="AD157" s="394"/>
      <c r="AE157" s="394"/>
      <c r="AF157" s="394"/>
      <c r="AG157" s="394"/>
      <c r="AH157" s="394"/>
      <c r="AI157" s="394"/>
      <c r="AJ157" s="394"/>
      <c r="AK157" s="394"/>
      <c r="AL157" s="394"/>
      <c r="AM157" s="394"/>
      <c r="AN157" s="394"/>
      <c r="AO157" s="394"/>
      <c r="AP157" s="394"/>
      <c r="AQ157" s="394"/>
      <c r="AR157" s="394"/>
      <c r="AS157" s="394"/>
      <c r="AT157" s="394"/>
      <c r="AU157" s="394"/>
      <c r="AV157" s="394"/>
      <c r="AW157" s="394"/>
      <c r="AX157" s="394"/>
      <c r="AY157" s="394"/>
      <c r="AZ157" s="394"/>
      <c r="BA157" s="394"/>
      <c r="BB157" s="394"/>
      <c r="BC157" s="394"/>
      <c r="BD157" s="394"/>
      <c r="BE157" s="394"/>
      <c r="BF157" s="394"/>
      <c r="BG157" s="394"/>
      <c r="BH157" s="394"/>
      <c r="BI157" s="394"/>
      <c r="BJ157" s="394"/>
      <c r="BK157" s="394"/>
      <c r="BL157" s="394"/>
      <c r="BM157" s="394"/>
      <c r="BN157" s="394"/>
      <c r="BO157" s="394"/>
      <c r="BP157" s="394"/>
      <c r="BQ157" s="394"/>
      <c r="BR157" s="394"/>
      <c r="BS157" s="394"/>
      <c r="BT157" s="394"/>
      <c r="BU157" s="394"/>
      <c r="BV157" s="394"/>
      <c r="BW157" s="394"/>
      <c r="BX157" s="394"/>
      <c r="BY157" s="394"/>
      <c r="BZ157" s="394"/>
      <c r="CA157" s="394"/>
      <c r="CB157" s="394"/>
      <c r="CC157" s="394"/>
      <c r="CD157" s="394"/>
      <c r="CE157" s="394"/>
      <c r="CF157" s="394"/>
      <c r="CG157" s="394"/>
      <c r="CH157" s="394"/>
      <c r="CI157" s="394"/>
      <c r="CJ157" s="394"/>
      <c r="CK157" s="394"/>
      <c r="CL157" s="394"/>
      <c r="CM157" s="394"/>
      <c r="CN157" s="394"/>
      <c r="CO157" s="394"/>
      <c r="CP157" s="394"/>
    </row>
    <row r="158" spans="1:94" x14ac:dyDescent="0.2">
      <c r="A158" s="394"/>
      <c r="B158" s="397"/>
      <c r="C158" s="394"/>
      <c r="D158" s="394"/>
      <c r="E158" s="394"/>
      <c r="F158" s="394"/>
      <c r="G158" s="394"/>
      <c r="H158" s="394"/>
      <c r="I158" s="394"/>
      <c r="J158" s="394"/>
      <c r="K158" s="394"/>
      <c r="L158" s="394"/>
      <c r="M158" s="394"/>
      <c r="N158" s="394"/>
      <c r="O158" s="394"/>
      <c r="P158" s="394"/>
      <c r="Q158" s="394"/>
      <c r="R158" s="394"/>
      <c r="S158" s="394"/>
      <c r="T158" s="394"/>
      <c r="U158" s="394"/>
      <c r="V158" s="394"/>
      <c r="W158" s="394"/>
      <c r="X158" s="394"/>
      <c r="Y158" s="394"/>
      <c r="Z158" s="394"/>
      <c r="AA158" s="394"/>
      <c r="AB158" s="394"/>
      <c r="AC158" s="394"/>
      <c r="AD158" s="394"/>
      <c r="AE158" s="394"/>
      <c r="AF158" s="394"/>
      <c r="AG158" s="394"/>
      <c r="AH158" s="394"/>
      <c r="AI158" s="394"/>
      <c r="AJ158" s="394"/>
      <c r="AK158" s="394"/>
      <c r="AL158" s="394"/>
      <c r="AM158" s="394"/>
      <c r="AN158" s="394"/>
      <c r="AO158" s="394"/>
      <c r="AP158" s="394"/>
      <c r="AQ158" s="394"/>
      <c r="AR158" s="394"/>
      <c r="AS158" s="394"/>
      <c r="AT158" s="394"/>
      <c r="AU158" s="394"/>
      <c r="AV158" s="394"/>
      <c r="AW158" s="394"/>
      <c r="AX158" s="394"/>
      <c r="AY158" s="394"/>
      <c r="AZ158" s="394"/>
      <c r="BA158" s="394"/>
      <c r="BB158" s="394"/>
      <c r="BC158" s="394"/>
      <c r="BD158" s="394"/>
      <c r="BE158" s="394"/>
      <c r="BF158" s="394"/>
      <c r="BG158" s="394"/>
      <c r="BH158" s="394"/>
      <c r="BI158" s="394"/>
      <c r="BJ158" s="394"/>
      <c r="BK158" s="394"/>
      <c r="BL158" s="394"/>
      <c r="BM158" s="394"/>
      <c r="BN158" s="394"/>
      <c r="BO158" s="394"/>
      <c r="BP158" s="394"/>
      <c r="BQ158" s="394"/>
      <c r="BR158" s="394"/>
      <c r="BS158" s="394"/>
      <c r="BT158" s="394"/>
      <c r="BU158" s="394"/>
      <c r="BV158" s="394"/>
      <c r="BW158" s="394"/>
      <c r="BX158" s="394"/>
      <c r="BY158" s="394"/>
      <c r="BZ158" s="394"/>
      <c r="CA158" s="394"/>
      <c r="CB158" s="394"/>
      <c r="CC158" s="394"/>
      <c r="CD158" s="394"/>
      <c r="CE158" s="394"/>
      <c r="CF158" s="394"/>
      <c r="CG158" s="394"/>
      <c r="CH158" s="394"/>
      <c r="CI158" s="394"/>
      <c r="CJ158" s="394"/>
      <c r="CK158" s="394"/>
      <c r="CL158" s="394"/>
      <c r="CM158" s="394"/>
      <c r="CN158" s="394"/>
      <c r="CO158" s="394"/>
      <c r="CP158" s="394"/>
    </row>
    <row r="159" spans="1:94" x14ac:dyDescent="0.2">
      <c r="A159" s="394"/>
      <c r="B159" s="397"/>
      <c r="C159" s="394"/>
      <c r="D159" s="394"/>
      <c r="E159" s="394"/>
      <c r="F159" s="394"/>
      <c r="G159" s="394"/>
      <c r="H159" s="394"/>
      <c r="I159" s="394"/>
      <c r="J159" s="394"/>
      <c r="K159" s="394"/>
      <c r="L159" s="394"/>
      <c r="M159" s="394"/>
      <c r="N159" s="394"/>
      <c r="O159" s="394"/>
      <c r="P159" s="394"/>
      <c r="Q159" s="394"/>
      <c r="R159" s="394"/>
      <c r="S159" s="394"/>
      <c r="T159" s="394"/>
      <c r="U159" s="394"/>
      <c r="V159" s="394"/>
      <c r="W159" s="394"/>
      <c r="X159" s="394"/>
      <c r="Y159" s="394"/>
      <c r="Z159" s="394"/>
      <c r="AA159" s="394"/>
      <c r="AB159" s="394"/>
      <c r="AC159" s="394"/>
      <c r="AD159" s="394"/>
      <c r="AE159" s="394"/>
      <c r="AF159" s="394"/>
      <c r="AG159" s="394"/>
      <c r="AH159" s="394"/>
      <c r="AI159" s="394"/>
      <c r="AJ159" s="394"/>
      <c r="AK159" s="394"/>
      <c r="AL159" s="394"/>
      <c r="AM159" s="394"/>
      <c r="AN159" s="394"/>
      <c r="AO159" s="394"/>
      <c r="AP159" s="394"/>
      <c r="AQ159" s="394"/>
      <c r="AR159" s="394"/>
      <c r="AS159" s="394"/>
      <c r="AT159" s="394"/>
      <c r="AU159" s="394"/>
      <c r="AV159" s="394"/>
      <c r="AW159" s="394"/>
      <c r="AX159" s="394"/>
      <c r="AY159" s="394"/>
      <c r="AZ159" s="394"/>
      <c r="BA159" s="394"/>
      <c r="BB159" s="394"/>
      <c r="BC159" s="394"/>
      <c r="BD159" s="394"/>
      <c r="BE159" s="394"/>
      <c r="BF159" s="394"/>
      <c r="BG159" s="394"/>
      <c r="BH159" s="394"/>
      <c r="BI159" s="394"/>
      <c r="BJ159" s="394"/>
      <c r="BK159" s="394"/>
      <c r="BL159" s="394"/>
      <c r="BM159" s="394"/>
      <c r="BN159" s="394"/>
      <c r="BO159" s="394"/>
      <c r="BP159" s="394"/>
      <c r="BQ159" s="394"/>
      <c r="BR159" s="394"/>
      <c r="BS159" s="394"/>
      <c r="BT159" s="394"/>
      <c r="BU159" s="394"/>
      <c r="BV159" s="394"/>
      <c r="BW159" s="394"/>
      <c r="BX159" s="394"/>
      <c r="BY159" s="394"/>
      <c r="BZ159" s="394"/>
      <c r="CA159" s="394"/>
      <c r="CB159" s="394"/>
      <c r="CC159" s="394"/>
      <c r="CD159" s="394"/>
      <c r="CE159" s="394"/>
      <c r="CF159" s="394"/>
      <c r="CG159" s="394"/>
      <c r="CH159" s="394"/>
      <c r="CI159" s="394"/>
      <c r="CJ159" s="394"/>
      <c r="CK159" s="394"/>
      <c r="CL159" s="394"/>
      <c r="CM159" s="394"/>
      <c r="CN159" s="394"/>
      <c r="CO159" s="394"/>
      <c r="CP159" s="394"/>
    </row>
    <row r="160" spans="1:94" x14ac:dyDescent="0.2">
      <c r="A160" s="394"/>
      <c r="B160" s="397"/>
      <c r="C160" s="394"/>
      <c r="D160" s="394"/>
      <c r="E160" s="394"/>
      <c r="F160" s="394"/>
      <c r="G160" s="394"/>
      <c r="H160" s="394"/>
      <c r="I160" s="394"/>
      <c r="J160" s="394"/>
      <c r="K160" s="394"/>
      <c r="L160" s="394"/>
      <c r="M160" s="394"/>
      <c r="N160" s="394"/>
      <c r="O160" s="394"/>
      <c r="P160" s="394"/>
      <c r="Q160" s="394"/>
      <c r="R160" s="394"/>
      <c r="S160" s="394"/>
      <c r="T160" s="394"/>
      <c r="U160" s="394"/>
      <c r="V160" s="394"/>
      <c r="W160" s="394"/>
      <c r="X160" s="394"/>
      <c r="Y160" s="394"/>
      <c r="Z160" s="394"/>
      <c r="AA160" s="394"/>
      <c r="AB160" s="394"/>
      <c r="AC160" s="394"/>
      <c r="AD160" s="394"/>
      <c r="AE160" s="394"/>
      <c r="AF160" s="394"/>
      <c r="AG160" s="394"/>
      <c r="AH160" s="394"/>
      <c r="AI160" s="394"/>
      <c r="AJ160" s="394"/>
      <c r="AK160" s="394"/>
      <c r="AL160" s="394"/>
      <c r="AM160" s="394"/>
      <c r="AN160" s="394"/>
      <c r="AO160" s="394"/>
      <c r="AP160" s="394"/>
      <c r="AQ160" s="394"/>
      <c r="AR160" s="394"/>
      <c r="AS160" s="394"/>
      <c r="AT160" s="394"/>
      <c r="AU160" s="394"/>
      <c r="AV160" s="394"/>
      <c r="AW160" s="394"/>
      <c r="AX160" s="394"/>
      <c r="AY160" s="394"/>
      <c r="AZ160" s="394"/>
      <c r="BA160" s="394"/>
      <c r="BB160" s="394"/>
      <c r="BC160" s="394"/>
      <c r="BD160" s="394"/>
      <c r="BE160" s="394"/>
      <c r="BF160" s="394"/>
      <c r="BG160" s="394"/>
      <c r="BH160" s="394"/>
      <c r="BI160" s="394"/>
      <c r="BJ160" s="394"/>
      <c r="BK160" s="394"/>
      <c r="BL160" s="394"/>
      <c r="BM160" s="394"/>
      <c r="BN160" s="394"/>
      <c r="BO160" s="394"/>
      <c r="BP160" s="394"/>
      <c r="BQ160" s="394"/>
      <c r="BR160" s="394"/>
      <c r="BS160" s="394"/>
      <c r="BT160" s="394"/>
      <c r="BU160" s="394"/>
      <c r="BV160" s="394"/>
      <c r="BW160" s="394"/>
      <c r="BX160" s="394"/>
      <c r="BY160" s="394"/>
      <c r="BZ160" s="394"/>
      <c r="CA160" s="394"/>
      <c r="CB160" s="394"/>
      <c r="CC160" s="394"/>
      <c r="CD160" s="394"/>
      <c r="CE160" s="394"/>
      <c r="CF160" s="394"/>
      <c r="CG160" s="394"/>
      <c r="CH160" s="394"/>
      <c r="CI160" s="394"/>
      <c r="CJ160" s="394"/>
      <c r="CK160" s="394"/>
      <c r="CL160" s="394"/>
      <c r="CM160" s="394"/>
      <c r="CN160" s="394"/>
      <c r="CO160" s="394"/>
      <c r="CP160" s="394"/>
    </row>
    <row r="161" spans="1:94" x14ac:dyDescent="0.2">
      <c r="A161" s="394"/>
      <c r="B161" s="397"/>
      <c r="C161" s="394"/>
      <c r="D161" s="394"/>
      <c r="E161" s="394"/>
      <c r="F161" s="394"/>
      <c r="G161" s="394"/>
      <c r="H161" s="394"/>
      <c r="I161" s="394"/>
      <c r="J161" s="394"/>
      <c r="K161" s="394"/>
      <c r="L161" s="394"/>
      <c r="M161" s="394"/>
      <c r="N161" s="394"/>
      <c r="O161" s="394"/>
      <c r="P161" s="394"/>
      <c r="Q161" s="394"/>
      <c r="R161" s="394"/>
      <c r="S161" s="394"/>
      <c r="T161" s="394"/>
      <c r="U161" s="394"/>
      <c r="V161" s="394"/>
      <c r="W161" s="394"/>
      <c r="X161" s="394"/>
      <c r="Y161" s="394"/>
      <c r="Z161" s="394"/>
      <c r="AA161" s="394"/>
      <c r="AB161" s="394"/>
      <c r="AC161" s="394"/>
      <c r="AD161" s="394"/>
      <c r="AE161" s="394"/>
      <c r="AF161" s="394"/>
      <c r="AG161" s="394"/>
      <c r="AH161" s="394"/>
      <c r="AI161" s="394"/>
      <c r="AJ161" s="394"/>
      <c r="AK161" s="394"/>
      <c r="AL161" s="394"/>
      <c r="AM161" s="394"/>
      <c r="AN161" s="394"/>
      <c r="AO161" s="394"/>
      <c r="AP161" s="394"/>
      <c r="AQ161" s="394"/>
      <c r="AR161" s="394"/>
      <c r="AS161" s="394"/>
      <c r="AT161" s="394"/>
      <c r="AU161" s="394"/>
      <c r="AV161" s="394"/>
      <c r="AW161" s="394"/>
      <c r="AX161" s="394"/>
      <c r="AY161" s="394"/>
      <c r="AZ161" s="394"/>
      <c r="BA161" s="394"/>
      <c r="BB161" s="394"/>
      <c r="BC161" s="394"/>
      <c r="BD161" s="394"/>
      <c r="BE161" s="394"/>
      <c r="BF161" s="394"/>
      <c r="BG161" s="394"/>
      <c r="BH161" s="394"/>
      <c r="BI161" s="394"/>
      <c r="BJ161" s="394"/>
      <c r="BK161" s="394"/>
      <c r="BL161" s="394"/>
      <c r="BM161" s="394"/>
      <c r="BN161" s="394"/>
      <c r="BO161" s="394"/>
      <c r="BP161" s="394"/>
      <c r="BQ161" s="394"/>
      <c r="BR161" s="394"/>
      <c r="BS161" s="394"/>
      <c r="BT161" s="394"/>
      <c r="BU161" s="394"/>
      <c r="BV161" s="394"/>
      <c r="BW161" s="394"/>
      <c r="BX161" s="394"/>
      <c r="BY161" s="394"/>
      <c r="BZ161" s="394"/>
      <c r="CA161" s="394"/>
      <c r="CB161" s="394"/>
      <c r="CC161" s="394"/>
      <c r="CD161" s="394"/>
      <c r="CE161" s="394"/>
      <c r="CF161" s="394"/>
      <c r="CG161" s="394"/>
      <c r="CH161" s="394"/>
      <c r="CI161" s="394"/>
      <c r="CJ161" s="394"/>
      <c r="CK161" s="394"/>
      <c r="CL161" s="394"/>
      <c r="CM161" s="394"/>
      <c r="CN161" s="394"/>
      <c r="CO161" s="394"/>
      <c r="CP161" s="394"/>
    </row>
    <row r="162" spans="1:94" x14ac:dyDescent="0.2">
      <c r="A162" s="394"/>
      <c r="B162" s="397"/>
      <c r="C162" s="394"/>
      <c r="D162" s="394"/>
      <c r="E162" s="394"/>
      <c r="F162" s="394"/>
      <c r="G162" s="394"/>
      <c r="H162" s="394"/>
      <c r="I162" s="394"/>
      <c r="J162" s="394"/>
      <c r="K162" s="394"/>
      <c r="L162" s="394"/>
      <c r="M162" s="394"/>
      <c r="N162" s="394"/>
      <c r="O162" s="394"/>
      <c r="P162" s="394"/>
      <c r="Q162" s="394"/>
      <c r="R162" s="394"/>
      <c r="S162" s="394"/>
      <c r="T162" s="394"/>
      <c r="U162" s="394"/>
      <c r="V162" s="394"/>
      <c r="W162" s="394"/>
      <c r="X162" s="394"/>
      <c r="Y162" s="394"/>
      <c r="Z162" s="394"/>
      <c r="AA162" s="394"/>
      <c r="AB162" s="394"/>
      <c r="AC162" s="394"/>
      <c r="AD162" s="394"/>
      <c r="AE162" s="394"/>
      <c r="AF162" s="394"/>
      <c r="AG162" s="394"/>
      <c r="AH162" s="394"/>
      <c r="AI162" s="394"/>
      <c r="AJ162" s="394"/>
      <c r="AK162" s="394"/>
      <c r="AL162" s="394"/>
      <c r="AM162" s="394"/>
      <c r="AN162" s="394"/>
      <c r="AO162" s="394"/>
      <c r="AP162" s="394"/>
      <c r="AQ162" s="394"/>
      <c r="AR162" s="394"/>
      <c r="AS162" s="394"/>
      <c r="AT162" s="394"/>
      <c r="AU162" s="394"/>
      <c r="AV162" s="394"/>
      <c r="AW162" s="394"/>
      <c r="AX162" s="394"/>
      <c r="AY162" s="394"/>
      <c r="AZ162" s="394"/>
      <c r="BA162" s="394"/>
      <c r="BB162" s="394"/>
      <c r="BC162" s="394"/>
      <c r="BD162" s="394"/>
      <c r="BE162" s="394"/>
      <c r="BF162" s="394"/>
      <c r="BG162" s="394"/>
      <c r="BH162" s="394"/>
      <c r="BI162" s="394"/>
      <c r="BJ162" s="394"/>
      <c r="BK162" s="394"/>
      <c r="BL162" s="394"/>
      <c r="BM162" s="394"/>
      <c r="BN162" s="394"/>
      <c r="BO162" s="394"/>
      <c r="BP162" s="394"/>
      <c r="BQ162" s="394"/>
      <c r="BR162" s="394"/>
      <c r="BS162" s="394"/>
      <c r="BT162" s="394"/>
      <c r="BU162" s="394"/>
      <c r="BV162" s="394"/>
      <c r="BW162" s="394"/>
      <c r="BX162" s="394"/>
      <c r="BY162" s="394"/>
      <c r="BZ162" s="394"/>
      <c r="CA162" s="394"/>
      <c r="CB162" s="394"/>
      <c r="CC162" s="394"/>
      <c r="CD162" s="394"/>
      <c r="CE162" s="394"/>
      <c r="CF162" s="394"/>
      <c r="CG162" s="394"/>
      <c r="CH162" s="394"/>
      <c r="CI162" s="394"/>
      <c r="CJ162" s="394"/>
      <c r="CK162" s="394"/>
      <c r="CL162" s="394"/>
      <c r="CM162" s="394"/>
      <c r="CN162" s="394"/>
      <c r="CO162" s="394"/>
      <c r="CP162" s="394"/>
    </row>
    <row r="163" spans="1:94" x14ac:dyDescent="0.2">
      <c r="A163" s="394"/>
      <c r="B163" s="397"/>
      <c r="C163" s="394"/>
      <c r="D163" s="394"/>
      <c r="E163" s="394"/>
      <c r="F163" s="394"/>
      <c r="G163" s="394"/>
      <c r="H163" s="394"/>
      <c r="I163" s="394"/>
      <c r="J163" s="394"/>
      <c r="K163" s="394"/>
      <c r="L163" s="394"/>
      <c r="M163" s="394"/>
      <c r="N163" s="394"/>
      <c r="O163" s="394"/>
      <c r="P163" s="394"/>
      <c r="Q163" s="394"/>
      <c r="R163" s="394"/>
      <c r="S163" s="394"/>
      <c r="T163" s="394"/>
      <c r="U163" s="394"/>
      <c r="V163" s="394"/>
      <c r="W163" s="394"/>
      <c r="X163" s="394"/>
      <c r="Y163" s="394"/>
      <c r="Z163" s="394"/>
      <c r="AA163" s="394"/>
      <c r="AB163" s="394"/>
      <c r="AC163" s="394"/>
      <c r="AD163" s="394"/>
      <c r="AE163" s="394"/>
      <c r="AF163" s="394"/>
      <c r="AG163" s="394"/>
      <c r="AH163" s="394"/>
      <c r="AI163" s="394"/>
      <c r="AJ163" s="394"/>
      <c r="AK163" s="394"/>
      <c r="AL163" s="394"/>
      <c r="AM163" s="394"/>
      <c r="AN163" s="394"/>
      <c r="AO163" s="394"/>
      <c r="AP163" s="394"/>
      <c r="AQ163" s="394"/>
      <c r="AR163" s="394"/>
      <c r="AS163" s="394"/>
      <c r="AT163" s="394"/>
      <c r="AU163" s="394"/>
      <c r="AV163" s="394"/>
      <c r="AW163" s="394"/>
      <c r="AX163" s="394"/>
      <c r="AY163" s="394"/>
      <c r="AZ163" s="394"/>
      <c r="BA163" s="394"/>
      <c r="BB163" s="394"/>
      <c r="BC163" s="394"/>
      <c r="BD163" s="394"/>
      <c r="BE163" s="394"/>
      <c r="BF163" s="394"/>
      <c r="BG163" s="394"/>
      <c r="BH163" s="394"/>
      <c r="BI163" s="394"/>
      <c r="BJ163" s="394"/>
      <c r="BK163" s="394"/>
      <c r="BL163" s="394"/>
      <c r="BM163" s="394"/>
      <c r="BN163" s="394"/>
      <c r="BO163" s="394"/>
      <c r="BP163" s="394"/>
      <c r="BQ163" s="394"/>
      <c r="BR163" s="394"/>
      <c r="BS163" s="394"/>
      <c r="BT163" s="394"/>
      <c r="BU163" s="394"/>
      <c r="BV163" s="394"/>
      <c r="BW163" s="394"/>
      <c r="BX163" s="394"/>
      <c r="BY163" s="394"/>
      <c r="BZ163" s="394"/>
      <c r="CA163" s="394"/>
      <c r="CB163" s="394"/>
      <c r="CC163" s="394"/>
      <c r="CD163" s="394"/>
      <c r="CE163" s="394"/>
      <c r="CF163" s="394"/>
      <c r="CG163" s="394"/>
      <c r="CH163" s="394"/>
      <c r="CI163" s="394"/>
      <c r="CJ163" s="394"/>
      <c r="CK163" s="394"/>
      <c r="CL163" s="394"/>
      <c r="CM163" s="394"/>
      <c r="CN163" s="394"/>
      <c r="CO163" s="394"/>
      <c r="CP163" s="394"/>
    </row>
    <row r="164" spans="1:94" x14ac:dyDescent="0.2">
      <c r="A164" s="394"/>
      <c r="B164" s="397"/>
      <c r="C164" s="394"/>
      <c r="D164" s="394"/>
      <c r="E164" s="394"/>
      <c r="F164" s="394"/>
      <c r="G164" s="394"/>
      <c r="H164" s="394"/>
      <c r="I164" s="394"/>
      <c r="J164" s="394"/>
      <c r="K164" s="394"/>
      <c r="L164" s="394"/>
      <c r="M164" s="394"/>
      <c r="N164" s="394"/>
      <c r="O164" s="394"/>
      <c r="P164" s="394"/>
      <c r="Q164" s="394"/>
      <c r="R164" s="394"/>
      <c r="S164" s="394"/>
      <c r="T164" s="394"/>
      <c r="U164" s="394"/>
      <c r="V164" s="394"/>
      <c r="W164" s="394"/>
      <c r="X164" s="394"/>
      <c r="Y164" s="394"/>
      <c r="Z164" s="394"/>
      <c r="AA164" s="394"/>
      <c r="AB164" s="394"/>
      <c r="AC164" s="394"/>
      <c r="AD164" s="394"/>
      <c r="AE164" s="394"/>
      <c r="AF164" s="394"/>
      <c r="AG164" s="394"/>
      <c r="AH164" s="394"/>
      <c r="AI164" s="394"/>
      <c r="AJ164" s="394"/>
      <c r="AK164" s="394"/>
      <c r="AL164" s="394"/>
      <c r="AM164" s="394"/>
      <c r="AN164" s="394"/>
      <c r="AO164" s="394"/>
      <c r="AP164" s="394"/>
      <c r="AQ164" s="394"/>
      <c r="AR164" s="394"/>
      <c r="AS164" s="394"/>
      <c r="AT164" s="394"/>
      <c r="AU164" s="394"/>
      <c r="AV164" s="394"/>
      <c r="AW164" s="394"/>
      <c r="AX164" s="394"/>
      <c r="AY164" s="394"/>
      <c r="AZ164" s="394"/>
      <c r="BA164" s="394"/>
      <c r="BB164" s="394"/>
      <c r="BC164" s="394"/>
      <c r="BD164" s="394"/>
      <c r="BE164" s="394"/>
      <c r="BF164" s="394"/>
      <c r="BG164" s="394"/>
      <c r="BH164" s="394"/>
      <c r="BI164" s="394"/>
      <c r="BJ164" s="394"/>
      <c r="BK164" s="394"/>
      <c r="BL164" s="394"/>
      <c r="BM164" s="394"/>
      <c r="BN164" s="394"/>
      <c r="BO164" s="394"/>
      <c r="BP164" s="394"/>
      <c r="BQ164" s="394"/>
      <c r="BR164" s="394"/>
      <c r="BS164" s="394"/>
      <c r="BT164" s="394"/>
      <c r="BU164" s="394"/>
      <c r="BV164" s="394"/>
      <c r="BW164" s="394"/>
      <c r="BX164" s="394"/>
      <c r="BY164" s="394"/>
      <c r="BZ164" s="394"/>
      <c r="CA164" s="394"/>
      <c r="CB164" s="394"/>
      <c r="CC164" s="394"/>
      <c r="CD164" s="394"/>
      <c r="CE164" s="394"/>
      <c r="CF164" s="394"/>
      <c r="CG164" s="394"/>
      <c r="CH164" s="394"/>
      <c r="CI164" s="394"/>
      <c r="CJ164" s="394"/>
      <c r="CK164" s="394"/>
      <c r="CL164" s="394"/>
      <c r="CM164" s="394"/>
      <c r="CN164" s="394"/>
      <c r="CO164" s="394"/>
      <c r="CP164" s="394"/>
    </row>
    <row r="165" spans="1:94" x14ac:dyDescent="0.2">
      <c r="A165" s="394"/>
      <c r="B165" s="397"/>
      <c r="C165" s="394"/>
      <c r="D165" s="394"/>
      <c r="E165" s="394"/>
      <c r="F165" s="394"/>
      <c r="G165" s="394"/>
      <c r="H165" s="394"/>
      <c r="I165" s="394"/>
      <c r="J165" s="394"/>
      <c r="K165" s="394"/>
      <c r="L165" s="394"/>
      <c r="M165" s="394"/>
      <c r="N165" s="394"/>
      <c r="O165" s="394"/>
      <c r="P165" s="394"/>
      <c r="Q165" s="394"/>
      <c r="R165" s="394"/>
      <c r="S165" s="394"/>
      <c r="T165" s="394"/>
      <c r="U165" s="394"/>
      <c r="V165" s="394"/>
      <c r="W165" s="394"/>
      <c r="X165" s="394"/>
      <c r="Y165" s="394"/>
      <c r="Z165" s="394"/>
      <c r="AA165" s="394"/>
      <c r="AB165" s="394"/>
      <c r="AC165" s="394"/>
      <c r="AD165" s="394"/>
      <c r="AE165" s="394"/>
      <c r="AF165" s="394"/>
      <c r="AG165" s="394"/>
      <c r="AH165" s="394"/>
      <c r="AI165" s="394"/>
      <c r="AJ165" s="394"/>
      <c r="AK165" s="394"/>
      <c r="AL165" s="394"/>
      <c r="AM165" s="394"/>
      <c r="AN165" s="394"/>
      <c r="AO165" s="394"/>
      <c r="AP165" s="394"/>
      <c r="AQ165" s="394"/>
      <c r="AR165" s="394"/>
      <c r="AS165" s="394"/>
      <c r="AT165" s="394"/>
      <c r="AU165" s="394"/>
      <c r="AV165" s="394"/>
      <c r="AW165" s="394"/>
      <c r="AX165" s="394"/>
      <c r="AY165" s="394"/>
      <c r="AZ165" s="394"/>
      <c r="BA165" s="394"/>
      <c r="BB165" s="394"/>
      <c r="BC165" s="394"/>
      <c r="BD165" s="394"/>
      <c r="BE165" s="394"/>
      <c r="BF165" s="394"/>
      <c r="BG165" s="394"/>
      <c r="BH165" s="394"/>
      <c r="BI165" s="394"/>
      <c r="BJ165" s="394"/>
      <c r="BK165" s="394"/>
      <c r="BL165" s="394"/>
      <c r="BM165" s="394"/>
      <c r="BN165" s="394"/>
      <c r="BO165" s="394"/>
      <c r="BP165" s="394"/>
      <c r="BQ165" s="394"/>
      <c r="BR165" s="394"/>
      <c r="BS165" s="394"/>
      <c r="BT165" s="394"/>
      <c r="BU165" s="394"/>
      <c r="BV165" s="394"/>
      <c r="BW165" s="394"/>
      <c r="BX165" s="394"/>
      <c r="BY165" s="394"/>
      <c r="BZ165" s="394"/>
      <c r="CA165" s="394"/>
      <c r="CB165" s="394"/>
      <c r="CC165" s="394"/>
      <c r="CD165" s="394"/>
      <c r="CE165" s="394"/>
      <c r="CF165" s="394"/>
      <c r="CG165" s="394"/>
      <c r="CH165" s="394"/>
      <c r="CI165" s="394"/>
      <c r="CJ165" s="394"/>
      <c r="CK165" s="394"/>
      <c r="CL165" s="394"/>
      <c r="CM165" s="394"/>
      <c r="CN165" s="394"/>
      <c r="CO165" s="394"/>
      <c r="CP165" s="394"/>
    </row>
    <row r="166" spans="1:94" x14ac:dyDescent="0.2">
      <c r="A166" s="394"/>
      <c r="B166" s="397"/>
      <c r="C166" s="394"/>
      <c r="D166" s="394"/>
      <c r="E166" s="394"/>
      <c r="F166" s="394"/>
      <c r="G166" s="394"/>
      <c r="H166" s="394"/>
      <c r="I166" s="394"/>
      <c r="J166" s="394"/>
      <c r="K166" s="394"/>
      <c r="L166" s="394"/>
      <c r="M166" s="394"/>
      <c r="N166" s="394"/>
      <c r="O166" s="394"/>
      <c r="P166" s="394"/>
      <c r="Q166" s="394"/>
      <c r="R166" s="394"/>
      <c r="S166" s="394"/>
      <c r="T166" s="394"/>
      <c r="U166" s="394"/>
      <c r="V166" s="394"/>
      <c r="W166" s="394"/>
      <c r="X166" s="394"/>
      <c r="Y166" s="394"/>
      <c r="Z166" s="394"/>
      <c r="AA166" s="394"/>
      <c r="AB166" s="394"/>
      <c r="AC166" s="394"/>
      <c r="AD166" s="394"/>
      <c r="AE166" s="394"/>
      <c r="AF166" s="394"/>
      <c r="AG166" s="394"/>
      <c r="AH166" s="394"/>
      <c r="AI166" s="394"/>
      <c r="AJ166" s="394"/>
      <c r="AK166" s="394"/>
      <c r="AL166" s="394"/>
      <c r="AM166" s="394"/>
      <c r="AN166" s="394"/>
      <c r="AO166" s="394"/>
      <c r="AP166" s="394"/>
      <c r="AQ166" s="394"/>
      <c r="AR166" s="394"/>
      <c r="AS166" s="394"/>
      <c r="AT166" s="394"/>
      <c r="AU166" s="394"/>
      <c r="AV166" s="394"/>
      <c r="AW166" s="394"/>
      <c r="AX166" s="394"/>
      <c r="AY166" s="394"/>
      <c r="AZ166" s="394"/>
      <c r="BA166" s="394"/>
      <c r="BB166" s="394"/>
      <c r="BC166" s="394"/>
      <c r="BD166" s="394"/>
      <c r="BE166" s="394"/>
      <c r="BF166" s="394"/>
      <c r="BG166" s="394"/>
      <c r="BH166" s="394"/>
      <c r="BI166" s="394"/>
      <c r="BJ166" s="394"/>
      <c r="BK166" s="394"/>
      <c r="BL166" s="394"/>
      <c r="BM166" s="394"/>
      <c r="BN166" s="394"/>
      <c r="BO166" s="394"/>
      <c r="BP166" s="394"/>
      <c r="BQ166" s="394"/>
      <c r="BR166" s="394"/>
      <c r="BS166" s="394"/>
      <c r="BT166" s="394"/>
      <c r="BU166" s="394"/>
      <c r="BV166" s="394"/>
      <c r="BW166" s="394"/>
      <c r="BX166" s="394"/>
      <c r="BY166" s="394"/>
      <c r="BZ166" s="394"/>
      <c r="CA166" s="394"/>
      <c r="CB166" s="394"/>
      <c r="CC166" s="394"/>
      <c r="CD166" s="394"/>
      <c r="CE166" s="394"/>
      <c r="CF166" s="394"/>
      <c r="CG166" s="394"/>
      <c r="CH166" s="394"/>
      <c r="CI166" s="394"/>
      <c r="CJ166" s="394"/>
      <c r="CK166" s="394"/>
      <c r="CL166" s="394"/>
      <c r="CM166" s="394"/>
      <c r="CN166" s="394"/>
      <c r="CO166" s="394"/>
      <c r="CP166" s="394"/>
    </row>
    <row r="167" spans="1:94" x14ac:dyDescent="0.2">
      <c r="A167" s="394"/>
      <c r="B167" s="397"/>
      <c r="C167" s="394"/>
      <c r="D167" s="394"/>
      <c r="E167" s="394"/>
      <c r="F167" s="394"/>
      <c r="G167" s="394"/>
      <c r="H167" s="394"/>
      <c r="I167" s="394"/>
      <c r="J167" s="394"/>
      <c r="K167" s="394"/>
      <c r="L167" s="394"/>
      <c r="M167" s="394"/>
      <c r="N167" s="394"/>
      <c r="O167" s="394"/>
      <c r="P167" s="394"/>
      <c r="Q167" s="394"/>
      <c r="R167" s="394"/>
      <c r="S167" s="394"/>
      <c r="T167" s="394"/>
      <c r="U167" s="394"/>
      <c r="V167" s="394"/>
      <c r="W167" s="394"/>
      <c r="X167" s="394"/>
      <c r="Y167" s="394"/>
      <c r="Z167" s="394"/>
      <c r="AA167" s="394"/>
      <c r="AB167" s="394"/>
      <c r="AC167" s="394"/>
      <c r="AD167" s="394"/>
      <c r="AE167" s="394"/>
      <c r="AF167" s="394"/>
      <c r="AG167" s="394"/>
      <c r="AH167" s="394"/>
      <c r="AI167" s="394"/>
      <c r="AJ167" s="394"/>
      <c r="AK167" s="394"/>
      <c r="AL167" s="394"/>
      <c r="AM167" s="394"/>
      <c r="AN167" s="394"/>
      <c r="AO167" s="394"/>
      <c r="AP167" s="394"/>
      <c r="AQ167" s="394"/>
      <c r="AR167" s="394"/>
      <c r="AS167" s="394"/>
      <c r="AT167" s="394"/>
      <c r="AU167" s="394"/>
      <c r="AV167" s="394"/>
      <c r="AW167" s="394"/>
      <c r="AX167" s="394"/>
      <c r="AY167" s="394"/>
      <c r="AZ167" s="394"/>
      <c r="BA167" s="394"/>
      <c r="BB167" s="394"/>
      <c r="BC167" s="394"/>
      <c r="BD167" s="394"/>
      <c r="BE167" s="394"/>
      <c r="BF167" s="394"/>
      <c r="BG167" s="394"/>
      <c r="BH167" s="394"/>
      <c r="BI167" s="394"/>
      <c r="BJ167" s="394"/>
      <c r="BK167" s="394"/>
      <c r="BL167" s="394"/>
      <c r="BM167" s="394"/>
      <c r="BN167" s="394"/>
      <c r="BO167" s="394"/>
      <c r="BP167" s="394"/>
      <c r="BQ167" s="394"/>
      <c r="BR167" s="394"/>
      <c r="BS167" s="394"/>
      <c r="BT167" s="394"/>
      <c r="BU167" s="394"/>
      <c r="BV167" s="394"/>
      <c r="BW167" s="394"/>
      <c r="BX167" s="394"/>
      <c r="BY167" s="394"/>
      <c r="BZ167" s="394"/>
      <c r="CA167" s="394"/>
      <c r="CB167" s="394"/>
      <c r="CC167" s="394"/>
      <c r="CD167" s="394"/>
      <c r="CE167" s="394"/>
      <c r="CF167" s="394"/>
      <c r="CG167" s="394"/>
      <c r="CH167" s="394"/>
      <c r="CI167" s="394"/>
      <c r="CJ167" s="394"/>
      <c r="CK167" s="394"/>
      <c r="CL167" s="394"/>
      <c r="CM167" s="394"/>
      <c r="CN167" s="394"/>
      <c r="CO167" s="394"/>
      <c r="CP167" s="394"/>
    </row>
    <row r="168" spans="1:94" x14ac:dyDescent="0.2">
      <c r="A168" s="394"/>
      <c r="B168" s="397"/>
      <c r="C168" s="394"/>
      <c r="D168" s="394"/>
      <c r="E168" s="394"/>
      <c r="F168" s="394"/>
      <c r="G168" s="394"/>
      <c r="H168" s="394"/>
      <c r="I168" s="394"/>
      <c r="J168" s="394"/>
      <c r="K168" s="394"/>
      <c r="L168" s="394"/>
      <c r="M168" s="394"/>
      <c r="N168" s="394"/>
      <c r="O168" s="394"/>
      <c r="P168" s="394"/>
      <c r="Q168" s="394"/>
      <c r="R168" s="394"/>
      <c r="S168" s="394"/>
      <c r="T168" s="394"/>
      <c r="U168" s="394"/>
      <c r="V168" s="394"/>
      <c r="W168" s="394"/>
      <c r="X168" s="394"/>
      <c r="Y168" s="394"/>
      <c r="Z168" s="394"/>
      <c r="AA168" s="394"/>
      <c r="AB168" s="394"/>
      <c r="AC168" s="394"/>
      <c r="AD168" s="394"/>
      <c r="AE168" s="394"/>
      <c r="AF168" s="394"/>
      <c r="AG168" s="394"/>
      <c r="AH168" s="394"/>
      <c r="AI168" s="394"/>
      <c r="AJ168" s="394"/>
      <c r="AK168" s="394"/>
      <c r="AL168" s="394"/>
      <c r="AM168" s="394"/>
      <c r="AN168" s="394"/>
      <c r="AO168" s="394"/>
      <c r="AP168" s="394"/>
      <c r="AQ168" s="394"/>
      <c r="AR168" s="394"/>
      <c r="AS168" s="394"/>
      <c r="AT168" s="394"/>
      <c r="AU168" s="394"/>
      <c r="AV168" s="394"/>
      <c r="AW168" s="394"/>
      <c r="AX168" s="394"/>
      <c r="AY168" s="394"/>
      <c r="AZ168" s="394"/>
      <c r="BA168" s="394"/>
      <c r="BB168" s="394"/>
      <c r="BC168" s="394"/>
      <c r="BD168" s="394"/>
      <c r="BE168" s="394"/>
      <c r="BF168" s="394"/>
      <c r="BG168" s="394"/>
      <c r="BH168" s="394"/>
      <c r="BI168" s="394"/>
      <c r="BJ168" s="394"/>
      <c r="BK168" s="394"/>
      <c r="BL168" s="394"/>
      <c r="BM168" s="394"/>
      <c r="BN168" s="394"/>
      <c r="BO168" s="394"/>
      <c r="BP168" s="394"/>
      <c r="BQ168" s="394"/>
      <c r="BR168" s="394"/>
      <c r="BS168" s="394"/>
      <c r="BT168" s="394"/>
      <c r="BU168" s="394"/>
      <c r="BV168" s="394"/>
      <c r="BW168" s="394"/>
      <c r="BX168" s="394"/>
      <c r="BY168" s="394"/>
      <c r="BZ168" s="394"/>
      <c r="CA168" s="394"/>
      <c r="CB168" s="394"/>
      <c r="CC168" s="394"/>
      <c r="CD168" s="394"/>
      <c r="CE168" s="394"/>
      <c r="CF168" s="394"/>
      <c r="CG168" s="394"/>
      <c r="CH168" s="394"/>
      <c r="CI168" s="394"/>
      <c r="CJ168" s="394"/>
      <c r="CK168" s="394"/>
      <c r="CL168" s="394"/>
      <c r="CM168" s="394"/>
      <c r="CN168" s="394"/>
      <c r="CO168" s="394"/>
      <c r="CP168" s="394"/>
    </row>
    <row r="169" spans="1:94" x14ac:dyDescent="0.2">
      <c r="A169" s="394"/>
      <c r="B169" s="397"/>
      <c r="C169" s="394"/>
      <c r="D169" s="394"/>
      <c r="E169" s="394"/>
      <c r="F169" s="394"/>
      <c r="G169" s="394"/>
      <c r="H169" s="394"/>
      <c r="I169" s="394"/>
      <c r="J169" s="394"/>
      <c r="K169" s="394"/>
      <c r="L169" s="394"/>
      <c r="M169" s="394"/>
      <c r="N169" s="394"/>
      <c r="O169" s="394"/>
      <c r="P169" s="394"/>
      <c r="Q169" s="394"/>
      <c r="R169" s="394"/>
      <c r="S169" s="394"/>
      <c r="T169" s="394"/>
      <c r="U169" s="394"/>
      <c r="V169" s="394"/>
      <c r="W169" s="394"/>
      <c r="X169" s="394"/>
      <c r="Y169" s="394"/>
      <c r="Z169" s="394"/>
      <c r="AA169" s="394"/>
      <c r="AB169" s="394"/>
      <c r="AC169" s="394"/>
      <c r="AD169" s="394"/>
      <c r="AE169" s="394"/>
      <c r="AF169" s="394"/>
      <c r="AG169" s="394"/>
      <c r="AH169" s="394"/>
      <c r="AI169" s="394"/>
      <c r="AJ169" s="394"/>
      <c r="AK169" s="394"/>
      <c r="AL169" s="394"/>
      <c r="AM169" s="394"/>
      <c r="AN169" s="394"/>
      <c r="AO169" s="394"/>
      <c r="AP169" s="394"/>
      <c r="AQ169" s="394"/>
      <c r="AR169" s="394"/>
      <c r="AS169" s="394"/>
      <c r="AT169" s="394"/>
      <c r="AU169" s="394"/>
      <c r="AV169" s="394"/>
      <c r="AW169" s="394"/>
      <c r="AX169" s="394"/>
      <c r="AY169" s="394"/>
      <c r="AZ169" s="394"/>
      <c r="BA169" s="394"/>
      <c r="BB169" s="394"/>
      <c r="BC169" s="394"/>
      <c r="BD169" s="394"/>
      <c r="BE169" s="394"/>
      <c r="BF169" s="394"/>
      <c r="BG169" s="394"/>
      <c r="BH169" s="394"/>
      <c r="BI169" s="394"/>
      <c r="BJ169" s="394"/>
      <c r="BK169" s="394"/>
      <c r="BL169" s="394"/>
      <c r="BM169" s="394"/>
      <c r="BN169" s="394"/>
      <c r="BO169" s="394"/>
      <c r="BP169" s="394"/>
      <c r="BQ169" s="394"/>
      <c r="BR169" s="394"/>
      <c r="BS169" s="394"/>
      <c r="BT169" s="394"/>
      <c r="BU169" s="394"/>
      <c r="BV169" s="394"/>
      <c r="BW169" s="394"/>
      <c r="BX169" s="394"/>
      <c r="BY169" s="394"/>
      <c r="BZ169" s="394"/>
      <c r="CA169" s="394"/>
      <c r="CB169" s="394"/>
      <c r="CC169" s="394"/>
      <c r="CD169" s="394"/>
      <c r="CE169" s="394"/>
      <c r="CF169" s="394"/>
      <c r="CG169" s="394"/>
      <c r="CH169" s="394"/>
      <c r="CI169" s="394"/>
      <c r="CJ169" s="394"/>
      <c r="CK169" s="394"/>
      <c r="CL169" s="394"/>
      <c r="CM169" s="394"/>
      <c r="CN169" s="394"/>
      <c r="CO169" s="394"/>
      <c r="CP169" s="394"/>
    </row>
    <row r="170" spans="1:94" x14ac:dyDescent="0.2">
      <c r="A170" s="394"/>
      <c r="B170" s="397"/>
      <c r="C170" s="394"/>
      <c r="D170" s="394"/>
      <c r="E170" s="394"/>
      <c r="F170" s="394"/>
      <c r="G170" s="394"/>
      <c r="H170" s="394"/>
      <c r="I170" s="394"/>
      <c r="J170" s="394"/>
      <c r="K170" s="394"/>
      <c r="L170" s="394"/>
      <c r="M170" s="394"/>
      <c r="N170" s="394"/>
      <c r="O170" s="394"/>
      <c r="P170" s="394"/>
      <c r="Q170" s="394"/>
      <c r="R170" s="394"/>
      <c r="S170" s="394"/>
      <c r="T170" s="394"/>
      <c r="U170" s="394"/>
      <c r="V170" s="394"/>
      <c r="W170" s="394"/>
      <c r="X170" s="394"/>
      <c r="Y170" s="394"/>
      <c r="Z170" s="394"/>
      <c r="AA170" s="394"/>
      <c r="AB170" s="394"/>
      <c r="AC170" s="394"/>
      <c r="AD170" s="394"/>
      <c r="AE170" s="394"/>
      <c r="AF170" s="394"/>
      <c r="AG170" s="394"/>
      <c r="AH170" s="394"/>
      <c r="AI170" s="394"/>
      <c r="AJ170" s="394"/>
      <c r="AK170" s="394"/>
      <c r="AL170" s="394"/>
      <c r="AM170" s="394"/>
      <c r="AN170" s="394"/>
      <c r="AO170" s="394"/>
      <c r="AP170" s="394"/>
      <c r="AQ170" s="394"/>
      <c r="AR170" s="394"/>
      <c r="AS170" s="394"/>
      <c r="AT170" s="394"/>
      <c r="AU170" s="394"/>
      <c r="AV170" s="394"/>
      <c r="AW170" s="394"/>
      <c r="AX170" s="394"/>
      <c r="AY170" s="394"/>
      <c r="AZ170" s="394"/>
      <c r="BA170" s="394"/>
      <c r="BB170" s="394"/>
      <c r="BC170" s="394"/>
      <c r="BD170" s="394"/>
      <c r="BE170" s="394"/>
      <c r="BF170" s="394"/>
      <c r="BG170" s="394"/>
      <c r="BH170" s="394"/>
      <c r="BI170" s="394"/>
      <c r="BJ170" s="394"/>
      <c r="BK170" s="394"/>
      <c r="BL170" s="394"/>
      <c r="BM170" s="394"/>
      <c r="BN170" s="394"/>
      <c r="BO170" s="394"/>
      <c r="BP170" s="394"/>
      <c r="BQ170" s="394"/>
      <c r="BR170" s="394"/>
      <c r="BS170" s="394"/>
      <c r="BT170" s="394"/>
      <c r="BU170" s="394"/>
      <c r="BV170" s="394"/>
      <c r="BW170" s="394"/>
      <c r="BX170" s="394"/>
      <c r="BY170" s="394"/>
      <c r="BZ170" s="394"/>
      <c r="CA170" s="394"/>
      <c r="CB170" s="394"/>
      <c r="CC170" s="394"/>
      <c r="CD170" s="394"/>
      <c r="CE170" s="394"/>
      <c r="CF170" s="394"/>
      <c r="CG170" s="394"/>
      <c r="CH170" s="394"/>
      <c r="CI170" s="394"/>
      <c r="CJ170" s="394"/>
      <c r="CK170" s="394"/>
      <c r="CL170" s="394"/>
      <c r="CM170" s="394"/>
      <c r="CN170" s="394"/>
      <c r="CO170" s="394"/>
      <c r="CP170" s="394"/>
    </row>
    <row r="171" spans="1:94" x14ac:dyDescent="0.2">
      <c r="A171" s="394"/>
      <c r="B171" s="397"/>
      <c r="C171" s="394"/>
      <c r="D171" s="394"/>
      <c r="E171" s="394"/>
      <c r="F171" s="394"/>
      <c r="G171" s="394"/>
      <c r="H171" s="394"/>
      <c r="I171" s="394"/>
      <c r="J171" s="394"/>
      <c r="K171" s="394"/>
      <c r="L171" s="394"/>
      <c r="M171" s="394"/>
      <c r="N171" s="394"/>
      <c r="O171" s="394"/>
      <c r="P171" s="394"/>
      <c r="Q171" s="394"/>
      <c r="R171" s="394"/>
      <c r="S171" s="394"/>
      <c r="T171" s="394"/>
      <c r="U171" s="394"/>
      <c r="V171" s="394"/>
      <c r="W171" s="394"/>
      <c r="X171" s="394"/>
      <c r="Y171" s="394"/>
      <c r="Z171" s="394"/>
      <c r="AA171" s="394"/>
      <c r="AB171" s="394"/>
      <c r="AC171" s="394"/>
      <c r="AD171" s="394"/>
      <c r="AE171" s="394"/>
      <c r="AF171" s="394"/>
      <c r="AG171" s="394"/>
      <c r="AH171" s="394"/>
      <c r="AI171" s="394"/>
      <c r="AJ171" s="394"/>
      <c r="AK171" s="394"/>
      <c r="AL171" s="394"/>
      <c r="AM171" s="394"/>
      <c r="AN171" s="394"/>
      <c r="AO171" s="394"/>
      <c r="AP171" s="394"/>
      <c r="AQ171" s="394"/>
      <c r="AR171" s="394"/>
      <c r="AS171" s="394"/>
      <c r="AT171" s="394"/>
      <c r="AU171" s="394"/>
      <c r="AV171" s="394"/>
      <c r="AW171" s="394"/>
      <c r="AX171" s="394"/>
      <c r="AY171" s="394"/>
      <c r="AZ171" s="394"/>
      <c r="BA171" s="394"/>
      <c r="BB171" s="394"/>
      <c r="BC171" s="394"/>
      <c r="BD171" s="394"/>
      <c r="BE171" s="394"/>
      <c r="BF171" s="394"/>
      <c r="BG171" s="394"/>
      <c r="BH171" s="394"/>
      <c r="BI171" s="394"/>
      <c r="BJ171" s="394"/>
      <c r="BK171" s="394"/>
      <c r="BL171" s="394"/>
      <c r="BM171" s="394"/>
      <c r="BN171" s="394"/>
      <c r="BO171" s="394"/>
      <c r="BP171" s="394"/>
      <c r="BQ171" s="394"/>
      <c r="BR171" s="394"/>
      <c r="BS171" s="394"/>
      <c r="BT171" s="394"/>
      <c r="BU171" s="394"/>
      <c r="BV171" s="394"/>
      <c r="BW171" s="394"/>
      <c r="BX171" s="394"/>
      <c r="BY171" s="394"/>
      <c r="BZ171" s="394"/>
      <c r="CA171" s="394"/>
      <c r="CB171" s="394"/>
      <c r="CC171" s="394"/>
      <c r="CD171" s="394"/>
      <c r="CE171" s="394"/>
      <c r="CF171" s="394"/>
      <c r="CG171" s="394"/>
      <c r="CH171" s="394"/>
      <c r="CI171" s="394"/>
      <c r="CJ171" s="394"/>
      <c r="CK171" s="394"/>
      <c r="CL171" s="394"/>
      <c r="CM171" s="394"/>
      <c r="CN171" s="394"/>
      <c r="CO171" s="394"/>
      <c r="CP171" s="394"/>
    </row>
    <row r="172" spans="1:94" x14ac:dyDescent="0.2">
      <c r="A172" s="394"/>
      <c r="B172" s="397"/>
      <c r="C172" s="394"/>
      <c r="D172" s="394"/>
      <c r="E172" s="394"/>
      <c r="F172" s="394"/>
      <c r="G172" s="394"/>
      <c r="H172" s="394"/>
      <c r="I172" s="394"/>
      <c r="J172" s="394"/>
      <c r="K172" s="394"/>
      <c r="L172" s="394"/>
      <c r="M172" s="394"/>
      <c r="N172" s="394"/>
      <c r="O172" s="394"/>
      <c r="P172" s="394"/>
      <c r="Q172" s="394"/>
      <c r="R172" s="394"/>
      <c r="S172" s="394"/>
      <c r="T172" s="394"/>
      <c r="U172" s="394"/>
      <c r="V172" s="394"/>
      <c r="W172" s="394"/>
      <c r="X172" s="394"/>
      <c r="Y172" s="394"/>
      <c r="Z172" s="394"/>
      <c r="AA172" s="394"/>
      <c r="AB172" s="394"/>
      <c r="AC172" s="394"/>
      <c r="AD172" s="394"/>
      <c r="AE172" s="394"/>
      <c r="AF172" s="394"/>
      <c r="AG172" s="394"/>
      <c r="AH172" s="394"/>
      <c r="AI172" s="394"/>
      <c r="AJ172" s="394"/>
      <c r="AK172" s="394"/>
      <c r="AL172" s="394"/>
      <c r="AM172" s="394"/>
      <c r="AN172" s="394"/>
      <c r="AO172" s="394"/>
      <c r="AP172" s="394"/>
      <c r="AQ172" s="394"/>
      <c r="AR172" s="394"/>
      <c r="AS172" s="394"/>
      <c r="AT172" s="394"/>
      <c r="AU172" s="394"/>
      <c r="AV172" s="394"/>
      <c r="AW172" s="394"/>
      <c r="AX172" s="394"/>
      <c r="AY172" s="394"/>
      <c r="AZ172" s="394"/>
      <c r="BA172" s="394"/>
      <c r="BB172" s="394"/>
      <c r="BC172" s="394"/>
      <c r="BD172" s="394"/>
      <c r="BE172" s="394"/>
      <c r="BF172" s="394"/>
      <c r="BG172" s="394"/>
      <c r="BH172" s="394"/>
      <c r="BI172" s="394"/>
      <c r="BJ172" s="394"/>
      <c r="BK172" s="394"/>
      <c r="BL172" s="394"/>
      <c r="BM172" s="394"/>
      <c r="BN172" s="394"/>
      <c r="BO172" s="394"/>
      <c r="BP172" s="394"/>
      <c r="BQ172" s="394"/>
      <c r="BR172" s="394"/>
      <c r="BS172" s="394"/>
      <c r="BT172" s="394"/>
      <c r="BU172" s="394"/>
      <c r="BV172" s="394"/>
      <c r="BW172" s="394"/>
      <c r="BX172" s="394"/>
      <c r="BY172" s="394"/>
      <c r="BZ172" s="394"/>
      <c r="CA172" s="394"/>
      <c r="CB172" s="394"/>
      <c r="CC172" s="394"/>
      <c r="CD172" s="394"/>
      <c r="CE172" s="394"/>
      <c r="CF172" s="394"/>
      <c r="CG172" s="394"/>
      <c r="CH172" s="394"/>
      <c r="CI172" s="394"/>
      <c r="CJ172" s="394"/>
      <c r="CK172" s="394"/>
      <c r="CL172" s="394"/>
      <c r="CM172" s="394"/>
      <c r="CN172" s="394"/>
      <c r="CO172" s="394"/>
      <c r="CP172" s="394"/>
    </row>
    <row r="173" spans="1:94" x14ac:dyDescent="0.2">
      <c r="A173" s="394"/>
      <c r="B173" s="397"/>
      <c r="C173" s="394"/>
      <c r="D173" s="394"/>
      <c r="E173" s="394"/>
      <c r="F173" s="394"/>
      <c r="G173" s="394"/>
      <c r="H173" s="394"/>
      <c r="I173" s="394"/>
      <c r="J173" s="394"/>
      <c r="K173" s="394"/>
      <c r="L173" s="394"/>
      <c r="M173" s="394"/>
      <c r="N173" s="394"/>
      <c r="O173" s="394"/>
      <c r="P173" s="394"/>
      <c r="Q173" s="394"/>
      <c r="R173" s="394"/>
      <c r="S173" s="394"/>
      <c r="T173" s="394"/>
      <c r="U173" s="394"/>
      <c r="V173" s="394"/>
      <c r="W173" s="394"/>
      <c r="X173" s="394"/>
      <c r="Y173" s="394"/>
      <c r="Z173" s="394"/>
      <c r="AA173" s="394"/>
      <c r="AB173" s="394"/>
      <c r="AC173" s="394"/>
      <c r="AD173" s="394"/>
      <c r="AE173" s="394"/>
      <c r="AF173" s="394"/>
      <c r="AG173" s="394"/>
      <c r="AH173" s="394"/>
      <c r="AI173" s="394"/>
      <c r="AJ173" s="394"/>
      <c r="AK173" s="394"/>
      <c r="AL173" s="394"/>
      <c r="AM173" s="394"/>
      <c r="AN173" s="394"/>
      <c r="AO173" s="394"/>
      <c r="AP173" s="394"/>
      <c r="AQ173" s="394"/>
      <c r="AR173" s="394"/>
      <c r="AS173" s="394"/>
      <c r="AT173" s="394"/>
      <c r="AU173" s="394"/>
      <c r="AV173" s="394"/>
      <c r="AW173" s="394"/>
      <c r="AX173" s="394"/>
      <c r="AY173" s="394"/>
      <c r="AZ173" s="394"/>
      <c r="BA173" s="394"/>
      <c r="BB173" s="394"/>
      <c r="BC173" s="394"/>
      <c r="BD173" s="394"/>
      <c r="BE173" s="394"/>
      <c r="BF173" s="394"/>
      <c r="BG173" s="394"/>
      <c r="BH173" s="394"/>
      <c r="BI173" s="394"/>
      <c r="BJ173" s="394"/>
      <c r="BK173" s="394"/>
      <c r="BL173" s="394"/>
      <c r="BM173" s="394"/>
      <c r="BN173" s="394"/>
      <c r="BO173" s="394"/>
      <c r="BP173" s="394"/>
      <c r="BQ173" s="394"/>
      <c r="BR173" s="394"/>
      <c r="BS173" s="394"/>
      <c r="BT173" s="394"/>
      <c r="BU173" s="394"/>
      <c r="BV173" s="394"/>
      <c r="BW173" s="394"/>
      <c r="BX173" s="394"/>
      <c r="BY173" s="394"/>
      <c r="BZ173" s="394"/>
      <c r="CA173" s="394"/>
      <c r="CB173" s="394"/>
      <c r="CC173" s="394"/>
      <c r="CD173" s="394"/>
      <c r="CE173" s="394"/>
      <c r="CF173" s="394"/>
      <c r="CG173" s="394"/>
      <c r="CH173" s="394"/>
      <c r="CI173" s="394"/>
      <c r="CJ173" s="394"/>
      <c r="CK173" s="394"/>
      <c r="CL173" s="394"/>
      <c r="CM173" s="394"/>
      <c r="CN173" s="394"/>
      <c r="CO173" s="394"/>
      <c r="CP173" s="394"/>
    </row>
    <row r="174" spans="1:94" x14ac:dyDescent="0.2">
      <c r="A174" s="394"/>
      <c r="B174" s="397"/>
      <c r="C174" s="394"/>
      <c r="D174" s="394"/>
      <c r="E174" s="394"/>
      <c r="F174" s="394"/>
      <c r="G174" s="394"/>
      <c r="H174" s="394"/>
      <c r="I174" s="394"/>
      <c r="J174" s="394"/>
      <c r="K174" s="394"/>
      <c r="L174" s="394"/>
      <c r="M174" s="394"/>
      <c r="N174" s="394"/>
      <c r="O174" s="394"/>
      <c r="P174" s="394"/>
      <c r="Q174" s="394"/>
      <c r="R174" s="394"/>
      <c r="S174" s="394"/>
      <c r="T174" s="394"/>
      <c r="U174" s="394"/>
      <c r="V174" s="394"/>
      <c r="W174" s="394"/>
      <c r="X174" s="394"/>
      <c r="Y174" s="394"/>
      <c r="Z174" s="394"/>
      <c r="AA174" s="394"/>
      <c r="AB174" s="394"/>
      <c r="AC174" s="394"/>
      <c r="AD174" s="394"/>
      <c r="AE174" s="394"/>
      <c r="AF174" s="394"/>
      <c r="AG174" s="394"/>
      <c r="AH174" s="394"/>
      <c r="AI174" s="394"/>
      <c r="AJ174" s="394"/>
      <c r="AK174" s="394"/>
      <c r="AL174" s="394"/>
      <c r="AM174" s="394"/>
      <c r="AN174" s="394"/>
      <c r="AO174" s="394"/>
      <c r="AP174" s="394"/>
      <c r="AQ174" s="394"/>
      <c r="AR174" s="394"/>
      <c r="AS174" s="394"/>
      <c r="AT174" s="394"/>
      <c r="AU174" s="394"/>
      <c r="AV174" s="394"/>
      <c r="AW174" s="394"/>
      <c r="AX174" s="394"/>
      <c r="AY174" s="394"/>
      <c r="AZ174" s="394"/>
      <c r="BA174" s="394"/>
      <c r="BB174" s="394"/>
      <c r="BC174" s="394"/>
      <c r="BD174" s="394"/>
      <c r="BE174" s="394"/>
      <c r="BF174" s="394"/>
      <c r="BG174" s="394"/>
      <c r="BH174" s="394"/>
      <c r="BI174" s="394"/>
      <c r="BJ174" s="394"/>
      <c r="BK174" s="394"/>
      <c r="BL174" s="394"/>
      <c r="BM174" s="394"/>
      <c r="BN174" s="394"/>
      <c r="BO174" s="394"/>
      <c r="BP174" s="394"/>
      <c r="BQ174" s="394"/>
      <c r="BR174" s="394"/>
      <c r="BS174" s="394"/>
      <c r="BT174" s="394"/>
      <c r="BU174" s="394"/>
      <c r="BV174" s="394"/>
      <c r="BW174" s="394"/>
      <c r="BX174" s="394"/>
      <c r="BY174" s="394"/>
      <c r="BZ174" s="394"/>
      <c r="CA174" s="394"/>
      <c r="CB174" s="394"/>
      <c r="CC174" s="394"/>
      <c r="CD174" s="394"/>
      <c r="CE174" s="394"/>
      <c r="CF174" s="394"/>
      <c r="CG174" s="394"/>
      <c r="CH174" s="394"/>
      <c r="CI174" s="394"/>
      <c r="CJ174" s="394"/>
      <c r="CK174" s="394"/>
      <c r="CL174" s="394"/>
      <c r="CM174" s="394"/>
      <c r="CN174" s="394"/>
      <c r="CO174" s="394"/>
      <c r="CP174" s="394"/>
    </row>
    <row r="175" spans="1:94" x14ac:dyDescent="0.2">
      <c r="A175" s="394"/>
      <c r="B175" s="397"/>
      <c r="C175" s="394"/>
      <c r="D175" s="394"/>
      <c r="E175" s="394"/>
      <c r="F175" s="394"/>
      <c r="G175" s="394"/>
      <c r="H175" s="394"/>
      <c r="I175" s="394"/>
      <c r="J175" s="394"/>
      <c r="K175" s="394"/>
      <c r="L175" s="394"/>
      <c r="M175" s="394"/>
      <c r="N175" s="394"/>
      <c r="O175" s="394"/>
      <c r="P175" s="394"/>
      <c r="Q175" s="394"/>
      <c r="R175" s="394"/>
      <c r="S175" s="394"/>
      <c r="T175" s="394"/>
      <c r="U175" s="394"/>
      <c r="V175" s="394"/>
      <c r="W175" s="394"/>
      <c r="X175" s="394"/>
      <c r="Y175" s="394"/>
      <c r="Z175" s="394"/>
      <c r="AA175" s="394"/>
      <c r="AB175" s="394"/>
      <c r="AC175" s="394"/>
      <c r="AD175" s="394"/>
      <c r="AE175" s="394"/>
      <c r="AF175" s="394"/>
      <c r="AG175" s="394"/>
      <c r="AH175" s="394"/>
      <c r="AI175" s="394"/>
      <c r="AJ175" s="394"/>
      <c r="AK175" s="394"/>
      <c r="AL175" s="394"/>
      <c r="AM175" s="394"/>
      <c r="AN175" s="394"/>
      <c r="AO175" s="394"/>
      <c r="AP175" s="394"/>
      <c r="AQ175" s="394"/>
      <c r="AR175" s="394"/>
      <c r="AS175" s="394"/>
      <c r="AT175" s="394"/>
      <c r="AU175" s="394"/>
      <c r="AV175" s="394"/>
      <c r="AW175" s="394"/>
      <c r="AX175" s="394"/>
      <c r="AY175" s="394"/>
      <c r="AZ175" s="394"/>
      <c r="BA175" s="394"/>
      <c r="BB175" s="394"/>
      <c r="BC175" s="394"/>
      <c r="BD175" s="394"/>
      <c r="BE175" s="394"/>
      <c r="BF175" s="394"/>
      <c r="BG175" s="394"/>
      <c r="BH175" s="394"/>
      <c r="BI175" s="394"/>
      <c r="BJ175" s="394"/>
      <c r="BK175" s="394"/>
      <c r="BL175" s="394"/>
      <c r="BM175" s="394"/>
      <c r="BN175" s="394"/>
      <c r="BO175" s="394"/>
      <c r="BP175" s="394"/>
      <c r="BQ175" s="394"/>
      <c r="BR175" s="394"/>
      <c r="BS175" s="394"/>
      <c r="BT175" s="394"/>
      <c r="BU175" s="394"/>
      <c r="BV175" s="394"/>
      <c r="BW175" s="394"/>
      <c r="BX175" s="394"/>
      <c r="BY175" s="394"/>
      <c r="BZ175" s="394"/>
      <c r="CA175" s="394"/>
      <c r="CB175" s="394"/>
      <c r="CC175" s="394"/>
      <c r="CD175" s="394"/>
      <c r="CE175" s="394"/>
      <c r="CF175" s="394"/>
      <c r="CG175" s="394"/>
      <c r="CH175" s="394"/>
      <c r="CI175" s="394"/>
      <c r="CJ175" s="394"/>
      <c r="CK175" s="394"/>
      <c r="CL175" s="394"/>
      <c r="CM175" s="394"/>
      <c r="CN175" s="394"/>
      <c r="CO175" s="394"/>
      <c r="CP175" s="394"/>
    </row>
    <row r="176" spans="1:94" x14ac:dyDescent="0.2">
      <c r="A176" s="394"/>
      <c r="B176" s="397"/>
      <c r="C176" s="394"/>
      <c r="D176" s="394"/>
      <c r="E176" s="394"/>
      <c r="F176" s="394"/>
      <c r="G176" s="394"/>
      <c r="H176" s="394"/>
      <c r="I176" s="394"/>
      <c r="J176" s="394"/>
      <c r="K176" s="394"/>
      <c r="L176" s="394"/>
      <c r="M176" s="394"/>
      <c r="N176" s="394"/>
      <c r="O176" s="394"/>
      <c r="P176" s="394"/>
      <c r="Q176" s="394"/>
      <c r="R176" s="394"/>
      <c r="S176" s="394"/>
      <c r="T176" s="394"/>
      <c r="U176" s="394"/>
      <c r="V176" s="394"/>
      <c r="W176" s="394"/>
      <c r="X176" s="394"/>
      <c r="Y176" s="394"/>
      <c r="Z176" s="394"/>
      <c r="AA176" s="394"/>
      <c r="AB176" s="394"/>
      <c r="AC176" s="394"/>
      <c r="AD176" s="394"/>
      <c r="AE176" s="394"/>
      <c r="AF176" s="394"/>
      <c r="AG176" s="394"/>
      <c r="AH176" s="394"/>
      <c r="AI176" s="394"/>
      <c r="AJ176" s="394"/>
      <c r="AK176" s="394"/>
      <c r="AL176" s="394"/>
      <c r="AM176" s="394"/>
      <c r="AN176" s="394"/>
      <c r="AO176" s="394"/>
      <c r="AP176" s="394"/>
      <c r="AQ176" s="394"/>
      <c r="AR176" s="394"/>
      <c r="AS176" s="394"/>
      <c r="AT176" s="394"/>
      <c r="AU176" s="394"/>
      <c r="AV176" s="394"/>
      <c r="AW176" s="394"/>
      <c r="AX176" s="394"/>
      <c r="AY176" s="394"/>
      <c r="AZ176" s="394"/>
      <c r="BA176" s="394"/>
      <c r="BB176" s="394"/>
      <c r="BC176" s="394"/>
      <c r="BD176" s="394"/>
      <c r="BE176" s="394"/>
      <c r="BF176" s="394"/>
      <c r="BG176" s="394"/>
      <c r="BH176" s="394"/>
      <c r="BI176" s="394"/>
      <c r="BJ176" s="394"/>
      <c r="BK176" s="394"/>
      <c r="BL176" s="394"/>
      <c r="BM176" s="394"/>
      <c r="BN176" s="394"/>
      <c r="BO176" s="394"/>
      <c r="BP176" s="394"/>
      <c r="BQ176" s="394"/>
      <c r="BR176" s="394"/>
      <c r="BS176" s="394"/>
      <c r="BT176" s="394"/>
      <c r="BU176" s="394"/>
      <c r="BV176" s="394"/>
      <c r="BW176" s="394"/>
      <c r="BX176" s="394"/>
      <c r="BY176" s="394"/>
      <c r="BZ176" s="394"/>
      <c r="CA176" s="394"/>
      <c r="CB176" s="394"/>
      <c r="CC176" s="394"/>
      <c r="CD176" s="394"/>
      <c r="CE176" s="394"/>
      <c r="CF176" s="394"/>
      <c r="CG176" s="394"/>
      <c r="CH176" s="394"/>
      <c r="CI176" s="394"/>
      <c r="CJ176" s="394"/>
      <c r="CK176" s="394"/>
      <c r="CL176" s="394"/>
      <c r="CM176" s="394"/>
      <c r="CN176" s="394"/>
      <c r="CO176" s="394"/>
      <c r="CP176" s="394"/>
    </row>
    <row r="177" spans="1:94" x14ac:dyDescent="0.2">
      <c r="A177" s="394"/>
      <c r="B177" s="397"/>
      <c r="C177" s="394"/>
      <c r="D177" s="394"/>
      <c r="E177" s="394"/>
      <c r="F177" s="394"/>
      <c r="G177" s="394"/>
      <c r="H177" s="394"/>
      <c r="I177" s="394"/>
      <c r="J177" s="394"/>
      <c r="K177" s="394"/>
      <c r="L177" s="394"/>
      <c r="M177" s="394"/>
      <c r="N177" s="394"/>
      <c r="O177" s="394"/>
      <c r="P177" s="394"/>
      <c r="Q177" s="394"/>
      <c r="R177" s="394"/>
      <c r="S177" s="394"/>
      <c r="T177" s="394"/>
      <c r="U177" s="394"/>
      <c r="V177" s="394"/>
      <c r="W177" s="394"/>
      <c r="X177" s="394"/>
      <c r="Y177" s="394"/>
      <c r="Z177" s="394"/>
      <c r="AA177" s="394"/>
      <c r="AB177" s="394"/>
      <c r="AC177" s="394"/>
      <c r="AD177" s="394"/>
      <c r="AE177" s="394"/>
      <c r="AF177" s="394"/>
      <c r="AG177" s="394"/>
      <c r="AH177" s="394"/>
      <c r="AI177" s="394"/>
      <c r="AJ177" s="394"/>
      <c r="AK177" s="394"/>
      <c r="AL177" s="394"/>
      <c r="AM177" s="394"/>
      <c r="AN177" s="394"/>
      <c r="AO177" s="394"/>
      <c r="AP177" s="394"/>
      <c r="AQ177" s="394"/>
      <c r="AR177" s="394"/>
      <c r="AS177" s="394"/>
      <c r="AT177" s="394"/>
      <c r="AU177" s="394"/>
      <c r="AV177" s="394"/>
      <c r="AW177" s="394"/>
      <c r="AX177" s="394"/>
      <c r="AY177" s="394"/>
      <c r="AZ177" s="394"/>
      <c r="BA177" s="394"/>
      <c r="BB177" s="394"/>
      <c r="BC177" s="394"/>
      <c r="BD177" s="394"/>
      <c r="BE177" s="394"/>
      <c r="BF177" s="394"/>
      <c r="BG177" s="394"/>
      <c r="BH177" s="394"/>
      <c r="BI177" s="394"/>
      <c r="BJ177" s="394"/>
      <c r="BK177" s="394"/>
      <c r="BL177" s="394"/>
      <c r="BM177" s="394"/>
      <c r="BN177" s="394"/>
      <c r="BO177" s="394"/>
      <c r="BP177" s="394"/>
      <c r="BQ177" s="394"/>
      <c r="BR177" s="394"/>
      <c r="BS177" s="394"/>
      <c r="BT177" s="394"/>
      <c r="BU177" s="394"/>
      <c r="BV177" s="394"/>
      <c r="BW177" s="394"/>
      <c r="BX177" s="394"/>
      <c r="BY177" s="394"/>
      <c r="BZ177" s="394"/>
      <c r="CA177" s="394"/>
      <c r="CB177" s="394"/>
      <c r="CC177" s="394"/>
      <c r="CD177" s="394"/>
      <c r="CE177" s="394"/>
      <c r="CF177" s="394"/>
      <c r="CG177" s="394"/>
      <c r="CH177" s="394"/>
      <c r="CI177" s="394"/>
      <c r="CJ177" s="394"/>
      <c r="CK177" s="394"/>
      <c r="CL177" s="394"/>
      <c r="CM177" s="394"/>
      <c r="CN177" s="394"/>
      <c r="CO177" s="394"/>
      <c r="CP177" s="394"/>
    </row>
    <row r="178" spans="1:94" x14ac:dyDescent="0.2">
      <c r="A178" s="394"/>
      <c r="B178" s="397"/>
      <c r="C178" s="394"/>
      <c r="D178" s="394"/>
      <c r="E178" s="394"/>
      <c r="F178" s="394"/>
      <c r="G178" s="394"/>
      <c r="H178" s="394"/>
      <c r="I178" s="394"/>
      <c r="J178" s="394"/>
      <c r="K178" s="394"/>
      <c r="L178" s="394"/>
      <c r="M178" s="394"/>
      <c r="N178" s="394"/>
      <c r="O178" s="394"/>
      <c r="P178" s="394"/>
      <c r="Q178" s="394"/>
      <c r="R178" s="394"/>
      <c r="S178" s="394"/>
      <c r="T178" s="394"/>
      <c r="U178" s="394"/>
      <c r="V178" s="394"/>
      <c r="W178" s="394"/>
      <c r="X178" s="394"/>
      <c r="Y178" s="394"/>
      <c r="Z178" s="394"/>
      <c r="AA178" s="394"/>
      <c r="AB178" s="394"/>
      <c r="AC178" s="394"/>
      <c r="AD178" s="394"/>
      <c r="AE178" s="394"/>
      <c r="AF178" s="394"/>
      <c r="AG178" s="394"/>
      <c r="AH178" s="394"/>
      <c r="AI178" s="394"/>
      <c r="AJ178" s="394"/>
      <c r="AK178" s="394"/>
      <c r="AL178" s="394"/>
      <c r="AM178" s="394"/>
      <c r="AN178" s="394"/>
      <c r="AO178" s="394"/>
      <c r="AP178" s="394"/>
      <c r="AQ178" s="394"/>
      <c r="AR178" s="394"/>
      <c r="AS178" s="394"/>
      <c r="AT178" s="394"/>
      <c r="AU178" s="394"/>
      <c r="AV178" s="394"/>
      <c r="AW178" s="394"/>
      <c r="AX178" s="394"/>
      <c r="AY178" s="394"/>
      <c r="AZ178" s="394"/>
      <c r="BA178" s="394"/>
      <c r="BB178" s="394"/>
      <c r="BC178" s="394"/>
      <c r="BD178" s="394"/>
      <c r="BE178" s="394"/>
      <c r="BF178" s="394"/>
      <c r="BG178" s="394"/>
      <c r="BH178" s="394"/>
      <c r="BI178" s="394"/>
      <c r="BJ178" s="394"/>
      <c r="BK178" s="394"/>
      <c r="BL178" s="394"/>
      <c r="BM178" s="394"/>
      <c r="BN178" s="394"/>
      <c r="BO178" s="394"/>
      <c r="BP178" s="394"/>
      <c r="BQ178" s="394"/>
      <c r="BR178" s="394"/>
      <c r="BS178" s="394"/>
      <c r="BT178" s="394"/>
      <c r="BU178" s="394"/>
      <c r="BV178" s="394"/>
      <c r="BW178" s="394"/>
      <c r="BX178" s="394"/>
      <c r="BY178" s="394"/>
      <c r="BZ178" s="394"/>
      <c r="CA178" s="394"/>
      <c r="CB178" s="394"/>
      <c r="CC178" s="394"/>
      <c r="CD178" s="394"/>
      <c r="CE178" s="394"/>
      <c r="CF178" s="394"/>
      <c r="CG178" s="394"/>
      <c r="CH178" s="394"/>
      <c r="CI178" s="394"/>
      <c r="CJ178" s="394"/>
      <c r="CK178" s="394"/>
      <c r="CL178" s="394"/>
      <c r="CM178" s="394"/>
      <c r="CN178" s="394"/>
      <c r="CO178" s="394"/>
      <c r="CP178" s="394"/>
    </row>
    <row r="179" spans="1:94" x14ac:dyDescent="0.2">
      <c r="A179" s="394"/>
      <c r="B179" s="397"/>
      <c r="C179" s="394"/>
      <c r="D179" s="394"/>
      <c r="E179" s="394"/>
      <c r="F179" s="394"/>
      <c r="G179" s="394"/>
      <c r="H179" s="394"/>
      <c r="I179" s="394"/>
      <c r="J179" s="394"/>
      <c r="K179" s="394"/>
      <c r="L179" s="394"/>
      <c r="M179" s="394"/>
      <c r="N179" s="394"/>
      <c r="O179" s="394"/>
      <c r="P179" s="394"/>
      <c r="Q179" s="394"/>
      <c r="R179" s="394"/>
      <c r="S179" s="394"/>
      <c r="T179" s="394"/>
      <c r="U179" s="394"/>
      <c r="V179" s="394"/>
      <c r="W179" s="394"/>
      <c r="X179" s="394"/>
      <c r="Y179" s="394"/>
      <c r="Z179" s="394"/>
      <c r="AA179" s="394"/>
      <c r="AB179" s="394"/>
      <c r="AC179" s="394"/>
      <c r="AD179" s="394"/>
      <c r="AE179" s="394"/>
      <c r="AF179" s="394"/>
      <c r="AG179" s="394"/>
      <c r="AH179" s="394"/>
      <c r="AI179" s="394"/>
      <c r="AJ179" s="394"/>
      <c r="AK179" s="394"/>
      <c r="AL179" s="394"/>
      <c r="AM179" s="394"/>
      <c r="AN179" s="394"/>
      <c r="AO179" s="394"/>
      <c r="AP179" s="394"/>
      <c r="AQ179" s="394"/>
      <c r="AR179" s="394"/>
      <c r="AS179" s="394"/>
      <c r="AT179" s="394"/>
      <c r="AU179" s="394"/>
      <c r="AV179" s="394"/>
      <c r="AW179" s="394"/>
      <c r="AX179" s="394"/>
      <c r="AY179" s="394"/>
      <c r="AZ179" s="394"/>
      <c r="BA179" s="394"/>
      <c r="BB179" s="394"/>
      <c r="BC179" s="394"/>
      <c r="BD179" s="394"/>
      <c r="BE179" s="394"/>
      <c r="BF179" s="394"/>
      <c r="BG179" s="394"/>
      <c r="BH179" s="394"/>
      <c r="BI179" s="394"/>
      <c r="BJ179" s="394"/>
      <c r="BK179" s="394"/>
      <c r="BL179" s="394"/>
      <c r="BM179" s="394"/>
      <c r="BN179" s="394"/>
      <c r="BO179" s="394"/>
      <c r="BP179" s="394"/>
      <c r="BQ179" s="394"/>
      <c r="BR179" s="394"/>
      <c r="BS179" s="394"/>
      <c r="BT179" s="394"/>
      <c r="BU179" s="394"/>
      <c r="BV179" s="394"/>
      <c r="BW179" s="394"/>
      <c r="BX179" s="394"/>
      <c r="BY179" s="394"/>
      <c r="BZ179" s="394"/>
      <c r="CA179" s="394"/>
      <c r="CB179" s="394"/>
      <c r="CC179" s="394"/>
      <c r="CD179" s="394"/>
      <c r="CE179" s="394"/>
      <c r="CF179" s="394"/>
      <c r="CG179" s="394"/>
      <c r="CH179" s="394"/>
      <c r="CI179" s="394"/>
      <c r="CJ179" s="394"/>
      <c r="CK179" s="394"/>
      <c r="CL179" s="394"/>
      <c r="CM179" s="394"/>
      <c r="CN179" s="394"/>
      <c r="CO179" s="394"/>
      <c r="CP179" s="394"/>
    </row>
    <row r="180" spans="1:94" x14ac:dyDescent="0.2">
      <c r="A180" s="394"/>
      <c r="B180" s="397"/>
      <c r="C180" s="394"/>
      <c r="D180" s="394"/>
      <c r="E180" s="394"/>
      <c r="F180" s="394"/>
      <c r="G180" s="394"/>
      <c r="H180" s="394"/>
      <c r="I180" s="394"/>
      <c r="J180" s="394"/>
      <c r="K180" s="394"/>
      <c r="L180" s="394"/>
      <c r="M180" s="394"/>
      <c r="N180" s="394"/>
      <c r="O180" s="394"/>
      <c r="P180" s="394"/>
      <c r="Q180" s="394"/>
      <c r="R180" s="394"/>
      <c r="S180" s="394"/>
      <c r="T180" s="394"/>
      <c r="U180" s="394"/>
      <c r="V180" s="394"/>
      <c r="W180" s="394"/>
      <c r="X180" s="394"/>
      <c r="Y180" s="394"/>
      <c r="Z180" s="394"/>
      <c r="AA180" s="394"/>
      <c r="AB180" s="394"/>
      <c r="AC180" s="394"/>
      <c r="AD180" s="394"/>
      <c r="AE180" s="394"/>
      <c r="AF180" s="394"/>
      <c r="AG180" s="394"/>
      <c r="AH180" s="394"/>
      <c r="AI180" s="394"/>
      <c r="AJ180" s="394"/>
      <c r="AK180" s="394"/>
      <c r="AL180" s="394"/>
      <c r="AM180" s="394"/>
      <c r="AN180" s="394"/>
      <c r="AO180" s="394"/>
      <c r="AP180" s="394"/>
      <c r="AQ180" s="394"/>
      <c r="AR180" s="394"/>
      <c r="AS180" s="394"/>
      <c r="AT180" s="394"/>
      <c r="AU180" s="394"/>
      <c r="AV180" s="394"/>
      <c r="AW180" s="394"/>
      <c r="AX180" s="394"/>
      <c r="AY180" s="394"/>
      <c r="AZ180" s="394"/>
      <c r="BA180" s="394"/>
      <c r="BB180" s="394"/>
      <c r="BC180" s="394"/>
      <c r="BD180" s="394"/>
      <c r="BE180" s="394"/>
      <c r="BF180" s="394"/>
      <c r="BG180" s="394"/>
      <c r="BH180" s="394"/>
      <c r="BI180" s="394"/>
      <c r="BJ180" s="394"/>
      <c r="BK180" s="394"/>
      <c r="BL180" s="394"/>
      <c r="BM180" s="394"/>
      <c r="BN180" s="394"/>
      <c r="BO180" s="394"/>
      <c r="BP180" s="394"/>
      <c r="BQ180" s="394"/>
      <c r="BR180" s="394"/>
      <c r="BS180" s="394"/>
      <c r="BT180" s="394"/>
      <c r="BU180" s="394"/>
      <c r="BV180" s="394"/>
      <c r="BW180" s="394"/>
      <c r="BX180" s="394"/>
      <c r="BY180" s="394"/>
      <c r="BZ180" s="394"/>
      <c r="CA180" s="394"/>
      <c r="CB180" s="394"/>
      <c r="CC180" s="394"/>
      <c r="CD180" s="394"/>
      <c r="CE180" s="394"/>
      <c r="CF180" s="394"/>
      <c r="CG180" s="394"/>
      <c r="CH180" s="394"/>
      <c r="CI180" s="394"/>
      <c r="CJ180" s="394"/>
      <c r="CK180" s="394"/>
      <c r="CL180" s="394"/>
      <c r="CM180" s="394"/>
      <c r="CN180" s="394"/>
      <c r="CO180" s="394"/>
      <c r="CP180" s="394"/>
    </row>
    <row r="181" spans="1:94" x14ac:dyDescent="0.2">
      <c r="A181" s="394"/>
      <c r="B181" s="397"/>
      <c r="C181" s="394"/>
      <c r="D181" s="394"/>
      <c r="E181" s="394"/>
      <c r="F181" s="394"/>
      <c r="G181" s="394"/>
      <c r="H181" s="394"/>
      <c r="I181" s="394"/>
      <c r="J181" s="394"/>
      <c r="K181" s="394"/>
      <c r="L181" s="394"/>
      <c r="M181" s="394"/>
      <c r="N181" s="394"/>
      <c r="O181" s="394"/>
      <c r="P181" s="394"/>
      <c r="Q181" s="394"/>
      <c r="R181" s="394"/>
      <c r="S181" s="394"/>
      <c r="T181" s="394"/>
      <c r="U181" s="394"/>
      <c r="V181" s="394"/>
      <c r="W181" s="394"/>
      <c r="X181" s="394"/>
      <c r="Y181" s="394"/>
      <c r="Z181" s="394"/>
      <c r="AA181" s="394"/>
      <c r="AB181" s="394"/>
      <c r="AC181" s="394"/>
      <c r="AD181" s="394"/>
      <c r="AE181" s="394"/>
      <c r="AF181" s="394"/>
      <c r="AG181" s="394"/>
      <c r="AH181" s="394"/>
      <c r="AI181" s="394"/>
      <c r="AJ181" s="394"/>
      <c r="AK181" s="394"/>
      <c r="AL181" s="394"/>
      <c r="AM181" s="394"/>
      <c r="AN181" s="394"/>
      <c r="AO181" s="394"/>
      <c r="AP181" s="394"/>
      <c r="AQ181" s="394"/>
      <c r="AR181" s="394"/>
      <c r="AS181" s="394"/>
      <c r="AT181" s="394"/>
      <c r="AU181" s="394"/>
      <c r="AV181" s="394"/>
      <c r="AW181" s="394"/>
      <c r="AX181" s="394"/>
      <c r="AY181" s="394"/>
      <c r="AZ181" s="394"/>
      <c r="BA181" s="394"/>
      <c r="BB181" s="394"/>
      <c r="BC181" s="394"/>
      <c r="BD181" s="394"/>
      <c r="BE181" s="394"/>
      <c r="BF181" s="394"/>
      <c r="BG181" s="394"/>
      <c r="BH181" s="394"/>
      <c r="BI181" s="394"/>
      <c r="BJ181" s="394"/>
      <c r="BK181" s="394"/>
      <c r="BL181" s="394"/>
      <c r="BM181" s="394"/>
      <c r="BN181" s="394"/>
      <c r="BO181" s="394"/>
      <c r="BP181" s="394"/>
      <c r="BQ181" s="394"/>
      <c r="BR181" s="394"/>
      <c r="BS181" s="394"/>
      <c r="BT181" s="394"/>
      <c r="BU181" s="394"/>
      <c r="BV181" s="394"/>
      <c r="BW181" s="394"/>
      <c r="BX181" s="394"/>
      <c r="BY181" s="394"/>
      <c r="BZ181" s="394"/>
      <c r="CA181" s="394"/>
      <c r="CB181" s="394"/>
      <c r="CC181" s="394"/>
      <c r="CD181" s="394"/>
      <c r="CE181" s="394"/>
      <c r="CF181" s="394"/>
      <c r="CG181" s="394"/>
      <c r="CH181" s="394"/>
      <c r="CI181" s="394"/>
      <c r="CJ181" s="394"/>
      <c r="CK181" s="394"/>
      <c r="CL181" s="394"/>
      <c r="CM181" s="394"/>
      <c r="CN181" s="394"/>
      <c r="CO181" s="394"/>
      <c r="CP181" s="394"/>
    </row>
    <row r="182" spans="1:94" x14ac:dyDescent="0.2">
      <c r="A182" s="394"/>
      <c r="B182" s="397"/>
      <c r="C182" s="394"/>
      <c r="D182" s="394"/>
      <c r="E182" s="394"/>
      <c r="F182" s="394"/>
      <c r="G182" s="394"/>
      <c r="H182" s="394"/>
      <c r="I182" s="394"/>
      <c r="J182" s="394"/>
      <c r="K182" s="394"/>
      <c r="L182" s="394"/>
      <c r="M182" s="394"/>
      <c r="N182" s="394"/>
      <c r="O182" s="394"/>
      <c r="P182" s="394"/>
      <c r="Q182" s="394"/>
      <c r="R182" s="394"/>
      <c r="S182" s="394"/>
      <c r="T182" s="394"/>
      <c r="U182" s="394"/>
      <c r="V182" s="394"/>
      <c r="W182" s="394"/>
      <c r="X182" s="394"/>
      <c r="Y182" s="394"/>
      <c r="Z182" s="394"/>
      <c r="AA182" s="394"/>
      <c r="AB182" s="394"/>
      <c r="AC182" s="394"/>
      <c r="AD182" s="394"/>
      <c r="AE182" s="394"/>
      <c r="AF182" s="394"/>
      <c r="AG182" s="394"/>
      <c r="AH182" s="394"/>
      <c r="AI182" s="394"/>
      <c r="AJ182" s="394"/>
      <c r="AK182" s="394"/>
      <c r="AL182" s="394"/>
      <c r="AM182" s="394"/>
      <c r="AN182" s="394"/>
      <c r="AO182" s="394"/>
      <c r="AP182" s="394"/>
      <c r="AQ182" s="394"/>
      <c r="AR182" s="394"/>
      <c r="AS182" s="394"/>
      <c r="AT182" s="394"/>
      <c r="AU182" s="394"/>
      <c r="AV182" s="394"/>
      <c r="AW182" s="394"/>
      <c r="AX182" s="394"/>
      <c r="AY182" s="394"/>
      <c r="AZ182" s="394"/>
      <c r="BA182" s="394"/>
      <c r="BB182" s="394"/>
      <c r="BC182" s="394"/>
      <c r="BD182" s="394"/>
      <c r="BE182" s="394"/>
      <c r="BF182" s="394"/>
      <c r="BG182" s="394"/>
      <c r="BH182" s="394"/>
      <c r="BI182" s="394"/>
      <c r="BJ182" s="394"/>
      <c r="BK182" s="394"/>
      <c r="BL182" s="394"/>
      <c r="BM182" s="394"/>
      <c r="BN182" s="394"/>
      <c r="BO182" s="394"/>
      <c r="BP182" s="394"/>
      <c r="BQ182" s="394"/>
      <c r="BR182" s="394"/>
      <c r="BS182" s="394"/>
      <c r="BT182" s="394"/>
      <c r="BU182" s="394"/>
      <c r="BV182" s="394"/>
      <c r="BW182" s="394"/>
      <c r="BX182" s="394"/>
      <c r="BY182" s="394"/>
      <c r="BZ182" s="394"/>
      <c r="CA182" s="394"/>
      <c r="CB182" s="394"/>
      <c r="CC182" s="394"/>
      <c r="CD182" s="394"/>
      <c r="CE182" s="394"/>
      <c r="CF182" s="394"/>
      <c r="CG182" s="394"/>
      <c r="CH182" s="394"/>
      <c r="CI182" s="394"/>
      <c r="CJ182" s="394"/>
      <c r="CK182" s="394"/>
      <c r="CL182" s="394"/>
      <c r="CM182" s="394"/>
      <c r="CN182" s="394"/>
      <c r="CO182" s="394"/>
      <c r="CP182" s="394"/>
    </row>
    <row r="183" spans="1:94" x14ac:dyDescent="0.2">
      <c r="A183" s="394"/>
      <c r="B183" s="397"/>
      <c r="C183" s="394"/>
      <c r="D183" s="394"/>
      <c r="E183" s="394"/>
      <c r="F183" s="394"/>
      <c r="G183" s="394"/>
      <c r="H183" s="394"/>
      <c r="I183" s="394"/>
      <c r="J183" s="394"/>
      <c r="K183" s="394"/>
      <c r="L183" s="394"/>
      <c r="M183" s="394"/>
      <c r="N183" s="394"/>
      <c r="O183" s="394"/>
      <c r="P183" s="394"/>
      <c r="Q183" s="394"/>
      <c r="R183" s="394"/>
      <c r="S183" s="394"/>
      <c r="T183" s="394"/>
      <c r="U183" s="394"/>
      <c r="V183" s="394"/>
      <c r="W183" s="394"/>
      <c r="X183" s="394"/>
      <c r="Y183" s="394"/>
      <c r="Z183" s="394"/>
      <c r="AA183" s="394"/>
      <c r="AB183" s="394"/>
      <c r="AC183" s="394"/>
      <c r="AD183" s="394"/>
      <c r="AE183" s="394"/>
      <c r="AF183" s="394"/>
      <c r="AG183" s="394"/>
      <c r="AH183" s="394"/>
      <c r="AI183" s="394"/>
      <c r="AJ183" s="394"/>
      <c r="AK183" s="394"/>
      <c r="AL183" s="394"/>
      <c r="AM183" s="394"/>
      <c r="AN183" s="394"/>
      <c r="AO183" s="394"/>
      <c r="AP183" s="394"/>
      <c r="AQ183" s="394"/>
      <c r="AR183" s="394"/>
      <c r="AS183" s="394"/>
      <c r="AT183" s="394"/>
      <c r="AU183" s="394"/>
      <c r="AV183" s="394"/>
      <c r="AW183" s="394"/>
      <c r="AX183" s="394"/>
      <c r="AY183" s="394"/>
      <c r="AZ183" s="394"/>
      <c r="BA183" s="394"/>
      <c r="BB183" s="394"/>
      <c r="BC183" s="394"/>
      <c r="BD183" s="394"/>
      <c r="BE183" s="394"/>
      <c r="BF183" s="394"/>
      <c r="BG183" s="394"/>
      <c r="BH183" s="394"/>
      <c r="BI183" s="394"/>
      <c r="BJ183" s="394"/>
      <c r="BK183" s="394"/>
      <c r="BL183" s="394"/>
      <c r="BM183" s="394"/>
      <c r="BN183" s="394"/>
      <c r="BO183" s="394"/>
      <c r="BP183" s="394"/>
      <c r="BQ183" s="394"/>
      <c r="BR183" s="394"/>
      <c r="BS183" s="394"/>
      <c r="BT183" s="394"/>
      <c r="BU183" s="394"/>
      <c r="BV183" s="394"/>
      <c r="BW183" s="394"/>
      <c r="BX183" s="394"/>
      <c r="BY183" s="394"/>
      <c r="BZ183" s="394"/>
      <c r="CA183" s="394"/>
      <c r="CB183" s="394"/>
      <c r="CC183" s="394"/>
      <c r="CD183" s="394"/>
      <c r="CE183" s="394"/>
      <c r="CF183" s="394"/>
      <c r="CG183" s="394"/>
      <c r="CH183" s="394"/>
      <c r="CI183" s="394"/>
      <c r="CJ183" s="394"/>
      <c r="CK183" s="394"/>
      <c r="CL183" s="394"/>
      <c r="CM183" s="394"/>
      <c r="CN183" s="394"/>
      <c r="CO183" s="394"/>
      <c r="CP183" s="394"/>
    </row>
  </sheetData>
  <mergeCells count="17">
    <mergeCell ref="B2:C2"/>
    <mergeCell ref="C32:C33"/>
    <mergeCell ref="B32:B33"/>
    <mergeCell ref="B35:B37"/>
    <mergeCell ref="B25:B26"/>
    <mergeCell ref="B27:B29"/>
    <mergeCell ref="B9:C9"/>
    <mergeCell ref="B21:C21"/>
    <mergeCell ref="B10:C10"/>
    <mergeCell ref="B20:C20"/>
    <mergeCell ref="B31:C31"/>
    <mergeCell ref="B34:C34"/>
    <mergeCell ref="B40:C40"/>
    <mergeCell ref="B42:C42"/>
    <mergeCell ref="B44:C44"/>
    <mergeCell ref="B46:C46"/>
    <mergeCell ref="B48:C48"/>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tabColor rgb="FF00B050"/>
  </sheetPr>
  <dimension ref="A1:BM186"/>
  <sheetViews>
    <sheetView showGridLines="0" showRowColHeaders="0" topLeftCell="A4" zoomScale="60" zoomScaleNormal="60" workbookViewId="0">
      <selection activeCell="B20" sqref="B20:M20"/>
    </sheetView>
  </sheetViews>
  <sheetFormatPr baseColWidth="10" defaultColWidth="11.5703125" defaultRowHeight="12.75" x14ac:dyDescent="0.2"/>
  <cols>
    <col min="1" max="1" width="2.28515625" style="2" customWidth="1"/>
    <col min="2" max="2" width="60.5703125" style="2" customWidth="1"/>
    <col min="3" max="3" width="13.28515625" style="2" customWidth="1"/>
    <col min="4" max="4" width="27.42578125" style="2" customWidth="1"/>
    <col min="5" max="5" width="12.85546875" style="2" customWidth="1"/>
    <col min="6" max="13" width="15.7109375" style="2" customWidth="1"/>
    <col min="14" max="14" width="22" style="2" customWidth="1"/>
    <col min="15" max="15" width="13.7109375" style="2" customWidth="1"/>
    <col min="16" max="16384" width="11.5703125" style="2"/>
  </cols>
  <sheetData>
    <row r="1" spans="1:65" ht="21.6" customHeight="1" x14ac:dyDescent="0.2">
      <c r="A1" s="385"/>
      <c r="B1" s="385"/>
      <c r="C1" s="385"/>
      <c r="D1" s="385"/>
      <c r="E1" s="385"/>
      <c r="F1" s="385"/>
      <c r="G1" s="385"/>
      <c r="H1" s="385"/>
      <c r="I1" s="385"/>
      <c r="J1" s="385"/>
      <c r="K1" s="385"/>
      <c r="L1" s="385"/>
      <c r="M1" s="385"/>
      <c r="N1" s="385"/>
      <c r="O1" s="385"/>
      <c r="P1" s="385"/>
      <c r="Q1" s="385"/>
      <c r="R1" s="385"/>
      <c r="S1" s="385"/>
      <c r="T1" s="385"/>
      <c r="U1" s="385"/>
      <c r="V1" s="385"/>
      <c r="W1" s="385"/>
      <c r="X1" s="385"/>
      <c r="Y1" s="385"/>
      <c r="Z1" s="385"/>
      <c r="AA1" s="385"/>
      <c r="AB1" s="385"/>
      <c r="AC1" s="385"/>
      <c r="AD1" s="385"/>
      <c r="AE1" s="385"/>
      <c r="AF1" s="385"/>
      <c r="AG1" s="385"/>
      <c r="AH1" s="385"/>
      <c r="AI1" s="385"/>
      <c r="AJ1" s="385"/>
      <c r="AK1" s="385"/>
      <c r="AL1" s="385"/>
      <c r="AM1" s="385"/>
      <c r="AN1" s="385"/>
      <c r="AO1" s="385"/>
      <c r="AP1" s="385"/>
      <c r="AQ1" s="385"/>
      <c r="AR1" s="385"/>
      <c r="AS1" s="385"/>
      <c r="AT1" s="385"/>
      <c r="AU1" s="385"/>
      <c r="AV1" s="385"/>
      <c r="AW1" s="385"/>
      <c r="AX1" s="385"/>
      <c r="AY1" s="385"/>
      <c r="AZ1" s="385"/>
      <c r="BA1" s="385"/>
      <c r="BB1" s="385"/>
      <c r="BC1" s="385"/>
      <c r="BD1" s="385"/>
      <c r="BE1" s="385"/>
      <c r="BF1" s="385"/>
      <c r="BG1" s="385"/>
      <c r="BH1" s="385"/>
      <c r="BI1" s="385"/>
      <c r="BJ1" s="385"/>
      <c r="BK1" s="385"/>
      <c r="BL1" s="385"/>
      <c r="BM1" s="385"/>
    </row>
    <row r="2" spans="1:65" x14ac:dyDescent="0.2">
      <c r="A2" s="385"/>
      <c r="B2" s="385"/>
      <c r="C2" s="385"/>
      <c r="D2" s="385"/>
      <c r="E2" s="385"/>
      <c r="F2" s="385"/>
      <c r="G2" s="385"/>
      <c r="H2" s="385"/>
      <c r="I2" s="385"/>
      <c r="J2" s="385"/>
      <c r="K2" s="385"/>
      <c r="L2" s="385"/>
      <c r="M2" s="385"/>
      <c r="N2" s="385"/>
      <c r="O2" s="385"/>
      <c r="P2" s="385"/>
      <c r="Q2" s="385"/>
      <c r="R2" s="385"/>
      <c r="S2" s="385"/>
      <c r="T2" s="385"/>
      <c r="U2" s="385"/>
      <c r="V2" s="385"/>
      <c r="W2" s="385"/>
      <c r="X2" s="385"/>
      <c r="Y2" s="385"/>
      <c r="Z2" s="385"/>
      <c r="AA2" s="385"/>
      <c r="AB2" s="385"/>
      <c r="AC2" s="385"/>
      <c r="AD2" s="385"/>
      <c r="AE2" s="385"/>
      <c r="AF2" s="385"/>
      <c r="AG2" s="385"/>
      <c r="AH2" s="385"/>
      <c r="AI2" s="385"/>
      <c r="AJ2" s="385"/>
      <c r="AK2" s="385"/>
      <c r="AL2" s="385"/>
      <c r="AM2" s="385"/>
      <c r="AN2" s="385"/>
      <c r="AO2" s="385"/>
      <c r="AP2" s="385"/>
      <c r="AQ2" s="385"/>
      <c r="AR2" s="385"/>
      <c r="AS2" s="385"/>
      <c r="AT2" s="385"/>
      <c r="AU2" s="385"/>
      <c r="AV2" s="385"/>
      <c r="AW2" s="385"/>
      <c r="AX2" s="385"/>
      <c r="AY2" s="385"/>
      <c r="AZ2" s="385"/>
      <c r="BA2" s="385"/>
      <c r="BB2" s="385"/>
      <c r="BC2" s="385"/>
      <c r="BD2" s="385"/>
      <c r="BE2" s="385"/>
      <c r="BF2" s="385"/>
      <c r="BG2" s="385"/>
      <c r="BH2" s="385"/>
      <c r="BI2" s="385"/>
      <c r="BJ2" s="385"/>
      <c r="BK2" s="385"/>
      <c r="BL2" s="385"/>
      <c r="BM2" s="385"/>
    </row>
    <row r="3" spans="1:65" x14ac:dyDescent="0.2">
      <c r="A3" s="385"/>
      <c r="B3" s="385"/>
      <c r="C3" s="385"/>
      <c r="D3" s="385"/>
      <c r="E3" s="385"/>
      <c r="F3" s="385"/>
      <c r="G3" s="385"/>
      <c r="H3" s="385"/>
      <c r="I3" s="385"/>
      <c r="J3" s="385"/>
      <c r="K3" s="385"/>
      <c r="L3" s="385"/>
      <c r="M3" s="385"/>
      <c r="N3" s="385"/>
      <c r="O3" s="385"/>
      <c r="P3" s="385"/>
      <c r="Q3" s="385"/>
      <c r="R3" s="385"/>
      <c r="S3" s="385"/>
      <c r="T3" s="385"/>
      <c r="U3" s="385"/>
      <c r="V3" s="385"/>
      <c r="W3" s="385"/>
      <c r="X3" s="385"/>
      <c r="Y3" s="385"/>
      <c r="Z3" s="385"/>
      <c r="AA3" s="385"/>
      <c r="AB3" s="385"/>
      <c r="AC3" s="385"/>
      <c r="AD3" s="385"/>
      <c r="AE3" s="385"/>
      <c r="AF3" s="385"/>
      <c r="AG3" s="385"/>
      <c r="AH3" s="385"/>
      <c r="AI3" s="385"/>
      <c r="AJ3" s="385"/>
      <c r="AK3" s="385"/>
      <c r="AL3" s="385"/>
      <c r="AM3" s="385"/>
      <c r="AN3" s="385"/>
      <c r="AO3" s="385"/>
      <c r="AP3" s="385"/>
      <c r="AQ3" s="385"/>
      <c r="AR3" s="385"/>
      <c r="AS3" s="385"/>
      <c r="AT3" s="385"/>
      <c r="AU3" s="385"/>
      <c r="AV3" s="385"/>
      <c r="AW3" s="385"/>
      <c r="AX3" s="385"/>
      <c r="AY3" s="385"/>
      <c r="AZ3" s="385"/>
      <c r="BA3" s="385"/>
      <c r="BB3" s="385"/>
      <c r="BC3" s="385"/>
      <c r="BD3" s="385"/>
      <c r="BE3" s="385"/>
      <c r="BF3" s="385"/>
      <c r="BG3" s="385"/>
      <c r="BH3" s="385"/>
      <c r="BI3" s="385"/>
      <c r="BJ3" s="385"/>
      <c r="BK3" s="385"/>
      <c r="BL3" s="385"/>
      <c r="BM3" s="385"/>
    </row>
    <row r="4" spans="1:65" ht="20.45" customHeight="1" thickBot="1" x14ac:dyDescent="0.25">
      <c r="A4" s="385"/>
      <c r="B4" s="385"/>
      <c r="C4" s="385"/>
      <c r="D4" s="385"/>
      <c r="E4" s="385"/>
      <c r="F4" s="385"/>
      <c r="G4" s="385"/>
      <c r="H4" s="385"/>
      <c r="I4" s="385"/>
      <c r="J4" s="385"/>
      <c r="K4" s="385"/>
      <c r="L4" s="385"/>
      <c r="M4" s="385"/>
      <c r="N4" s="385"/>
      <c r="O4" s="385"/>
      <c r="P4" s="385"/>
      <c r="Q4" s="385"/>
      <c r="R4" s="385"/>
      <c r="S4" s="385"/>
      <c r="T4" s="385"/>
      <c r="U4" s="385"/>
      <c r="V4" s="385"/>
      <c r="W4" s="385"/>
      <c r="X4" s="385"/>
      <c r="Y4" s="385"/>
      <c r="Z4" s="385"/>
      <c r="AA4" s="385"/>
      <c r="AB4" s="385"/>
      <c r="AC4" s="385"/>
      <c r="AD4" s="385"/>
      <c r="AE4" s="385"/>
      <c r="AF4" s="385"/>
      <c r="AG4" s="385"/>
      <c r="AH4" s="385"/>
      <c r="AI4" s="385"/>
      <c r="AJ4" s="385"/>
      <c r="AK4" s="385"/>
      <c r="AL4" s="385"/>
      <c r="AM4" s="385"/>
      <c r="AN4" s="385"/>
      <c r="AO4" s="385"/>
      <c r="AP4" s="385"/>
      <c r="AQ4" s="385"/>
      <c r="AR4" s="385"/>
      <c r="AS4" s="385"/>
      <c r="AT4" s="385"/>
      <c r="AU4" s="385"/>
      <c r="AV4" s="385"/>
      <c r="AW4" s="385"/>
      <c r="AX4" s="385"/>
      <c r="AY4" s="385"/>
      <c r="AZ4" s="385"/>
      <c r="BA4" s="385"/>
      <c r="BB4" s="385"/>
      <c r="BC4" s="385"/>
      <c r="BD4" s="385"/>
      <c r="BE4" s="385"/>
      <c r="BF4" s="385"/>
      <c r="BG4" s="385"/>
      <c r="BH4" s="385"/>
      <c r="BI4" s="385"/>
      <c r="BJ4" s="385"/>
      <c r="BK4" s="385"/>
      <c r="BL4" s="385"/>
      <c r="BM4" s="385"/>
    </row>
    <row r="5" spans="1:65" ht="26.45" customHeight="1" thickBot="1" x14ac:dyDescent="0.25">
      <c r="A5" s="385"/>
      <c r="B5" s="536" t="s">
        <v>0</v>
      </c>
      <c r="C5" s="538" t="s">
        <v>1</v>
      </c>
      <c r="D5" s="539"/>
      <c r="E5" s="540"/>
      <c r="F5" s="385"/>
      <c r="G5" s="385"/>
      <c r="H5" s="385"/>
      <c r="I5" s="385"/>
      <c r="J5" s="385"/>
      <c r="K5" s="385"/>
      <c r="L5" s="385" t="s">
        <v>162</v>
      </c>
      <c r="M5" s="385"/>
      <c r="N5" s="385"/>
      <c r="O5" s="385"/>
      <c r="P5" s="385"/>
      <c r="Q5" s="385"/>
      <c r="R5" s="385"/>
      <c r="S5" s="385"/>
      <c r="T5" s="385"/>
      <c r="U5" s="385"/>
      <c r="V5" s="385"/>
      <c r="W5" s="385"/>
      <c r="X5" s="385"/>
      <c r="Y5" s="385"/>
      <c r="Z5" s="385"/>
      <c r="AA5" s="385"/>
      <c r="AB5" s="385"/>
      <c r="AC5" s="385"/>
      <c r="AD5" s="385"/>
      <c r="AE5" s="385"/>
      <c r="AF5" s="385"/>
      <c r="AG5" s="385"/>
      <c r="AH5" s="385"/>
      <c r="AI5" s="385"/>
      <c r="AJ5" s="385"/>
      <c r="AK5" s="385"/>
      <c r="AL5" s="385"/>
      <c r="AM5" s="385"/>
      <c r="AN5" s="385"/>
      <c r="AO5" s="385"/>
      <c r="AP5" s="385"/>
      <c r="AQ5" s="385"/>
      <c r="AR5" s="385"/>
      <c r="AS5" s="385"/>
      <c r="AT5" s="385"/>
      <c r="AU5" s="385"/>
      <c r="AV5" s="385"/>
      <c r="AW5" s="385"/>
      <c r="AX5" s="385"/>
      <c r="AY5" s="385"/>
      <c r="AZ5" s="385"/>
      <c r="BA5" s="385"/>
      <c r="BB5" s="385"/>
      <c r="BC5" s="385"/>
      <c r="BD5" s="385"/>
      <c r="BE5" s="385"/>
      <c r="BF5" s="385"/>
      <c r="BG5" s="385"/>
      <c r="BH5" s="385"/>
      <c r="BI5" s="385"/>
      <c r="BJ5" s="385"/>
      <c r="BK5" s="385"/>
      <c r="BL5" s="385"/>
      <c r="BM5" s="385"/>
    </row>
    <row r="6" spans="1:65" ht="42" customHeight="1" thickBot="1" x14ac:dyDescent="0.25">
      <c r="A6" s="385"/>
      <c r="B6" s="537"/>
      <c r="C6" s="469">
        <v>10</v>
      </c>
      <c r="D6" s="470" t="s">
        <v>2</v>
      </c>
      <c r="E6" s="470" t="s">
        <v>3</v>
      </c>
      <c r="F6" s="385"/>
      <c r="G6" s="385"/>
      <c r="H6" s="385"/>
      <c r="I6" s="385"/>
      <c r="J6" s="385"/>
      <c r="K6" s="385"/>
      <c r="L6" s="385"/>
      <c r="M6" s="385"/>
      <c r="N6" s="385"/>
      <c r="O6" s="385"/>
      <c r="P6" s="385"/>
      <c r="Q6" s="385"/>
      <c r="R6" s="385"/>
      <c r="S6" s="385"/>
      <c r="T6" s="385"/>
      <c r="U6" s="385"/>
      <c r="V6" s="385"/>
      <c r="W6" s="385"/>
      <c r="X6" s="385"/>
      <c r="Y6" s="385"/>
      <c r="Z6" s="385"/>
      <c r="AA6" s="385"/>
      <c r="AB6" s="385"/>
      <c r="AC6" s="385"/>
      <c r="AD6" s="385"/>
      <c r="AE6" s="385"/>
      <c r="AF6" s="385"/>
      <c r="AG6" s="385"/>
      <c r="AH6" s="385"/>
      <c r="AI6" s="385"/>
      <c r="AJ6" s="385"/>
      <c r="AK6" s="385"/>
      <c r="AL6" s="385"/>
      <c r="AM6" s="385"/>
      <c r="AN6" s="385"/>
      <c r="AO6" s="385"/>
      <c r="AP6" s="385"/>
      <c r="AQ6" s="385"/>
      <c r="AR6" s="385"/>
      <c r="AS6" s="385"/>
      <c r="AT6" s="385"/>
      <c r="AU6" s="385"/>
      <c r="AV6" s="385"/>
      <c r="AW6" s="385"/>
      <c r="AX6" s="385"/>
      <c r="AY6" s="385"/>
      <c r="AZ6" s="385"/>
      <c r="BA6" s="385"/>
      <c r="BB6" s="385"/>
      <c r="BC6" s="385"/>
      <c r="BD6" s="385"/>
      <c r="BE6" s="385"/>
      <c r="BF6" s="385"/>
      <c r="BG6" s="385"/>
      <c r="BH6" s="385"/>
      <c r="BI6" s="385"/>
      <c r="BJ6" s="385"/>
      <c r="BK6" s="385"/>
      <c r="BL6" s="385"/>
      <c r="BM6" s="385"/>
    </row>
    <row r="7" spans="1:65" ht="33" customHeight="1" thickBot="1" x14ac:dyDescent="0.25">
      <c r="A7" s="385"/>
      <c r="B7" s="419" t="s">
        <v>407</v>
      </c>
      <c r="C7" s="416">
        <v>0.8</v>
      </c>
      <c r="D7" s="417"/>
      <c r="E7" s="418">
        <f>SUM(C8:C17)</f>
        <v>200</v>
      </c>
      <c r="F7" s="385"/>
      <c r="G7" s="385"/>
      <c r="H7" s="385"/>
      <c r="I7" s="385"/>
      <c r="J7" s="385"/>
      <c r="K7" s="385"/>
      <c r="L7" s="385"/>
      <c r="M7" s="385"/>
      <c r="N7" s="385"/>
      <c r="O7" s="385"/>
      <c r="P7" s="385"/>
      <c r="Q7" s="385"/>
      <c r="R7" s="385"/>
      <c r="S7" s="385"/>
      <c r="T7" s="385"/>
      <c r="U7" s="385"/>
      <c r="V7" s="385"/>
      <c r="W7" s="385"/>
      <c r="X7" s="385"/>
      <c r="Y7" s="385"/>
      <c r="Z7" s="385"/>
      <c r="AA7" s="385"/>
      <c r="AB7" s="385"/>
      <c r="AC7" s="385"/>
      <c r="AD7" s="385"/>
      <c r="AE7" s="385"/>
      <c r="AF7" s="385"/>
      <c r="AG7" s="385"/>
      <c r="AH7" s="385"/>
      <c r="AI7" s="385"/>
      <c r="AJ7" s="385"/>
      <c r="AK7" s="385"/>
      <c r="AL7" s="385"/>
      <c r="AM7" s="385"/>
      <c r="AN7" s="385"/>
      <c r="AO7" s="385"/>
      <c r="AP7" s="385"/>
      <c r="AQ7" s="385"/>
      <c r="AR7" s="385"/>
      <c r="AS7" s="385"/>
      <c r="AT7" s="385"/>
      <c r="AU7" s="385"/>
      <c r="AV7" s="385"/>
      <c r="AW7" s="385"/>
      <c r="AX7" s="385"/>
      <c r="AY7" s="385"/>
      <c r="AZ7" s="385"/>
      <c r="BA7" s="385"/>
      <c r="BB7" s="385"/>
      <c r="BC7" s="385"/>
      <c r="BD7" s="385"/>
      <c r="BE7" s="385"/>
      <c r="BF7" s="385"/>
      <c r="BG7" s="385"/>
      <c r="BH7" s="385"/>
      <c r="BI7" s="385"/>
      <c r="BJ7" s="385"/>
      <c r="BK7" s="385"/>
      <c r="BL7" s="385"/>
      <c r="BM7" s="385"/>
    </row>
    <row r="8" spans="1:65" ht="45.75" customHeight="1" x14ac:dyDescent="0.2">
      <c r="A8" s="385"/>
      <c r="B8" s="486" t="s">
        <v>5</v>
      </c>
      <c r="C8" s="491">
        <v>20</v>
      </c>
      <c r="D8" s="3">
        <f>C8</f>
        <v>20</v>
      </c>
      <c r="E8" s="534">
        <f>E7/(C6*100)</f>
        <v>0.2</v>
      </c>
      <c r="F8" s="400" t="s">
        <v>5</v>
      </c>
      <c r="G8" s="401">
        <f>C8</f>
        <v>20</v>
      </c>
      <c r="H8" s="402">
        <v>96</v>
      </c>
      <c r="I8" s="403"/>
      <c r="J8" s="403"/>
      <c r="K8" s="404"/>
      <c r="L8" s="385"/>
      <c r="M8" s="385"/>
      <c r="N8" s="385"/>
      <c r="O8" s="385"/>
      <c r="P8" s="385"/>
      <c r="Q8" s="385"/>
      <c r="R8" s="385"/>
      <c r="S8" s="385"/>
      <c r="T8" s="385"/>
      <c r="U8" s="385"/>
      <c r="V8" s="385"/>
      <c r="W8" s="385"/>
      <c r="X8" s="385"/>
      <c r="Y8" s="385"/>
      <c r="Z8" s="385"/>
      <c r="AA8" s="385"/>
      <c r="AB8" s="385"/>
      <c r="AC8" s="385"/>
      <c r="AD8" s="385"/>
      <c r="AE8" s="385"/>
      <c r="AF8" s="385"/>
      <c r="AG8" s="385"/>
      <c r="AH8" s="385"/>
      <c r="AI8" s="385"/>
      <c r="AJ8" s="385"/>
      <c r="AK8" s="385"/>
      <c r="AL8" s="385"/>
      <c r="AM8" s="385"/>
      <c r="AN8" s="385"/>
      <c r="AO8" s="385"/>
      <c r="AP8" s="385"/>
      <c r="AQ8" s="385"/>
      <c r="AR8" s="385"/>
      <c r="AS8" s="385"/>
      <c r="AT8" s="385"/>
      <c r="AU8" s="385"/>
      <c r="AV8" s="385"/>
      <c r="AW8" s="385"/>
      <c r="AX8" s="385"/>
      <c r="AY8" s="385"/>
      <c r="AZ8" s="385"/>
      <c r="BA8" s="385"/>
      <c r="BB8" s="385"/>
      <c r="BC8" s="385"/>
      <c r="BD8" s="385"/>
      <c r="BE8" s="385"/>
      <c r="BF8" s="385"/>
      <c r="BG8" s="385"/>
      <c r="BH8" s="385"/>
      <c r="BI8" s="385"/>
      <c r="BJ8" s="385"/>
      <c r="BK8" s="385"/>
      <c r="BL8" s="385"/>
      <c r="BM8" s="385"/>
    </row>
    <row r="9" spans="1:65" ht="45.75" customHeight="1" x14ac:dyDescent="0.2">
      <c r="A9" s="385"/>
      <c r="B9" s="487" t="s">
        <v>6</v>
      </c>
      <c r="C9" s="491">
        <v>20</v>
      </c>
      <c r="D9" s="3">
        <f t="shared" ref="D9:D17" si="0">C9</f>
        <v>20</v>
      </c>
      <c r="E9" s="534"/>
      <c r="F9" s="405" t="s">
        <v>6</v>
      </c>
      <c r="G9" s="406">
        <f t="shared" ref="G9:G17" si="1">C9</f>
        <v>20</v>
      </c>
      <c r="H9" s="407">
        <v>96</v>
      </c>
      <c r="I9" s="408"/>
      <c r="J9" s="408"/>
      <c r="K9" s="409"/>
      <c r="L9" s="385"/>
      <c r="M9" s="385"/>
      <c r="N9" s="385"/>
      <c r="O9" s="385"/>
      <c r="P9" s="385"/>
      <c r="Q9" s="385"/>
      <c r="R9" s="385"/>
      <c r="S9" s="385"/>
      <c r="T9" s="385"/>
      <c r="U9" s="385"/>
      <c r="V9" s="385"/>
      <c r="W9" s="385"/>
      <c r="X9" s="385"/>
      <c r="Y9" s="385"/>
      <c r="Z9" s="385"/>
      <c r="AA9" s="385"/>
      <c r="AB9" s="385"/>
      <c r="AC9" s="385"/>
      <c r="AD9" s="385"/>
      <c r="AE9" s="385"/>
      <c r="AF9" s="385"/>
      <c r="AG9" s="385"/>
      <c r="AH9" s="385"/>
      <c r="AI9" s="385"/>
      <c r="AJ9" s="385"/>
      <c r="AK9" s="385"/>
      <c r="AL9" s="385"/>
      <c r="AM9" s="385"/>
      <c r="AN9" s="385"/>
      <c r="AO9" s="385"/>
      <c r="AP9" s="385"/>
      <c r="AQ9" s="385"/>
      <c r="AR9" s="385"/>
      <c r="AS9" s="385"/>
      <c r="AT9" s="385"/>
      <c r="AU9" s="385"/>
      <c r="AV9" s="385"/>
      <c r="AW9" s="385"/>
      <c r="AX9" s="385"/>
      <c r="AY9" s="385"/>
      <c r="AZ9" s="385"/>
      <c r="BA9" s="385"/>
      <c r="BB9" s="385"/>
      <c r="BC9" s="385"/>
      <c r="BD9" s="385"/>
      <c r="BE9" s="385"/>
      <c r="BF9" s="385"/>
      <c r="BG9" s="385"/>
      <c r="BH9" s="385"/>
      <c r="BI9" s="385"/>
      <c r="BJ9" s="385"/>
      <c r="BK9" s="385"/>
      <c r="BL9" s="385"/>
      <c r="BM9" s="385"/>
    </row>
    <row r="10" spans="1:65" ht="45.75" customHeight="1" x14ac:dyDescent="0.2">
      <c r="A10" s="385"/>
      <c r="B10" s="488" t="s">
        <v>7</v>
      </c>
      <c r="C10" s="491">
        <v>20</v>
      </c>
      <c r="D10" s="3">
        <f t="shared" si="0"/>
        <v>20</v>
      </c>
      <c r="E10" s="534"/>
      <c r="F10" s="405" t="s">
        <v>7</v>
      </c>
      <c r="G10" s="406">
        <f t="shared" si="1"/>
        <v>20</v>
      </c>
      <c r="H10" s="407">
        <v>96</v>
      </c>
      <c r="I10" s="408"/>
      <c r="J10" s="408"/>
      <c r="K10" s="409"/>
      <c r="L10" s="385"/>
      <c r="M10" s="385"/>
      <c r="N10" s="385"/>
      <c r="O10" s="385"/>
      <c r="P10" s="385"/>
      <c r="Q10" s="385"/>
      <c r="R10" s="385"/>
      <c r="S10" s="385"/>
      <c r="T10" s="385"/>
      <c r="U10" s="385"/>
      <c r="V10" s="385"/>
      <c r="W10" s="385"/>
      <c r="X10" s="385"/>
      <c r="Y10" s="385"/>
      <c r="Z10" s="385"/>
      <c r="AA10" s="385"/>
      <c r="AB10" s="385"/>
      <c r="AC10" s="385"/>
      <c r="AD10" s="385"/>
      <c r="AE10" s="385"/>
      <c r="AF10" s="385"/>
      <c r="AG10" s="385"/>
      <c r="AH10" s="385"/>
      <c r="AI10" s="385"/>
      <c r="AJ10" s="385"/>
      <c r="AK10" s="385"/>
      <c r="AL10" s="385"/>
      <c r="AM10" s="385"/>
      <c r="AN10" s="385"/>
      <c r="AO10" s="385"/>
      <c r="AP10" s="385"/>
      <c r="AQ10" s="385"/>
      <c r="AR10" s="385"/>
      <c r="AS10" s="385"/>
      <c r="AT10" s="385"/>
      <c r="AU10" s="385"/>
      <c r="AV10" s="385"/>
      <c r="AW10" s="385"/>
      <c r="AX10" s="385"/>
      <c r="AY10" s="385"/>
      <c r="AZ10" s="385"/>
      <c r="BA10" s="385"/>
      <c r="BB10" s="385"/>
      <c r="BC10" s="385"/>
      <c r="BD10" s="385"/>
      <c r="BE10" s="385"/>
      <c r="BF10" s="385"/>
      <c r="BG10" s="385"/>
      <c r="BH10" s="385"/>
      <c r="BI10" s="385"/>
      <c r="BJ10" s="385"/>
      <c r="BK10" s="385"/>
      <c r="BL10" s="385"/>
      <c r="BM10" s="385"/>
    </row>
    <row r="11" spans="1:65" ht="45.75" customHeight="1" x14ac:dyDescent="0.2">
      <c r="A11" s="385"/>
      <c r="B11" s="489" t="s">
        <v>8</v>
      </c>
      <c r="C11" s="491">
        <v>20</v>
      </c>
      <c r="D11" s="3">
        <f t="shared" si="0"/>
        <v>20</v>
      </c>
      <c r="E11" s="534"/>
      <c r="F11" s="410" t="s">
        <v>8</v>
      </c>
      <c r="G11" s="406">
        <f t="shared" si="1"/>
        <v>20</v>
      </c>
      <c r="H11" s="407">
        <v>96</v>
      </c>
      <c r="I11" s="408"/>
      <c r="J11" s="408"/>
      <c r="K11" s="409"/>
      <c r="L11" s="385"/>
      <c r="M11" s="385"/>
      <c r="N11" s="385"/>
      <c r="O11" s="385"/>
      <c r="P11" s="385"/>
      <c r="Q11" s="385"/>
      <c r="R11" s="385"/>
      <c r="S11" s="385"/>
      <c r="T11" s="385"/>
      <c r="U11" s="385"/>
      <c r="V11" s="385"/>
      <c r="W11" s="385"/>
      <c r="X11" s="385"/>
      <c r="Y11" s="385"/>
      <c r="Z11" s="385"/>
      <c r="AA11" s="385"/>
      <c r="AB11" s="385"/>
      <c r="AC11" s="385"/>
      <c r="AD11" s="385"/>
      <c r="AE11" s="385"/>
      <c r="AF11" s="385"/>
      <c r="AG11" s="385"/>
      <c r="AH11" s="385"/>
      <c r="AI11" s="385"/>
      <c r="AJ11" s="385"/>
      <c r="AK11" s="385"/>
      <c r="AL11" s="385"/>
      <c r="AM11" s="385"/>
      <c r="AN11" s="385"/>
      <c r="AO11" s="385"/>
      <c r="AP11" s="385"/>
      <c r="AQ11" s="385"/>
      <c r="AR11" s="385"/>
      <c r="AS11" s="385"/>
      <c r="AT11" s="385"/>
      <c r="AU11" s="385"/>
      <c r="AV11" s="385"/>
      <c r="AW11" s="385"/>
      <c r="AX11" s="385"/>
      <c r="AY11" s="385"/>
      <c r="AZ11" s="385"/>
      <c r="BA11" s="385"/>
      <c r="BB11" s="385"/>
      <c r="BC11" s="385"/>
      <c r="BD11" s="385"/>
      <c r="BE11" s="385"/>
      <c r="BF11" s="385"/>
      <c r="BG11" s="385"/>
      <c r="BH11" s="385"/>
      <c r="BI11" s="385"/>
      <c r="BJ11" s="385"/>
      <c r="BK11" s="385"/>
      <c r="BL11" s="385"/>
      <c r="BM11" s="385"/>
    </row>
    <row r="12" spans="1:65" ht="45.75" customHeight="1" x14ac:dyDescent="0.2">
      <c r="A12" s="385"/>
      <c r="B12" s="489" t="s">
        <v>353</v>
      </c>
      <c r="C12" s="491">
        <v>20</v>
      </c>
      <c r="D12" s="3">
        <f t="shared" si="0"/>
        <v>20</v>
      </c>
      <c r="E12" s="534"/>
      <c r="F12" s="410" t="s">
        <v>9</v>
      </c>
      <c r="G12" s="406">
        <f t="shared" si="1"/>
        <v>20</v>
      </c>
      <c r="H12" s="407">
        <v>96</v>
      </c>
      <c r="I12" s="408"/>
      <c r="J12" s="408"/>
      <c r="K12" s="409"/>
      <c r="L12" s="385"/>
      <c r="M12" s="385"/>
      <c r="N12" s="385"/>
      <c r="O12" s="385"/>
      <c r="P12" s="385"/>
      <c r="Q12" s="385"/>
      <c r="R12" s="385"/>
      <c r="S12" s="385"/>
      <c r="T12" s="385"/>
      <c r="U12" s="385"/>
      <c r="V12" s="385"/>
      <c r="W12" s="385"/>
      <c r="X12" s="385"/>
      <c r="Y12" s="385"/>
      <c r="Z12" s="385"/>
      <c r="AA12" s="385"/>
      <c r="AB12" s="385"/>
      <c r="AC12" s="385"/>
      <c r="AD12" s="385"/>
      <c r="AE12" s="385"/>
      <c r="AF12" s="385"/>
      <c r="AG12" s="385"/>
      <c r="AH12" s="385"/>
      <c r="AI12" s="385"/>
      <c r="AJ12" s="385"/>
      <c r="AK12" s="385"/>
      <c r="AL12" s="385"/>
      <c r="AM12" s="385"/>
      <c r="AN12" s="385"/>
      <c r="AO12" s="385"/>
      <c r="AP12" s="385"/>
      <c r="AQ12" s="385"/>
      <c r="AR12" s="385"/>
      <c r="AS12" s="385"/>
      <c r="AT12" s="385"/>
      <c r="AU12" s="385"/>
      <c r="AV12" s="385"/>
      <c r="AW12" s="385"/>
      <c r="AX12" s="385"/>
      <c r="AY12" s="385"/>
      <c r="AZ12" s="385"/>
      <c r="BA12" s="385"/>
      <c r="BB12" s="385"/>
      <c r="BC12" s="385"/>
      <c r="BD12" s="385"/>
      <c r="BE12" s="385"/>
      <c r="BF12" s="385"/>
      <c r="BG12" s="385"/>
      <c r="BH12" s="385"/>
      <c r="BI12" s="385"/>
      <c r="BJ12" s="385"/>
      <c r="BK12" s="385"/>
      <c r="BL12" s="385"/>
      <c r="BM12" s="385"/>
    </row>
    <row r="13" spans="1:65" ht="45.75" customHeight="1" x14ac:dyDescent="0.2">
      <c r="A13" s="385"/>
      <c r="B13" s="488" t="s">
        <v>10</v>
      </c>
      <c r="C13" s="491">
        <v>20</v>
      </c>
      <c r="D13" s="3">
        <f t="shared" si="0"/>
        <v>20</v>
      </c>
      <c r="E13" s="534"/>
      <c r="F13" s="405" t="s">
        <v>10</v>
      </c>
      <c r="G13" s="406">
        <f t="shared" si="1"/>
        <v>20</v>
      </c>
      <c r="H13" s="407">
        <v>96</v>
      </c>
      <c r="I13" s="408"/>
      <c r="J13" s="408"/>
      <c r="K13" s="409"/>
      <c r="L13" s="385"/>
      <c r="M13" s="385"/>
      <c r="N13" s="385"/>
      <c r="O13" s="385"/>
      <c r="P13" s="385"/>
      <c r="Q13" s="385"/>
      <c r="R13" s="385"/>
      <c r="S13" s="385"/>
      <c r="T13" s="385"/>
      <c r="U13" s="385"/>
      <c r="V13" s="385"/>
      <c r="W13" s="385"/>
      <c r="X13" s="385"/>
      <c r="Y13" s="385"/>
      <c r="Z13" s="385"/>
      <c r="AA13" s="385"/>
      <c r="AB13" s="385"/>
      <c r="AC13" s="385"/>
      <c r="AD13" s="385"/>
      <c r="AE13" s="385"/>
      <c r="AF13" s="385"/>
      <c r="AG13" s="385"/>
      <c r="AH13" s="385"/>
      <c r="AI13" s="385"/>
      <c r="AJ13" s="385"/>
      <c r="AK13" s="385"/>
      <c r="AL13" s="385"/>
      <c r="AM13" s="385"/>
      <c r="AN13" s="385"/>
      <c r="AO13" s="385"/>
      <c r="AP13" s="385"/>
      <c r="AQ13" s="385"/>
      <c r="AR13" s="385"/>
      <c r="AS13" s="385"/>
      <c r="AT13" s="385"/>
      <c r="AU13" s="385"/>
      <c r="AV13" s="385"/>
      <c r="AW13" s="385"/>
      <c r="AX13" s="385"/>
      <c r="AY13" s="385"/>
      <c r="AZ13" s="385"/>
      <c r="BA13" s="385"/>
      <c r="BB13" s="385"/>
      <c r="BC13" s="385"/>
      <c r="BD13" s="385"/>
      <c r="BE13" s="385"/>
      <c r="BF13" s="385"/>
      <c r="BG13" s="385"/>
      <c r="BH13" s="385"/>
      <c r="BI13" s="385"/>
      <c r="BJ13" s="385"/>
      <c r="BK13" s="385"/>
      <c r="BL13" s="385"/>
      <c r="BM13" s="385"/>
    </row>
    <row r="14" spans="1:65" ht="45.75" customHeight="1" x14ac:dyDescent="0.2">
      <c r="A14" s="385"/>
      <c r="B14" s="488" t="s">
        <v>11</v>
      </c>
      <c r="C14" s="491">
        <v>20</v>
      </c>
      <c r="D14" s="3">
        <f t="shared" si="0"/>
        <v>20</v>
      </c>
      <c r="E14" s="534"/>
      <c r="F14" s="405" t="s">
        <v>11</v>
      </c>
      <c r="G14" s="406">
        <f t="shared" si="1"/>
        <v>20</v>
      </c>
      <c r="H14" s="407">
        <v>96</v>
      </c>
      <c r="I14" s="408"/>
      <c r="J14" s="408"/>
      <c r="K14" s="409"/>
      <c r="L14" s="385"/>
      <c r="M14" s="385"/>
      <c r="N14" s="385"/>
      <c r="O14" s="385"/>
      <c r="P14" s="385"/>
      <c r="Q14" s="385"/>
      <c r="R14" s="385"/>
      <c r="S14" s="385"/>
      <c r="T14" s="385"/>
      <c r="U14" s="385"/>
      <c r="V14" s="385"/>
      <c r="W14" s="385"/>
      <c r="X14" s="385"/>
      <c r="Y14" s="385"/>
      <c r="Z14" s="385"/>
      <c r="AA14" s="385"/>
      <c r="AB14" s="385"/>
      <c r="AC14" s="385"/>
      <c r="AD14" s="385"/>
      <c r="AE14" s="385"/>
      <c r="AF14" s="385"/>
      <c r="AG14" s="385"/>
      <c r="AH14" s="385"/>
      <c r="AI14" s="385"/>
      <c r="AJ14" s="385"/>
      <c r="AK14" s="385"/>
      <c r="AL14" s="385"/>
      <c r="AM14" s="385"/>
      <c r="AN14" s="385"/>
      <c r="AO14" s="385"/>
      <c r="AP14" s="385"/>
      <c r="AQ14" s="385"/>
      <c r="AR14" s="385"/>
      <c r="AS14" s="385"/>
      <c r="AT14" s="385"/>
      <c r="AU14" s="385"/>
      <c r="AV14" s="385"/>
      <c r="AW14" s="385"/>
      <c r="AX14" s="385"/>
      <c r="AY14" s="385"/>
      <c r="AZ14" s="385"/>
      <c r="BA14" s="385"/>
      <c r="BB14" s="385"/>
      <c r="BC14" s="385"/>
      <c r="BD14" s="385"/>
      <c r="BE14" s="385"/>
      <c r="BF14" s="385"/>
      <c r="BG14" s="385"/>
      <c r="BH14" s="385"/>
      <c r="BI14" s="385"/>
      <c r="BJ14" s="385"/>
      <c r="BK14" s="385"/>
      <c r="BL14" s="385"/>
      <c r="BM14" s="385"/>
    </row>
    <row r="15" spans="1:65" ht="45.75" customHeight="1" x14ac:dyDescent="0.2">
      <c r="A15" s="385"/>
      <c r="B15" s="488" t="s">
        <v>12</v>
      </c>
      <c r="C15" s="491">
        <v>20</v>
      </c>
      <c r="D15" s="3">
        <f t="shared" si="0"/>
        <v>20</v>
      </c>
      <c r="E15" s="534"/>
      <c r="F15" s="405" t="s">
        <v>12</v>
      </c>
      <c r="G15" s="406">
        <f t="shared" si="1"/>
        <v>20</v>
      </c>
      <c r="H15" s="407">
        <v>96</v>
      </c>
      <c r="I15" s="408"/>
      <c r="J15" s="408"/>
      <c r="K15" s="409"/>
      <c r="L15" s="385"/>
      <c r="M15" s="385"/>
      <c r="N15" s="385"/>
      <c r="O15" s="385"/>
      <c r="P15" s="385"/>
      <c r="Q15" s="385"/>
      <c r="R15" s="385"/>
      <c r="S15" s="385"/>
      <c r="T15" s="385"/>
      <c r="U15" s="385"/>
      <c r="V15" s="385"/>
      <c r="W15" s="385"/>
      <c r="X15" s="385"/>
      <c r="Y15" s="385"/>
      <c r="Z15" s="385"/>
      <c r="AA15" s="385"/>
      <c r="AB15" s="385"/>
      <c r="AC15" s="385"/>
      <c r="AD15" s="385"/>
      <c r="AE15" s="385"/>
      <c r="AF15" s="385"/>
      <c r="AG15" s="385"/>
      <c r="AH15" s="385"/>
      <c r="AI15" s="385"/>
      <c r="AJ15" s="385"/>
      <c r="AK15" s="385"/>
      <c r="AL15" s="385"/>
      <c r="AM15" s="385"/>
      <c r="AN15" s="385"/>
      <c r="AO15" s="385"/>
      <c r="AP15" s="385"/>
      <c r="AQ15" s="385"/>
      <c r="AR15" s="385"/>
      <c r="AS15" s="385"/>
      <c r="AT15" s="385"/>
      <c r="AU15" s="385"/>
      <c r="AV15" s="385"/>
      <c r="AW15" s="385"/>
      <c r="AX15" s="385"/>
      <c r="AY15" s="385"/>
      <c r="AZ15" s="385"/>
      <c r="BA15" s="385"/>
      <c r="BB15" s="385"/>
      <c r="BC15" s="385"/>
      <c r="BD15" s="385"/>
      <c r="BE15" s="385"/>
      <c r="BF15" s="385"/>
      <c r="BG15" s="385"/>
      <c r="BH15" s="385"/>
      <c r="BI15" s="385"/>
      <c r="BJ15" s="385"/>
      <c r="BK15" s="385"/>
      <c r="BL15" s="385"/>
      <c r="BM15" s="385"/>
    </row>
    <row r="16" spans="1:65" ht="45.75" customHeight="1" x14ac:dyDescent="0.2">
      <c r="A16" s="385"/>
      <c r="B16" s="489" t="s">
        <v>13</v>
      </c>
      <c r="C16" s="491">
        <v>20</v>
      </c>
      <c r="D16" s="3">
        <f t="shared" si="0"/>
        <v>20</v>
      </c>
      <c r="E16" s="534"/>
      <c r="F16" s="410" t="s">
        <v>13</v>
      </c>
      <c r="G16" s="406">
        <f t="shared" si="1"/>
        <v>20</v>
      </c>
      <c r="H16" s="407">
        <v>96</v>
      </c>
      <c r="I16" s="408"/>
      <c r="J16" s="408"/>
      <c r="K16" s="409"/>
      <c r="L16" s="385"/>
      <c r="M16" s="385"/>
      <c r="N16" s="385"/>
      <c r="O16" s="385"/>
      <c r="P16" s="385"/>
      <c r="Q16" s="385"/>
      <c r="R16" s="385"/>
      <c r="S16" s="385"/>
      <c r="T16" s="385"/>
      <c r="U16" s="385"/>
      <c r="V16" s="385"/>
      <c r="W16" s="385"/>
      <c r="X16" s="385"/>
      <c r="Y16" s="385"/>
      <c r="Z16" s="385"/>
      <c r="AA16" s="385"/>
      <c r="AB16" s="385"/>
      <c r="AC16" s="385"/>
      <c r="AD16" s="385"/>
      <c r="AE16" s="385"/>
      <c r="AF16" s="385"/>
      <c r="AG16" s="385"/>
      <c r="AH16" s="385"/>
      <c r="AI16" s="385"/>
      <c r="AJ16" s="385"/>
      <c r="AK16" s="385"/>
      <c r="AL16" s="385"/>
      <c r="AM16" s="385"/>
      <c r="AN16" s="385"/>
      <c r="AO16" s="385"/>
      <c r="AP16" s="385"/>
      <c r="AQ16" s="385"/>
      <c r="AR16" s="385"/>
      <c r="AS16" s="385"/>
      <c r="AT16" s="385"/>
      <c r="AU16" s="385"/>
      <c r="AV16" s="385"/>
      <c r="AW16" s="385"/>
      <c r="AX16" s="385"/>
      <c r="AY16" s="385"/>
      <c r="AZ16" s="385"/>
      <c r="BA16" s="385"/>
      <c r="BB16" s="385"/>
      <c r="BC16" s="385"/>
      <c r="BD16" s="385"/>
      <c r="BE16" s="385"/>
      <c r="BF16" s="385"/>
      <c r="BG16" s="385"/>
      <c r="BH16" s="385"/>
      <c r="BI16" s="385"/>
      <c r="BJ16" s="385"/>
      <c r="BK16" s="385"/>
      <c r="BL16" s="385"/>
      <c r="BM16" s="385"/>
    </row>
    <row r="17" spans="1:65" ht="45.75" customHeight="1" thickBot="1" x14ac:dyDescent="0.25">
      <c r="A17" s="385"/>
      <c r="B17" s="490" t="s">
        <v>14</v>
      </c>
      <c r="C17" s="491">
        <v>20</v>
      </c>
      <c r="D17" s="3">
        <f t="shared" si="0"/>
        <v>20</v>
      </c>
      <c r="E17" s="535"/>
      <c r="F17" s="411" t="s">
        <v>14</v>
      </c>
      <c r="G17" s="412">
        <f t="shared" si="1"/>
        <v>20</v>
      </c>
      <c r="H17" s="413">
        <v>96</v>
      </c>
      <c r="I17" s="414"/>
      <c r="J17" s="414"/>
      <c r="K17" s="415"/>
      <c r="L17" s="385"/>
      <c r="M17" s="385"/>
      <c r="N17" s="385"/>
      <c r="O17" s="385"/>
      <c r="P17" s="385"/>
      <c r="Q17" s="385"/>
      <c r="R17" s="385"/>
      <c r="S17" s="385"/>
      <c r="T17" s="385"/>
      <c r="U17" s="385"/>
      <c r="V17" s="385"/>
      <c r="W17" s="385"/>
      <c r="X17" s="385"/>
      <c r="Y17" s="385"/>
      <c r="Z17" s="385"/>
      <c r="AA17" s="385"/>
      <c r="AB17" s="385"/>
      <c r="AC17" s="385"/>
      <c r="AD17" s="385"/>
      <c r="AE17" s="385"/>
      <c r="AF17" s="385"/>
      <c r="AG17" s="385"/>
      <c r="AH17" s="385"/>
      <c r="AI17" s="385"/>
      <c r="AJ17" s="385"/>
      <c r="AK17" s="385"/>
      <c r="AL17" s="385"/>
      <c r="AM17" s="385"/>
      <c r="AN17" s="385"/>
      <c r="AO17" s="385"/>
      <c r="AP17" s="385"/>
      <c r="AQ17" s="385"/>
      <c r="AR17" s="385"/>
      <c r="AS17" s="385"/>
      <c r="AT17" s="385"/>
      <c r="AU17" s="385"/>
      <c r="AV17" s="385"/>
      <c r="AW17" s="385"/>
      <c r="AX17" s="385"/>
      <c r="AY17" s="385"/>
      <c r="AZ17" s="385"/>
      <c r="BA17" s="385"/>
      <c r="BB17" s="385"/>
      <c r="BC17" s="385"/>
      <c r="BD17" s="385"/>
      <c r="BE17" s="385"/>
      <c r="BF17" s="385"/>
      <c r="BG17" s="385"/>
      <c r="BH17" s="385"/>
      <c r="BI17" s="385"/>
      <c r="BJ17" s="385"/>
      <c r="BK17" s="385"/>
      <c r="BL17" s="385"/>
      <c r="BM17" s="385"/>
    </row>
    <row r="18" spans="1:65" ht="27" customHeight="1" thickBot="1" x14ac:dyDescent="0.25">
      <c r="A18" s="385"/>
      <c r="B18" s="385"/>
      <c r="C18" s="385"/>
      <c r="D18" s="385"/>
      <c r="E18" s="385"/>
      <c r="F18" s="385"/>
      <c r="G18" s="385"/>
      <c r="H18" s="385"/>
      <c r="I18" s="385"/>
      <c r="J18" s="385"/>
      <c r="K18" s="385"/>
      <c r="L18" s="385"/>
      <c r="M18" s="385"/>
      <c r="N18" s="385"/>
      <c r="O18" s="385"/>
      <c r="P18" s="385"/>
      <c r="Q18" s="385"/>
      <c r="R18" s="385"/>
      <c r="S18" s="385"/>
      <c r="T18" s="385"/>
      <c r="U18" s="385"/>
      <c r="V18" s="385"/>
      <c r="W18" s="385"/>
      <c r="X18" s="385"/>
      <c r="Y18" s="385"/>
      <c r="Z18" s="385"/>
      <c r="AA18" s="385"/>
      <c r="AB18" s="385"/>
      <c r="AC18" s="385"/>
      <c r="AD18" s="385"/>
      <c r="AE18" s="385"/>
      <c r="AF18" s="385"/>
      <c r="AG18" s="385"/>
      <c r="AH18" s="385"/>
      <c r="AI18" s="385"/>
      <c r="AJ18" s="385"/>
      <c r="AK18" s="385"/>
      <c r="AL18" s="385"/>
      <c r="AM18" s="385"/>
      <c r="AN18" s="385"/>
      <c r="AO18" s="385"/>
      <c r="AP18" s="385"/>
      <c r="AQ18" s="385"/>
      <c r="AR18" s="385"/>
      <c r="AS18" s="385"/>
      <c r="AT18" s="385"/>
      <c r="AU18" s="385"/>
      <c r="AV18" s="385"/>
      <c r="AW18" s="385"/>
      <c r="AX18" s="385"/>
      <c r="AY18" s="385"/>
      <c r="AZ18" s="385"/>
      <c r="BA18" s="385"/>
      <c r="BB18" s="385"/>
      <c r="BC18" s="385"/>
      <c r="BD18" s="385"/>
      <c r="BE18" s="385"/>
      <c r="BF18" s="385"/>
      <c r="BG18" s="385"/>
      <c r="BH18" s="385"/>
      <c r="BI18" s="385"/>
      <c r="BJ18" s="385"/>
      <c r="BK18" s="385"/>
      <c r="BL18" s="385"/>
      <c r="BM18" s="385"/>
    </row>
    <row r="19" spans="1:65" s="371" customFormat="1" ht="24" customHeight="1" x14ac:dyDescent="0.2">
      <c r="A19" s="385"/>
      <c r="B19" s="541" t="s">
        <v>381</v>
      </c>
      <c r="C19" s="542"/>
      <c r="D19" s="542"/>
      <c r="E19" s="542"/>
      <c r="F19" s="542"/>
      <c r="G19" s="542"/>
      <c r="H19" s="542"/>
      <c r="I19" s="542"/>
      <c r="J19" s="542"/>
      <c r="K19" s="542"/>
      <c r="L19" s="542"/>
      <c r="M19" s="543"/>
      <c r="N19" s="385"/>
      <c r="O19" s="385"/>
      <c r="P19" s="385"/>
      <c r="Q19" s="385"/>
      <c r="R19" s="385"/>
      <c r="S19" s="385"/>
      <c r="T19" s="385"/>
      <c r="U19" s="385"/>
      <c r="V19" s="385"/>
      <c r="W19" s="385"/>
      <c r="X19" s="385"/>
      <c r="Y19" s="385"/>
      <c r="Z19" s="385"/>
      <c r="AA19" s="385"/>
      <c r="AB19" s="385"/>
      <c r="AC19" s="385"/>
      <c r="AD19" s="385"/>
      <c r="AE19" s="385"/>
      <c r="AF19" s="385"/>
      <c r="AG19" s="385"/>
      <c r="AH19" s="385"/>
      <c r="AI19" s="385"/>
      <c r="AJ19" s="385"/>
      <c r="AK19" s="385"/>
      <c r="AL19" s="385"/>
      <c r="AM19" s="385"/>
      <c r="AN19" s="385"/>
      <c r="AO19" s="385"/>
      <c r="AP19" s="385"/>
      <c r="AQ19" s="385"/>
      <c r="AR19" s="385"/>
      <c r="AS19" s="385"/>
      <c r="AT19" s="385"/>
      <c r="AU19" s="385"/>
      <c r="AV19" s="385"/>
      <c r="AW19" s="385"/>
      <c r="AX19" s="385"/>
      <c r="AY19" s="385"/>
      <c r="AZ19" s="385"/>
      <c r="BA19" s="385"/>
      <c r="BB19" s="385"/>
      <c r="BC19" s="385"/>
      <c r="BD19" s="385"/>
      <c r="BE19" s="385"/>
      <c r="BF19" s="385"/>
      <c r="BG19" s="385"/>
      <c r="BH19" s="385"/>
      <c r="BI19" s="385"/>
      <c r="BJ19" s="385"/>
      <c r="BK19" s="385"/>
      <c r="BL19" s="385"/>
      <c r="BM19" s="385"/>
    </row>
    <row r="20" spans="1:65" s="371" customFormat="1" ht="22.7" customHeight="1" x14ac:dyDescent="0.2">
      <c r="A20" s="385"/>
      <c r="B20" s="531"/>
      <c r="C20" s="532"/>
      <c r="D20" s="532"/>
      <c r="E20" s="532"/>
      <c r="F20" s="532"/>
      <c r="G20" s="532"/>
      <c r="H20" s="532"/>
      <c r="I20" s="532"/>
      <c r="J20" s="532"/>
      <c r="K20" s="532"/>
      <c r="L20" s="532"/>
      <c r="M20" s="533"/>
      <c r="N20" s="385"/>
      <c r="O20" s="385"/>
      <c r="P20" s="385"/>
      <c r="Q20" s="385"/>
      <c r="R20" s="385"/>
      <c r="S20" s="385"/>
      <c r="T20" s="385"/>
      <c r="U20" s="385"/>
      <c r="V20" s="385"/>
      <c r="W20" s="385"/>
      <c r="X20" s="385"/>
      <c r="Y20" s="385"/>
      <c r="Z20" s="385"/>
      <c r="AA20" s="385"/>
      <c r="AB20" s="385"/>
      <c r="AC20" s="385"/>
      <c r="AD20" s="385"/>
      <c r="AE20" s="385"/>
      <c r="AF20" s="385"/>
      <c r="AG20" s="385"/>
      <c r="AH20" s="385"/>
      <c r="AI20" s="385"/>
      <c r="AJ20" s="385"/>
      <c r="AK20" s="385"/>
      <c r="AL20" s="385"/>
      <c r="AM20" s="385"/>
      <c r="AN20" s="385"/>
      <c r="AO20" s="385"/>
      <c r="AP20" s="385"/>
      <c r="AQ20" s="385"/>
      <c r="AR20" s="385"/>
      <c r="AS20" s="385"/>
      <c r="AT20" s="385"/>
      <c r="AU20" s="385"/>
      <c r="AV20" s="385"/>
      <c r="AW20" s="385"/>
      <c r="AX20" s="385"/>
      <c r="AY20" s="385"/>
      <c r="AZ20" s="385"/>
      <c r="BA20" s="385"/>
      <c r="BB20" s="385"/>
      <c r="BC20" s="385"/>
      <c r="BD20" s="385"/>
      <c r="BE20" s="385"/>
      <c r="BF20" s="385"/>
      <c r="BG20" s="385"/>
      <c r="BH20" s="385"/>
      <c r="BI20" s="385"/>
      <c r="BJ20" s="385"/>
      <c r="BK20" s="385"/>
      <c r="BL20" s="385"/>
      <c r="BM20" s="385"/>
    </row>
    <row r="21" spans="1:65" s="371" customFormat="1" ht="22.7" customHeight="1" x14ac:dyDescent="0.2">
      <c r="A21" s="385"/>
      <c r="B21" s="531"/>
      <c r="C21" s="532"/>
      <c r="D21" s="532"/>
      <c r="E21" s="532"/>
      <c r="F21" s="532"/>
      <c r="G21" s="532"/>
      <c r="H21" s="532"/>
      <c r="I21" s="532"/>
      <c r="J21" s="532"/>
      <c r="K21" s="532"/>
      <c r="L21" s="532"/>
      <c r="M21" s="533"/>
      <c r="N21" s="385"/>
      <c r="O21" s="385"/>
      <c r="P21" s="385"/>
      <c r="Q21" s="385"/>
      <c r="R21" s="385"/>
      <c r="S21" s="385"/>
      <c r="T21" s="385"/>
      <c r="U21" s="385"/>
      <c r="V21" s="385"/>
      <c r="W21" s="385"/>
      <c r="X21" s="385"/>
      <c r="Y21" s="385"/>
      <c r="Z21" s="385"/>
      <c r="AA21" s="385"/>
      <c r="AB21" s="385"/>
      <c r="AC21" s="385"/>
      <c r="AD21" s="385"/>
      <c r="AE21" s="385"/>
      <c r="AF21" s="385"/>
      <c r="AG21" s="385"/>
      <c r="AH21" s="385"/>
      <c r="AI21" s="385"/>
      <c r="AJ21" s="385"/>
      <c r="AK21" s="385"/>
      <c r="AL21" s="385"/>
      <c r="AM21" s="385"/>
      <c r="AN21" s="385"/>
      <c r="AO21" s="385"/>
      <c r="AP21" s="385"/>
      <c r="AQ21" s="385"/>
      <c r="AR21" s="385"/>
      <c r="AS21" s="385"/>
      <c r="AT21" s="385"/>
      <c r="AU21" s="385"/>
      <c r="AV21" s="385"/>
      <c r="AW21" s="385"/>
      <c r="AX21" s="385"/>
      <c r="AY21" s="385"/>
      <c r="AZ21" s="385"/>
      <c r="BA21" s="385"/>
      <c r="BB21" s="385"/>
      <c r="BC21" s="385"/>
      <c r="BD21" s="385"/>
      <c r="BE21" s="385"/>
      <c r="BF21" s="385"/>
      <c r="BG21" s="385"/>
      <c r="BH21" s="385"/>
      <c r="BI21" s="385"/>
      <c r="BJ21" s="385"/>
      <c r="BK21" s="385"/>
      <c r="BL21" s="385"/>
      <c r="BM21" s="385"/>
    </row>
    <row r="22" spans="1:65" s="371" customFormat="1" ht="22.7" customHeight="1" x14ac:dyDescent="0.2">
      <c r="A22" s="385"/>
      <c r="B22" s="531"/>
      <c r="C22" s="532"/>
      <c r="D22" s="532"/>
      <c r="E22" s="532"/>
      <c r="F22" s="532"/>
      <c r="G22" s="532"/>
      <c r="H22" s="532"/>
      <c r="I22" s="532"/>
      <c r="J22" s="532"/>
      <c r="K22" s="532"/>
      <c r="L22" s="532"/>
      <c r="M22" s="533"/>
      <c r="N22" s="385"/>
      <c r="O22" s="385"/>
      <c r="P22" s="385"/>
      <c r="Q22" s="385"/>
      <c r="R22" s="385"/>
      <c r="S22" s="385"/>
      <c r="T22" s="385"/>
      <c r="U22" s="385"/>
      <c r="V22" s="385"/>
      <c r="W22" s="385"/>
      <c r="X22" s="385"/>
      <c r="Y22" s="385"/>
      <c r="Z22" s="385"/>
      <c r="AA22" s="385"/>
      <c r="AB22" s="385"/>
      <c r="AC22" s="385"/>
      <c r="AD22" s="385"/>
      <c r="AE22" s="385"/>
      <c r="AF22" s="385"/>
      <c r="AG22" s="385"/>
      <c r="AH22" s="385"/>
      <c r="AI22" s="385"/>
      <c r="AJ22" s="385"/>
      <c r="AK22" s="385"/>
      <c r="AL22" s="385"/>
      <c r="AM22" s="385"/>
      <c r="AN22" s="385"/>
      <c r="AO22" s="385"/>
      <c r="AP22" s="385"/>
      <c r="AQ22" s="385"/>
      <c r="AR22" s="385"/>
      <c r="AS22" s="385"/>
      <c r="AT22" s="385"/>
      <c r="AU22" s="385"/>
      <c r="AV22" s="385"/>
      <c r="AW22" s="385"/>
      <c r="AX22" s="385"/>
      <c r="AY22" s="385"/>
      <c r="AZ22" s="385"/>
      <c r="BA22" s="385"/>
      <c r="BB22" s="385"/>
      <c r="BC22" s="385"/>
      <c r="BD22" s="385"/>
      <c r="BE22" s="385"/>
      <c r="BF22" s="385"/>
      <c r="BG22" s="385"/>
      <c r="BH22" s="385"/>
      <c r="BI22" s="385"/>
      <c r="BJ22" s="385"/>
      <c r="BK22" s="385"/>
      <c r="BL22" s="385"/>
      <c r="BM22" s="385"/>
    </row>
    <row r="23" spans="1:65" s="371" customFormat="1" ht="22.7" customHeight="1" x14ac:dyDescent="0.2">
      <c r="A23" s="385"/>
      <c r="B23" s="531"/>
      <c r="C23" s="532"/>
      <c r="D23" s="532"/>
      <c r="E23" s="532"/>
      <c r="F23" s="532"/>
      <c r="G23" s="532"/>
      <c r="H23" s="532"/>
      <c r="I23" s="532"/>
      <c r="J23" s="532"/>
      <c r="K23" s="532"/>
      <c r="L23" s="532"/>
      <c r="M23" s="533"/>
      <c r="N23" s="385"/>
      <c r="O23" s="385"/>
      <c r="P23" s="385"/>
      <c r="Q23" s="385"/>
      <c r="R23" s="385"/>
      <c r="S23" s="385"/>
      <c r="T23" s="385"/>
      <c r="U23" s="385"/>
      <c r="V23" s="385"/>
      <c r="W23" s="385"/>
      <c r="X23" s="385"/>
      <c r="Y23" s="385"/>
      <c r="Z23" s="385"/>
      <c r="AA23" s="385"/>
      <c r="AB23" s="385"/>
      <c r="AC23" s="385"/>
      <c r="AD23" s="385"/>
      <c r="AE23" s="385"/>
      <c r="AF23" s="385"/>
      <c r="AG23" s="385"/>
      <c r="AH23" s="385"/>
      <c r="AI23" s="385"/>
      <c r="AJ23" s="385"/>
      <c r="AK23" s="385"/>
      <c r="AL23" s="385"/>
      <c r="AM23" s="385"/>
      <c r="AN23" s="385"/>
      <c r="AO23" s="385"/>
      <c r="AP23" s="385"/>
      <c r="AQ23" s="385"/>
      <c r="AR23" s="385"/>
      <c r="AS23" s="385"/>
      <c r="AT23" s="385"/>
      <c r="AU23" s="385"/>
      <c r="AV23" s="385"/>
      <c r="AW23" s="385"/>
      <c r="AX23" s="385"/>
      <c r="AY23" s="385"/>
      <c r="AZ23" s="385"/>
      <c r="BA23" s="385"/>
      <c r="BB23" s="385"/>
      <c r="BC23" s="385"/>
      <c r="BD23" s="385"/>
      <c r="BE23" s="385"/>
      <c r="BF23" s="385"/>
      <c r="BG23" s="385"/>
      <c r="BH23" s="385"/>
      <c r="BI23" s="385"/>
      <c r="BJ23" s="385"/>
      <c r="BK23" s="385"/>
      <c r="BL23" s="385"/>
      <c r="BM23" s="385"/>
    </row>
    <row r="24" spans="1:65" s="371" customFormat="1" ht="22.7" customHeight="1" x14ac:dyDescent="0.2">
      <c r="A24" s="385"/>
      <c r="B24" s="531"/>
      <c r="C24" s="532"/>
      <c r="D24" s="532"/>
      <c r="E24" s="532"/>
      <c r="F24" s="532"/>
      <c r="G24" s="532"/>
      <c r="H24" s="532"/>
      <c r="I24" s="532"/>
      <c r="J24" s="532"/>
      <c r="K24" s="532"/>
      <c r="L24" s="532"/>
      <c r="M24" s="533"/>
      <c r="N24" s="385"/>
      <c r="O24" s="385"/>
      <c r="P24" s="385"/>
      <c r="Q24" s="385"/>
      <c r="R24" s="385"/>
      <c r="S24" s="385"/>
      <c r="T24" s="385"/>
      <c r="U24" s="385"/>
      <c r="V24" s="385"/>
      <c r="W24" s="385"/>
      <c r="X24" s="385"/>
      <c r="Y24" s="385"/>
      <c r="Z24" s="385"/>
      <c r="AA24" s="385"/>
      <c r="AB24" s="385"/>
      <c r="AC24" s="385"/>
      <c r="AD24" s="385"/>
      <c r="AE24" s="385"/>
      <c r="AF24" s="385"/>
      <c r="AG24" s="385"/>
      <c r="AH24" s="385"/>
      <c r="AI24" s="385"/>
      <c r="AJ24" s="385"/>
      <c r="AK24" s="385"/>
      <c r="AL24" s="385"/>
      <c r="AM24" s="385"/>
      <c r="AN24" s="385"/>
      <c r="AO24" s="385"/>
      <c r="AP24" s="385"/>
      <c r="AQ24" s="385"/>
      <c r="AR24" s="385"/>
      <c r="AS24" s="385"/>
      <c r="AT24" s="385"/>
      <c r="AU24" s="385"/>
      <c r="AV24" s="385"/>
      <c r="AW24" s="385"/>
      <c r="AX24" s="385"/>
      <c r="AY24" s="385"/>
      <c r="AZ24" s="385"/>
      <c r="BA24" s="385"/>
      <c r="BB24" s="385"/>
      <c r="BC24" s="385"/>
      <c r="BD24" s="385"/>
      <c r="BE24" s="385"/>
      <c r="BF24" s="385"/>
      <c r="BG24" s="385"/>
      <c r="BH24" s="385"/>
      <c r="BI24" s="385"/>
      <c r="BJ24" s="385"/>
      <c r="BK24" s="385"/>
      <c r="BL24" s="385"/>
      <c r="BM24" s="385"/>
    </row>
    <row r="25" spans="1:65" s="371" customFormat="1" ht="22.7" customHeight="1" x14ac:dyDescent="0.2">
      <c r="A25" s="385"/>
      <c r="B25" s="531"/>
      <c r="C25" s="532"/>
      <c r="D25" s="532"/>
      <c r="E25" s="532"/>
      <c r="F25" s="532"/>
      <c r="G25" s="532"/>
      <c r="H25" s="532"/>
      <c r="I25" s="532"/>
      <c r="J25" s="532"/>
      <c r="K25" s="532"/>
      <c r="L25" s="532"/>
      <c r="M25" s="533"/>
      <c r="N25" s="385"/>
      <c r="O25" s="385"/>
      <c r="P25" s="385"/>
      <c r="Q25" s="385"/>
      <c r="R25" s="385"/>
      <c r="S25" s="385"/>
      <c r="T25" s="385"/>
      <c r="U25" s="385"/>
      <c r="V25" s="385"/>
      <c r="W25" s="385"/>
      <c r="X25" s="385"/>
      <c r="Y25" s="385"/>
      <c r="Z25" s="385"/>
      <c r="AA25" s="385"/>
      <c r="AB25" s="385"/>
      <c r="AC25" s="385"/>
      <c r="AD25" s="385"/>
      <c r="AE25" s="385"/>
      <c r="AF25" s="385"/>
      <c r="AG25" s="385"/>
      <c r="AH25" s="385"/>
      <c r="AI25" s="385"/>
      <c r="AJ25" s="385"/>
      <c r="AK25" s="385"/>
      <c r="AL25" s="385"/>
      <c r="AM25" s="385"/>
      <c r="AN25" s="385"/>
      <c r="AO25" s="385"/>
      <c r="AP25" s="385"/>
      <c r="AQ25" s="385"/>
      <c r="AR25" s="385"/>
      <c r="AS25" s="385"/>
      <c r="AT25" s="385"/>
      <c r="AU25" s="385"/>
      <c r="AV25" s="385"/>
      <c r="AW25" s="385"/>
      <c r="AX25" s="385"/>
      <c r="AY25" s="385"/>
      <c r="AZ25" s="385"/>
      <c r="BA25" s="385"/>
      <c r="BB25" s="385"/>
      <c r="BC25" s="385"/>
      <c r="BD25" s="385"/>
      <c r="BE25" s="385"/>
      <c r="BF25" s="385"/>
      <c r="BG25" s="385"/>
      <c r="BH25" s="385"/>
      <c r="BI25" s="385"/>
      <c r="BJ25" s="385"/>
      <c r="BK25" s="385"/>
      <c r="BL25" s="385"/>
      <c r="BM25" s="385"/>
    </row>
    <row r="26" spans="1:65" s="371" customFormat="1" ht="22.7" customHeight="1" x14ac:dyDescent="0.2">
      <c r="A26" s="385"/>
      <c r="B26" s="531"/>
      <c r="C26" s="532"/>
      <c r="D26" s="532"/>
      <c r="E26" s="532"/>
      <c r="F26" s="532"/>
      <c r="G26" s="532"/>
      <c r="H26" s="532"/>
      <c r="I26" s="532"/>
      <c r="J26" s="532"/>
      <c r="K26" s="532"/>
      <c r="L26" s="532"/>
      <c r="M26" s="533"/>
      <c r="N26" s="385"/>
      <c r="O26" s="385"/>
      <c r="P26" s="385"/>
      <c r="Q26" s="385"/>
      <c r="R26" s="385"/>
      <c r="S26" s="385"/>
      <c r="T26" s="385"/>
      <c r="U26" s="385"/>
      <c r="V26" s="385"/>
      <c r="W26" s="385"/>
      <c r="X26" s="385"/>
      <c r="Y26" s="385"/>
      <c r="Z26" s="385"/>
      <c r="AA26" s="385"/>
      <c r="AB26" s="385"/>
      <c r="AC26" s="385"/>
      <c r="AD26" s="385"/>
      <c r="AE26" s="385"/>
      <c r="AF26" s="385"/>
      <c r="AG26" s="385"/>
      <c r="AH26" s="385"/>
      <c r="AI26" s="385"/>
      <c r="AJ26" s="385"/>
      <c r="AK26" s="385"/>
      <c r="AL26" s="385"/>
      <c r="AM26" s="385"/>
      <c r="AN26" s="385"/>
      <c r="AO26" s="385"/>
      <c r="AP26" s="385"/>
      <c r="AQ26" s="385"/>
      <c r="AR26" s="385"/>
      <c r="AS26" s="385"/>
      <c r="AT26" s="385"/>
      <c r="AU26" s="385"/>
      <c r="AV26" s="385"/>
      <c r="AW26" s="385"/>
      <c r="AX26" s="385"/>
      <c r="AY26" s="385"/>
      <c r="AZ26" s="385"/>
      <c r="BA26" s="385"/>
      <c r="BB26" s="385"/>
      <c r="BC26" s="385"/>
      <c r="BD26" s="385"/>
      <c r="BE26" s="385"/>
      <c r="BF26" s="385"/>
      <c r="BG26" s="385"/>
      <c r="BH26" s="385"/>
      <c r="BI26" s="385"/>
      <c r="BJ26" s="385"/>
      <c r="BK26" s="385"/>
      <c r="BL26" s="385"/>
      <c r="BM26" s="385"/>
    </row>
    <row r="27" spans="1:65" s="371" customFormat="1" ht="22.7" customHeight="1" x14ac:dyDescent="0.2">
      <c r="A27" s="385"/>
      <c r="B27" s="531"/>
      <c r="C27" s="532"/>
      <c r="D27" s="532"/>
      <c r="E27" s="532"/>
      <c r="F27" s="532"/>
      <c r="G27" s="532"/>
      <c r="H27" s="532"/>
      <c r="I27" s="532"/>
      <c r="J27" s="532"/>
      <c r="K27" s="532"/>
      <c r="L27" s="532"/>
      <c r="M27" s="533"/>
      <c r="N27" s="385"/>
      <c r="O27" s="385"/>
      <c r="P27" s="385"/>
      <c r="Q27" s="385"/>
      <c r="R27" s="385"/>
      <c r="S27" s="385"/>
      <c r="T27" s="385"/>
      <c r="U27" s="385"/>
      <c r="V27" s="385"/>
      <c r="W27" s="385"/>
      <c r="X27" s="385"/>
      <c r="Y27" s="385"/>
      <c r="Z27" s="385"/>
      <c r="AA27" s="385"/>
      <c r="AB27" s="385"/>
      <c r="AC27" s="385"/>
      <c r="AD27" s="385"/>
      <c r="AE27" s="385"/>
      <c r="AF27" s="385"/>
      <c r="AG27" s="385"/>
      <c r="AH27" s="385"/>
      <c r="AI27" s="385"/>
      <c r="AJ27" s="385"/>
      <c r="AK27" s="385"/>
      <c r="AL27" s="385"/>
      <c r="AM27" s="385"/>
      <c r="AN27" s="385"/>
      <c r="AO27" s="385"/>
      <c r="AP27" s="385"/>
      <c r="AQ27" s="385"/>
      <c r="AR27" s="385"/>
      <c r="AS27" s="385"/>
      <c r="AT27" s="385"/>
      <c r="AU27" s="385"/>
      <c r="AV27" s="385"/>
      <c r="AW27" s="385"/>
      <c r="AX27" s="385"/>
      <c r="AY27" s="385"/>
      <c r="AZ27" s="385"/>
      <c r="BA27" s="385"/>
      <c r="BB27" s="385"/>
      <c r="BC27" s="385"/>
      <c r="BD27" s="385"/>
      <c r="BE27" s="385"/>
      <c r="BF27" s="385"/>
      <c r="BG27" s="385"/>
      <c r="BH27" s="385"/>
      <c r="BI27" s="385"/>
      <c r="BJ27" s="385"/>
      <c r="BK27" s="385"/>
      <c r="BL27" s="385"/>
      <c r="BM27" s="385"/>
    </row>
    <row r="28" spans="1:65" s="371" customFormat="1" ht="22.7" customHeight="1" x14ac:dyDescent="0.2">
      <c r="A28" s="385"/>
      <c r="B28" s="531"/>
      <c r="C28" s="532"/>
      <c r="D28" s="532"/>
      <c r="E28" s="532"/>
      <c r="F28" s="532"/>
      <c r="G28" s="532"/>
      <c r="H28" s="532"/>
      <c r="I28" s="532"/>
      <c r="J28" s="532"/>
      <c r="K28" s="532"/>
      <c r="L28" s="532"/>
      <c r="M28" s="533"/>
      <c r="N28" s="385"/>
      <c r="O28" s="385"/>
      <c r="P28" s="385"/>
      <c r="Q28" s="385"/>
      <c r="R28" s="385"/>
      <c r="S28" s="385"/>
      <c r="T28" s="385"/>
      <c r="U28" s="385"/>
      <c r="V28" s="385"/>
      <c r="W28" s="385"/>
      <c r="X28" s="385"/>
      <c r="Y28" s="385"/>
      <c r="Z28" s="385"/>
      <c r="AA28" s="385"/>
      <c r="AB28" s="385"/>
      <c r="AC28" s="385"/>
      <c r="AD28" s="385"/>
      <c r="AE28" s="385"/>
      <c r="AF28" s="385"/>
      <c r="AG28" s="385"/>
      <c r="AH28" s="385"/>
      <c r="AI28" s="385"/>
      <c r="AJ28" s="385"/>
      <c r="AK28" s="385"/>
      <c r="AL28" s="385"/>
      <c r="AM28" s="385"/>
      <c r="AN28" s="385"/>
      <c r="AO28" s="385"/>
      <c r="AP28" s="385"/>
      <c r="AQ28" s="385"/>
      <c r="AR28" s="385"/>
      <c r="AS28" s="385"/>
      <c r="AT28" s="385"/>
      <c r="AU28" s="385"/>
      <c r="AV28" s="385"/>
      <c r="AW28" s="385"/>
      <c r="AX28" s="385"/>
      <c r="AY28" s="385"/>
      <c r="AZ28" s="385"/>
      <c r="BA28" s="385"/>
      <c r="BB28" s="385"/>
      <c r="BC28" s="385"/>
      <c r="BD28" s="385"/>
      <c r="BE28" s="385"/>
      <c r="BF28" s="385"/>
      <c r="BG28" s="385"/>
      <c r="BH28" s="385"/>
      <c r="BI28" s="385"/>
      <c r="BJ28" s="385"/>
      <c r="BK28" s="385"/>
      <c r="BL28" s="385"/>
      <c r="BM28" s="385"/>
    </row>
    <row r="29" spans="1:65" s="371" customFormat="1" ht="22.7" customHeight="1" x14ac:dyDescent="0.2">
      <c r="A29" s="385"/>
      <c r="B29" s="531"/>
      <c r="C29" s="532"/>
      <c r="D29" s="532"/>
      <c r="E29" s="532"/>
      <c r="F29" s="532"/>
      <c r="G29" s="532"/>
      <c r="H29" s="532"/>
      <c r="I29" s="532"/>
      <c r="J29" s="532"/>
      <c r="K29" s="532"/>
      <c r="L29" s="532"/>
      <c r="M29" s="533"/>
      <c r="N29" s="385"/>
      <c r="O29" s="385"/>
      <c r="P29" s="385"/>
      <c r="Q29" s="385"/>
      <c r="R29" s="385"/>
      <c r="S29" s="385"/>
      <c r="T29" s="385"/>
      <c r="U29" s="385"/>
      <c r="V29" s="385"/>
      <c r="W29" s="385"/>
      <c r="X29" s="385"/>
      <c r="Y29" s="385"/>
      <c r="Z29" s="385"/>
      <c r="AA29" s="385"/>
      <c r="AB29" s="385"/>
      <c r="AC29" s="385"/>
      <c r="AD29" s="385"/>
      <c r="AE29" s="385"/>
      <c r="AF29" s="385"/>
      <c r="AG29" s="385"/>
      <c r="AH29" s="385"/>
      <c r="AI29" s="385"/>
      <c r="AJ29" s="385"/>
      <c r="AK29" s="385"/>
      <c r="AL29" s="385"/>
      <c r="AM29" s="385"/>
      <c r="AN29" s="385"/>
      <c r="AO29" s="385"/>
      <c r="AP29" s="385"/>
      <c r="AQ29" s="385"/>
      <c r="AR29" s="385"/>
      <c r="AS29" s="385"/>
      <c r="AT29" s="385"/>
      <c r="AU29" s="385"/>
      <c r="AV29" s="385"/>
      <c r="AW29" s="385"/>
      <c r="AX29" s="385"/>
      <c r="AY29" s="385"/>
      <c r="AZ29" s="385"/>
      <c r="BA29" s="385"/>
      <c r="BB29" s="385"/>
      <c r="BC29" s="385"/>
      <c r="BD29" s="385"/>
      <c r="BE29" s="385"/>
      <c r="BF29" s="385"/>
      <c r="BG29" s="385"/>
      <c r="BH29" s="385"/>
      <c r="BI29" s="385"/>
      <c r="BJ29" s="385"/>
      <c r="BK29" s="385"/>
      <c r="BL29" s="385"/>
      <c r="BM29" s="385"/>
    </row>
    <row r="30" spans="1:65" s="371" customFormat="1" ht="22.7" customHeight="1" x14ac:dyDescent="0.2">
      <c r="A30" s="385"/>
      <c r="B30" s="531"/>
      <c r="C30" s="532"/>
      <c r="D30" s="532"/>
      <c r="E30" s="532"/>
      <c r="F30" s="532"/>
      <c r="G30" s="532"/>
      <c r="H30" s="532"/>
      <c r="I30" s="532"/>
      <c r="J30" s="532"/>
      <c r="K30" s="532"/>
      <c r="L30" s="532"/>
      <c r="M30" s="533"/>
      <c r="N30" s="385"/>
      <c r="O30" s="385"/>
      <c r="P30" s="385"/>
      <c r="Q30" s="385"/>
      <c r="R30" s="385"/>
      <c r="S30" s="385"/>
      <c r="T30" s="385"/>
      <c r="U30" s="385"/>
      <c r="V30" s="385"/>
      <c r="W30" s="385"/>
      <c r="X30" s="385"/>
      <c r="Y30" s="385"/>
      <c r="Z30" s="385"/>
      <c r="AA30" s="385"/>
      <c r="AB30" s="385"/>
      <c r="AC30" s="385"/>
      <c r="AD30" s="385"/>
      <c r="AE30" s="385"/>
      <c r="AF30" s="385"/>
      <c r="AG30" s="385"/>
      <c r="AH30" s="385"/>
      <c r="AI30" s="385"/>
      <c r="AJ30" s="385"/>
      <c r="AK30" s="385"/>
      <c r="AL30" s="385"/>
      <c r="AM30" s="385"/>
      <c r="AN30" s="385"/>
      <c r="AO30" s="385"/>
      <c r="AP30" s="385"/>
      <c r="AQ30" s="385"/>
      <c r="AR30" s="385"/>
      <c r="AS30" s="385"/>
      <c r="AT30" s="385"/>
      <c r="AU30" s="385"/>
      <c r="AV30" s="385"/>
      <c r="AW30" s="385"/>
      <c r="AX30" s="385"/>
      <c r="AY30" s="385"/>
      <c r="AZ30" s="385"/>
      <c r="BA30" s="385"/>
      <c r="BB30" s="385"/>
      <c r="BC30" s="385"/>
      <c r="BD30" s="385"/>
      <c r="BE30" s="385"/>
      <c r="BF30" s="385"/>
      <c r="BG30" s="385"/>
      <c r="BH30" s="385"/>
      <c r="BI30" s="385"/>
      <c r="BJ30" s="385"/>
      <c r="BK30" s="385"/>
      <c r="BL30" s="385"/>
      <c r="BM30" s="385"/>
    </row>
    <row r="31" spans="1:65" s="371" customFormat="1" ht="22.7" customHeight="1" x14ac:dyDescent="0.2">
      <c r="A31" s="385"/>
      <c r="B31" s="531"/>
      <c r="C31" s="532"/>
      <c r="D31" s="532"/>
      <c r="E31" s="532"/>
      <c r="F31" s="532"/>
      <c r="G31" s="532"/>
      <c r="H31" s="532"/>
      <c r="I31" s="532"/>
      <c r="J31" s="532"/>
      <c r="K31" s="532"/>
      <c r="L31" s="532"/>
      <c r="M31" s="533"/>
      <c r="N31" s="385"/>
      <c r="O31" s="385"/>
      <c r="P31" s="385"/>
      <c r="Q31" s="385"/>
      <c r="R31" s="385"/>
      <c r="S31" s="385"/>
      <c r="T31" s="385"/>
      <c r="U31" s="385"/>
      <c r="V31" s="385"/>
      <c r="W31" s="385"/>
      <c r="X31" s="385"/>
      <c r="Y31" s="385"/>
      <c r="Z31" s="385"/>
      <c r="AA31" s="385"/>
      <c r="AB31" s="385"/>
      <c r="AC31" s="385"/>
      <c r="AD31" s="385"/>
      <c r="AE31" s="385"/>
      <c r="AF31" s="385"/>
      <c r="AG31" s="385"/>
      <c r="AH31" s="385"/>
      <c r="AI31" s="385"/>
      <c r="AJ31" s="385"/>
      <c r="AK31" s="385"/>
      <c r="AL31" s="385"/>
      <c r="AM31" s="385"/>
      <c r="AN31" s="385"/>
      <c r="AO31" s="385"/>
      <c r="AP31" s="385"/>
      <c r="AQ31" s="385"/>
      <c r="AR31" s="385"/>
      <c r="AS31" s="385"/>
      <c r="AT31" s="385"/>
      <c r="AU31" s="385"/>
      <c r="AV31" s="385"/>
      <c r="AW31" s="385"/>
      <c r="AX31" s="385"/>
      <c r="AY31" s="385"/>
      <c r="AZ31" s="385"/>
      <c r="BA31" s="385"/>
      <c r="BB31" s="385"/>
      <c r="BC31" s="385"/>
      <c r="BD31" s="385"/>
      <c r="BE31" s="385"/>
      <c r="BF31" s="385"/>
      <c r="BG31" s="385"/>
      <c r="BH31" s="385"/>
      <c r="BI31" s="385"/>
      <c r="BJ31" s="385"/>
      <c r="BK31" s="385"/>
      <c r="BL31" s="385"/>
      <c r="BM31" s="385"/>
    </row>
    <row r="32" spans="1:65" s="371" customFormat="1" ht="22.7" customHeight="1" x14ac:dyDescent="0.2">
      <c r="A32" s="385"/>
      <c r="B32" s="531"/>
      <c r="C32" s="532"/>
      <c r="D32" s="532"/>
      <c r="E32" s="532"/>
      <c r="F32" s="532"/>
      <c r="G32" s="532"/>
      <c r="H32" s="532"/>
      <c r="I32" s="532"/>
      <c r="J32" s="532"/>
      <c r="K32" s="532"/>
      <c r="L32" s="532"/>
      <c r="M32" s="533"/>
      <c r="N32" s="385"/>
      <c r="O32" s="385"/>
      <c r="P32" s="385"/>
      <c r="Q32" s="385"/>
      <c r="R32" s="385"/>
      <c r="S32" s="385"/>
      <c r="T32" s="385"/>
      <c r="U32" s="385"/>
      <c r="V32" s="385"/>
      <c r="W32" s="385"/>
      <c r="X32" s="385"/>
      <c r="Y32" s="385"/>
      <c r="Z32" s="385"/>
      <c r="AA32" s="385"/>
      <c r="AB32" s="385"/>
      <c r="AC32" s="385"/>
      <c r="AD32" s="385"/>
      <c r="AE32" s="385"/>
      <c r="AF32" s="385"/>
      <c r="AG32" s="385"/>
      <c r="AH32" s="385"/>
      <c r="AI32" s="385"/>
      <c r="AJ32" s="385"/>
      <c r="AK32" s="385"/>
      <c r="AL32" s="385"/>
      <c r="AM32" s="385"/>
      <c r="AN32" s="385"/>
      <c r="AO32" s="385"/>
      <c r="AP32" s="385"/>
      <c r="AQ32" s="385"/>
      <c r="AR32" s="385"/>
      <c r="AS32" s="385"/>
      <c r="AT32" s="385"/>
      <c r="AU32" s="385"/>
      <c r="AV32" s="385"/>
      <c r="AW32" s="385"/>
      <c r="AX32" s="385"/>
      <c r="AY32" s="385"/>
      <c r="AZ32" s="385"/>
      <c r="BA32" s="385"/>
      <c r="BB32" s="385"/>
      <c r="BC32" s="385"/>
      <c r="BD32" s="385"/>
      <c r="BE32" s="385"/>
      <c r="BF32" s="385"/>
      <c r="BG32" s="385"/>
      <c r="BH32" s="385"/>
      <c r="BI32" s="385"/>
      <c r="BJ32" s="385"/>
      <c r="BK32" s="385"/>
      <c r="BL32" s="385"/>
      <c r="BM32" s="385"/>
    </row>
    <row r="33" spans="1:65" s="371" customFormat="1" ht="22.7" customHeight="1" x14ac:dyDescent="0.2">
      <c r="A33" s="385"/>
      <c r="B33" s="531"/>
      <c r="C33" s="532"/>
      <c r="D33" s="532"/>
      <c r="E33" s="532"/>
      <c r="F33" s="532"/>
      <c r="G33" s="532"/>
      <c r="H33" s="532"/>
      <c r="I33" s="532"/>
      <c r="J33" s="532"/>
      <c r="K33" s="532"/>
      <c r="L33" s="532"/>
      <c r="M33" s="533"/>
      <c r="N33" s="385"/>
      <c r="O33" s="385"/>
      <c r="P33" s="385"/>
      <c r="Q33" s="385"/>
      <c r="R33" s="385"/>
      <c r="S33" s="385"/>
      <c r="T33" s="385"/>
      <c r="U33" s="385"/>
      <c r="V33" s="385"/>
      <c r="W33" s="385"/>
      <c r="X33" s="385"/>
      <c r="Y33" s="385"/>
      <c r="Z33" s="385"/>
      <c r="AA33" s="385"/>
      <c r="AB33" s="385"/>
      <c r="AC33" s="385"/>
      <c r="AD33" s="385"/>
      <c r="AE33" s="385"/>
      <c r="AF33" s="385"/>
      <c r="AG33" s="385"/>
      <c r="AH33" s="385"/>
      <c r="AI33" s="385"/>
      <c r="AJ33" s="385"/>
      <c r="AK33" s="385"/>
      <c r="AL33" s="385"/>
      <c r="AM33" s="385"/>
      <c r="AN33" s="385"/>
      <c r="AO33" s="385"/>
      <c r="AP33" s="385"/>
      <c r="AQ33" s="385"/>
      <c r="AR33" s="385"/>
      <c r="AS33" s="385"/>
      <c r="AT33" s="385"/>
      <c r="AU33" s="385"/>
      <c r="AV33" s="385"/>
      <c r="AW33" s="385"/>
      <c r="AX33" s="385"/>
      <c r="AY33" s="385"/>
      <c r="AZ33" s="385"/>
      <c r="BA33" s="385"/>
      <c r="BB33" s="385"/>
      <c r="BC33" s="385"/>
      <c r="BD33" s="385"/>
      <c r="BE33" s="385"/>
      <c r="BF33" s="385"/>
      <c r="BG33" s="385"/>
      <c r="BH33" s="385"/>
      <c r="BI33" s="385"/>
      <c r="BJ33" s="385"/>
      <c r="BK33" s="385"/>
      <c r="BL33" s="385"/>
      <c r="BM33" s="385"/>
    </row>
    <row r="34" spans="1:65" s="371" customFormat="1" ht="22.7" customHeight="1" x14ac:dyDescent="0.2">
      <c r="A34" s="385"/>
      <c r="B34" s="531"/>
      <c r="C34" s="532"/>
      <c r="D34" s="532"/>
      <c r="E34" s="532"/>
      <c r="F34" s="532"/>
      <c r="G34" s="532"/>
      <c r="H34" s="532"/>
      <c r="I34" s="532"/>
      <c r="J34" s="532"/>
      <c r="K34" s="532"/>
      <c r="L34" s="532"/>
      <c r="M34" s="533"/>
      <c r="N34" s="385"/>
      <c r="O34" s="385"/>
      <c r="P34" s="385"/>
      <c r="Q34" s="385"/>
      <c r="R34" s="385"/>
      <c r="S34" s="385"/>
      <c r="T34" s="385"/>
      <c r="U34" s="385"/>
      <c r="V34" s="385"/>
      <c r="W34" s="385"/>
      <c r="X34" s="385"/>
      <c r="Y34" s="385"/>
      <c r="Z34" s="385"/>
      <c r="AA34" s="385"/>
      <c r="AB34" s="385"/>
      <c r="AC34" s="385"/>
      <c r="AD34" s="385"/>
      <c r="AE34" s="385"/>
      <c r="AF34" s="385"/>
      <c r="AG34" s="385"/>
      <c r="AH34" s="385"/>
      <c r="AI34" s="385"/>
      <c r="AJ34" s="385"/>
      <c r="AK34" s="385"/>
      <c r="AL34" s="385"/>
      <c r="AM34" s="385"/>
      <c r="AN34" s="385"/>
      <c r="AO34" s="385"/>
      <c r="AP34" s="385"/>
      <c r="AQ34" s="385"/>
      <c r="AR34" s="385"/>
      <c r="AS34" s="385"/>
      <c r="AT34" s="385"/>
      <c r="AU34" s="385"/>
      <c r="AV34" s="385"/>
      <c r="AW34" s="385"/>
      <c r="AX34" s="385"/>
      <c r="AY34" s="385"/>
      <c r="AZ34" s="385"/>
      <c r="BA34" s="385"/>
      <c r="BB34" s="385"/>
      <c r="BC34" s="385"/>
      <c r="BD34" s="385"/>
      <c r="BE34" s="385"/>
      <c r="BF34" s="385"/>
      <c r="BG34" s="385"/>
      <c r="BH34" s="385"/>
      <c r="BI34" s="385"/>
      <c r="BJ34" s="385"/>
      <c r="BK34" s="385"/>
      <c r="BL34" s="385"/>
      <c r="BM34" s="385"/>
    </row>
    <row r="35" spans="1:65" s="371" customFormat="1" ht="22.7" customHeight="1" x14ac:dyDescent="0.2">
      <c r="A35" s="385"/>
      <c r="B35" s="531"/>
      <c r="C35" s="532"/>
      <c r="D35" s="532"/>
      <c r="E35" s="532"/>
      <c r="F35" s="532"/>
      <c r="G35" s="532"/>
      <c r="H35" s="532"/>
      <c r="I35" s="532"/>
      <c r="J35" s="532"/>
      <c r="K35" s="532"/>
      <c r="L35" s="532"/>
      <c r="M35" s="533"/>
      <c r="N35" s="385"/>
      <c r="O35" s="385"/>
      <c r="P35" s="385"/>
      <c r="Q35" s="385"/>
      <c r="R35" s="385"/>
      <c r="S35" s="385"/>
      <c r="T35" s="385"/>
      <c r="U35" s="385"/>
      <c r="V35" s="385"/>
      <c r="W35" s="385"/>
      <c r="X35" s="385"/>
      <c r="Y35" s="385"/>
      <c r="Z35" s="385"/>
      <c r="AA35" s="385"/>
      <c r="AB35" s="385"/>
      <c r="AC35" s="385"/>
      <c r="AD35" s="385"/>
      <c r="AE35" s="385"/>
      <c r="AF35" s="385"/>
      <c r="AG35" s="385"/>
      <c r="AH35" s="385"/>
      <c r="AI35" s="385"/>
      <c r="AJ35" s="385"/>
      <c r="AK35" s="385"/>
      <c r="AL35" s="385"/>
      <c r="AM35" s="385"/>
      <c r="AN35" s="385"/>
      <c r="AO35" s="385"/>
      <c r="AP35" s="385"/>
      <c r="AQ35" s="385"/>
      <c r="AR35" s="385"/>
      <c r="AS35" s="385"/>
      <c r="AT35" s="385"/>
      <c r="AU35" s="385"/>
      <c r="AV35" s="385"/>
      <c r="AW35" s="385"/>
      <c r="AX35" s="385"/>
      <c r="AY35" s="385"/>
      <c r="AZ35" s="385"/>
      <c r="BA35" s="385"/>
      <c r="BB35" s="385"/>
      <c r="BC35" s="385"/>
      <c r="BD35" s="385"/>
      <c r="BE35" s="385"/>
      <c r="BF35" s="385"/>
      <c r="BG35" s="385"/>
      <c r="BH35" s="385"/>
      <c r="BI35" s="385"/>
      <c r="BJ35" s="385"/>
      <c r="BK35" s="385"/>
      <c r="BL35" s="385"/>
      <c r="BM35" s="385"/>
    </row>
    <row r="36" spans="1:65" s="371" customFormat="1" ht="22.7" customHeight="1" x14ac:dyDescent="0.2">
      <c r="A36" s="385"/>
      <c r="B36" s="531"/>
      <c r="C36" s="532"/>
      <c r="D36" s="532"/>
      <c r="E36" s="532"/>
      <c r="F36" s="532"/>
      <c r="G36" s="532"/>
      <c r="H36" s="532"/>
      <c r="I36" s="532"/>
      <c r="J36" s="532"/>
      <c r="K36" s="532"/>
      <c r="L36" s="532"/>
      <c r="M36" s="533"/>
      <c r="N36" s="385"/>
      <c r="O36" s="385"/>
      <c r="P36" s="385"/>
      <c r="Q36" s="385"/>
      <c r="R36" s="385"/>
      <c r="S36" s="385"/>
      <c r="T36" s="385"/>
      <c r="U36" s="385"/>
      <c r="V36" s="385"/>
      <c r="W36" s="385"/>
      <c r="X36" s="385"/>
      <c r="Y36" s="385"/>
      <c r="Z36" s="385"/>
      <c r="AA36" s="385"/>
      <c r="AB36" s="385"/>
      <c r="AC36" s="385"/>
      <c r="AD36" s="385"/>
      <c r="AE36" s="385"/>
      <c r="AF36" s="385"/>
      <c r="AG36" s="385"/>
      <c r="AH36" s="385"/>
      <c r="AI36" s="385"/>
      <c r="AJ36" s="385"/>
      <c r="AK36" s="385"/>
      <c r="AL36" s="385"/>
      <c r="AM36" s="385"/>
      <c r="AN36" s="385"/>
      <c r="AO36" s="385"/>
      <c r="AP36" s="385"/>
      <c r="AQ36" s="385"/>
      <c r="AR36" s="385"/>
      <c r="AS36" s="385"/>
      <c r="AT36" s="385"/>
      <c r="AU36" s="385"/>
      <c r="AV36" s="385"/>
      <c r="AW36" s="385"/>
      <c r="AX36" s="385"/>
      <c r="AY36" s="385"/>
      <c r="AZ36" s="385"/>
      <c r="BA36" s="385"/>
      <c r="BB36" s="385"/>
      <c r="BC36" s="385"/>
      <c r="BD36" s="385"/>
      <c r="BE36" s="385"/>
      <c r="BF36" s="385"/>
      <c r="BG36" s="385"/>
      <c r="BH36" s="385"/>
      <c r="BI36" s="385"/>
      <c r="BJ36" s="385"/>
      <c r="BK36" s="385"/>
      <c r="BL36" s="385"/>
      <c r="BM36" s="385"/>
    </row>
    <row r="37" spans="1:65" s="371" customFormat="1" ht="22.7" customHeight="1" x14ac:dyDescent="0.2">
      <c r="A37" s="385"/>
      <c r="B37" s="531"/>
      <c r="C37" s="532"/>
      <c r="D37" s="532"/>
      <c r="E37" s="532"/>
      <c r="F37" s="532"/>
      <c r="G37" s="532"/>
      <c r="H37" s="532"/>
      <c r="I37" s="532"/>
      <c r="J37" s="532"/>
      <c r="K37" s="532"/>
      <c r="L37" s="532"/>
      <c r="M37" s="533"/>
      <c r="N37" s="385"/>
      <c r="O37" s="385"/>
      <c r="P37" s="385"/>
      <c r="Q37" s="385"/>
      <c r="R37" s="385"/>
      <c r="S37" s="385"/>
      <c r="T37" s="385"/>
      <c r="U37" s="385"/>
      <c r="V37" s="385"/>
      <c r="W37" s="385"/>
      <c r="X37" s="385"/>
      <c r="Y37" s="385"/>
      <c r="Z37" s="385"/>
      <c r="AA37" s="385"/>
      <c r="AB37" s="385"/>
      <c r="AC37" s="385"/>
      <c r="AD37" s="385"/>
      <c r="AE37" s="385"/>
      <c r="AF37" s="385"/>
      <c r="AG37" s="385"/>
      <c r="AH37" s="385"/>
      <c r="AI37" s="385"/>
      <c r="AJ37" s="385"/>
      <c r="AK37" s="385"/>
      <c r="AL37" s="385"/>
      <c r="AM37" s="385"/>
      <c r="AN37" s="385"/>
      <c r="AO37" s="385"/>
      <c r="AP37" s="385"/>
      <c r="AQ37" s="385"/>
      <c r="AR37" s="385"/>
      <c r="AS37" s="385"/>
      <c r="AT37" s="385"/>
      <c r="AU37" s="385"/>
      <c r="AV37" s="385"/>
      <c r="AW37" s="385"/>
      <c r="AX37" s="385"/>
      <c r="AY37" s="385"/>
      <c r="AZ37" s="385"/>
      <c r="BA37" s="385"/>
      <c r="BB37" s="385"/>
      <c r="BC37" s="385"/>
      <c r="BD37" s="385"/>
      <c r="BE37" s="385"/>
      <c r="BF37" s="385"/>
      <c r="BG37" s="385"/>
      <c r="BH37" s="385"/>
      <c r="BI37" s="385"/>
      <c r="BJ37" s="385"/>
      <c r="BK37" s="385"/>
      <c r="BL37" s="385"/>
      <c r="BM37" s="385"/>
    </row>
    <row r="38" spans="1:65" s="371" customFormat="1" ht="22.7" customHeight="1" x14ac:dyDescent="0.2">
      <c r="A38" s="385"/>
      <c r="B38" s="531"/>
      <c r="C38" s="532"/>
      <c r="D38" s="532"/>
      <c r="E38" s="532"/>
      <c r="F38" s="532"/>
      <c r="G38" s="532"/>
      <c r="H38" s="532"/>
      <c r="I38" s="532"/>
      <c r="J38" s="532"/>
      <c r="K38" s="532"/>
      <c r="L38" s="532"/>
      <c r="M38" s="533"/>
      <c r="N38" s="385"/>
      <c r="O38" s="385"/>
      <c r="P38" s="385"/>
      <c r="Q38" s="385"/>
      <c r="R38" s="385"/>
      <c r="S38" s="385"/>
      <c r="T38" s="385"/>
      <c r="U38" s="385"/>
      <c r="V38" s="385"/>
      <c r="W38" s="385"/>
      <c r="X38" s="385"/>
      <c r="Y38" s="385"/>
      <c r="Z38" s="385"/>
      <c r="AA38" s="385"/>
      <c r="AB38" s="385"/>
      <c r="AC38" s="385"/>
      <c r="AD38" s="385"/>
      <c r="AE38" s="385"/>
      <c r="AF38" s="385"/>
      <c r="AG38" s="385"/>
      <c r="AH38" s="385"/>
      <c r="AI38" s="385"/>
      <c r="AJ38" s="385"/>
      <c r="AK38" s="385"/>
      <c r="AL38" s="385"/>
      <c r="AM38" s="385"/>
      <c r="AN38" s="385"/>
      <c r="AO38" s="385"/>
      <c r="AP38" s="385"/>
      <c r="AQ38" s="385"/>
      <c r="AR38" s="385"/>
      <c r="AS38" s="385"/>
      <c r="AT38" s="385"/>
      <c r="AU38" s="385"/>
      <c r="AV38" s="385"/>
      <c r="AW38" s="385"/>
      <c r="AX38" s="385"/>
      <c r="AY38" s="385"/>
      <c r="AZ38" s="385"/>
      <c r="BA38" s="385"/>
      <c r="BB38" s="385"/>
      <c r="BC38" s="385"/>
      <c r="BD38" s="385"/>
      <c r="BE38" s="385"/>
      <c r="BF38" s="385"/>
      <c r="BG38" s="385"/>
      <c r="BH38" s="385"/>
      <c r="BI38" s="385"/>
      <c r="BJ38" s="385"/>
      <c r="BK38" s="385"/>
      <c r="BL38" s="385"/>
      <c r="BM38" s="385"/>
    </row>
    <row r="39" spans="1:65" s="371" customFormat="1" ht="22.7" customHeight="1" x14ac:dyDescent="0.2">
      <c r="A39" s="385"/>
      <c r="B39" s="531"/>
      <c r="C39" s="532"/>
      <c r="D39" s="532"/>
      <c r="E39" s="532"/>
      <c r="F39" s="532"/>
      <c r="G39" s="532"/>
      <c r="H39" s="532"/>
      <c r="I39" s="532"/>
      <c r="J39" s="532"/>
      <c r="K39" s="532"/>
      <c r="L39" s="532"/>
      <c r="M39" s="533"/>
      <c r="N39" s="385"/>
      <c r="O39" s="385"/>
      <c r="P39" s="385"/>
      <c r="Q39" s="385"/>
      <c r="R39" s="385"/>
      <c r="S39" s="385"/>
      <c r="T39" s="385"/>
      <c r="U39" s="385"/>
      <c r="V39" s="385"/>
      <c r="W39" s="385"/>
      <c r="X39" s="385"/>
      <c r="Y39" s="385"/>
      <c r="Z39" s="385"/>
      <c r="AA39" s="385"/>
      <c r="AB39" s="385"/>
      <c r="AC39" s="385"/>
      <c r="AD39" s="385"/>
      <c r="AE39" s="385"/>
      <c r="AF39" s="385"/>
      <c r="AG39" s="385"/>
      <c r="AH39" s="385"/>
      <c r="AI39" s="385"/>
      <c r="AJ39" s="385"/>
      <c r="AK39" s="385"/>
      <c r="AL39" s="385"/>
      <c r="AM39" s="385"/>
      <c r="AN39" s="385"/>
      <c r="AO39" s="385"/>
      <c r="AP39" s="385"/>
      <c r="AQ39" s="385"/>
      <c r="AR39" s="385"/>
      <c r="AS39" s="385"/>
      <c r="AT39" s="385"/>
      <c r="AU39" s="385"/>
      <c r="AV39" s="385"/>
      <c r="AW39" s="385"/>
      <c r="AX39" s="385"/>
      <c r="AY39" s="385"/>
      <c r="AZ39" s="385"/>
      <c r="BA39" s="385"/>
      <c r="BB39" s="385"/>
      <c r="BC39" s="385"/>
      <c r="BD39" s="385"/>
      <c r="BE39" s="385"/>
      <c r="BF39" s="385"/>
      <c r="BG39" s="385"/>
      <c r="BH39" s="385"/>
      <c r="BI39" s="385"/>
      <c r="BJ39" s="385"/>
      <c r="BK39" s="385"/>
      <c r="BL39" s="385"/>
      <c r="BM39" s="385"/>
    </row>
    <row r="40" spans="1:65" s="371" customFormat="1" ht="22.7" customHeight="1" x14ac:dyDescent="0.2">
      <c r="A40" s="385"/>
      <c r="B40" s="531"/>
      <c r="C40" s="532"/>
      <c r="D40" s="532"/>
      <c r="E40" s="532"/>
      <c r="F40" s="532"/>
      <c r="G40" s="532"/>
      <c r="H40" s="532"/>
      <c r="I40" s="532"/>
      <c r="J40" s="532"/>
      <c r="K40" s="532"/>
      <c r="L40" s="532"/>
      <c r="M40" s="533"/>
      <c r="N40" s="385"/>
      <c r="O40" s="385"/>
      <c r="P40" s="385"/>
      <c r="Q40" s="385"/>
      <c r="R40" s="385"/>
      <c r="S40" s="385"/>
      <c r="T40" s="385"/>
      <c r="U40" s="385"/>
      <c r="V40" s="385"/>
      <c r="W40" s="385"/>
      <c r="X40" s="385"/>
      <c r="Y40" s="385"/>
      <c r="Z40" s="385"/>
      <c r="AA40" s="385"/>
      <c r="AB40" s="385"/>
      <c r="AC40" s="385"/>
      <c r="AD40" s="385"/>
      <c r="AE40" s="385"/>
      <c r="AF40" s="385"/>
      <c r="AG40" s="385"/>
      <c r="AH40" s="385"/>
      <c r="AI40" s="385"/>
      <c r="AJ40" s="385"/>
      <c r="AK40" s="385"/>
      <c r="AL40" s="385"/>
      <c r="AM40" s="385"/>
      <c r="AN40" s="385"/>
      <c r="AO40" s="385"/>
      <c r="AP40" s="385"/>
      <c r="AQ40" s="385"/>
      <c r="AR40" s="385"/>
      <c r="AS40" s="385"/>
      <c r="AT40" s="385"/>
      <c r="AU40" s="385"/>
      <c r="AV40" s="385"/>
      <c r="AW40" s="385"/>
      <c r="AX40" s="385"/>
      <c r="AY40" s="385"/>
      <c r="AZ40" s="385"/>
      <c r="BA40" s="385"/>
      <c r="BB40" s="385"/>
      <c r="BC40" s="385"/>
      <c r="BD40" s="385"/>
      <c r="BE40" s="385"/>
      <c r="BF40" s="385"/>
      <c r="BG40" s="385"/>
      <c r="BH40" s="385"/>
      <c r="BI40" s="385"/>
      <c r="BJ40" s="385"/>
      <c r="BK40" s="385"/>
      <c r="BL40" s="385"/>
      <c r="BM40" s="385"/>
    </row>
    <row r="41" spans="1:65" s="371" customFormat="1" ht="22.7" customHeight="1" thickBot="1" x14ac:dyDescent="0.25">
      <c r="A41" s="385"/>
      <c r="B41" s="528"/>
      <c r="C41" s="529"/>
      <c r="D41" s="529"/>
      <c r="E41" s="529"/>
      <c r="F41" s="529"/>
      <c r="G41" s="529"/>
      <c r="H41" s="529"/>
      <c r="I41" s="529"/>
      <c r="J41" s="529"/>
      <c r="K41" s="529"/>
      <c r="L41" s="529"/>
      <c r="M41" s="530"/>
      <c r="N41" s="385"/>
      <c r="O41" s="385"/>
      <c r="P41" s="385"/>
      <c r="Q41" s="385"/>
      <c r="R41" s="385"/>
      <c r="S41" s="385"/>
      <c r="T41" s="385"/>
      <c r="U41" s="385"/>
      <c r="V41" s="385"/>
      <c r="W41" s="385"/>
      <c r="X41" s="385"/>
      <c r="Y41" s="385"/>
      <c r="Z41" s="385"/>
      <c r="AA41" s="385"/>
      <c r="AB41" s="385"/>
      <c r="AC41" s="385"/>
      <c r="AD41" s="385"/>
      <c r="AE41" s="385"/>
      <c r="AF41" s="385"/>
      <c r="AG41" s="385"/>
      <c r="AH41" s="385"/>
      <c r="AI41" s="385"/>
      <c r="AJ41" s="385"/>
      <c r="AK41" s="385"/>
      <c r="AL41" s="385"/>
      <c r="AM41" s="385"/>
      <c r="AN41" s="385"/>
      <c r="AO41" s="385"/>
      <c r="AP41" s="385"/>
      <c r="AQ41" s="385"/>
      <c r="AR41" s="385"/>
      <c r="AS41" s="385"/>
      <c r="AT41" s="385"/>
      <c r="AU41" s="385"/>
      <c r="AV41" s="385"/>
      <c r="AW41" s="385"/>
      <c r="AX41" s="385"/>
      <c r="AY41" s="385"/>
      <c r="AZ41" s="385"/>
      <c r="BA41" s="385"/>
      <c r="BB41" s="385"/>
      <c r="BC41" s="385"/>
      <c r="BD41" s="385"/>
      <c r="BE41" s="385"/>
      <c r="BF41" s="385"/>
      <c r="BG41" s="385"/>
      <c r="BH41" s="385"/>
      <c r="BI41" s="385"/>
      <c r="BJ41" s="385"/>
      <c r="BK41" s="385"/>
      <c r="BL41" s="385"/>
      <c r="BM41" s="385"/>
    </row>
    <row r="42" spans="1:65" x14ac:dyDescent="0.2">
      <c r="A42" s="385"/>
      <c r="B42" s="385"/>
      <c r="C42" s="385"/>
      <c r="D42" s="385"/>
      <c r="E42" s="385"/>
      <c r="F42" s="385"/>
      <c r="G42" s="385"/>
      <c r="H42" s="385"/>
      <c r="I42" s="385"/>
      <c r="J42" s="385"/>
      <c r="K42" s="385"/>
      <c r="L42" s="385"/>
      <c r="M42" s="385"/>
      <c r="N42" s="385"/>
      <c r="O42" s="385"/>
      <c r="P42" s="385"/>
      <c r="Q42" s="385"/>
      <c r="R42" s="385"/>
      <c r="S42" s="385"/>
      <c r="T42" s="385"/>
      <c r="U42" s="385"/>
      <c r="V42" s="385"/>
      <c r="W42" s="385"/>
      <c r="X42" s="385"/>
      <c r="Y42" s="385"/>
      <c r="Z42" s="385"/>
      <c r="AA42" s="385"/>
      <c r="AB42" s="385"/>
      <c r="AC42" s="385"/>
      <c r="AD42" s="385"/>
      <c r="AE42" s="385"/>
      <c r="AF42" s="385"/>
      <c r="AG42" s="385"/>
      <c r="AH42" s="385"/>
      <c r="AI42" s="385"/>
      <c r="AJ42" s="385"/>
      <c r="AK42" s="385"/>
      <c r="AL42" s="385"/>
      <c r="AM42" s="385"/>
      <c r="AN42" s="385"/>
      <c r="AO42" s="385"/>
      <c r="AP42" s="385"/>
      <c r="AQ42" s="385"/>
      <c r="AR42" s="385"/>
      <c r="AS42" s="385"/>
      <c r="AT42" s="385"/>
      <c r="AU42" s="385"/>
      <c r="AV42" s="385"/>
      <c r="AW42" s="385"/>
      <c r="AX42" s="385"/>
      <c r="AY42" s="385"/>
      <c r="AZ42" s="385"/>
      <c r="BA42" s="385"/>
      <c r="BB42" s="385"/>
      <c r="BC42" s="385"/>
      <c r="BD42" s="385"/>
      <c r="BE42" s="385"/>
      <c r="BF42" s="385"/>
      <c r="BG42" s="385"/>
      <c r="BH42" s="385"/>
      <c r="BI42" s="385"/>
      <c r="BJ42" s="385"/>
      <c r="BK42" s="385"/>
      <c r="BL42" s="385"/>
      <c r="BM42" s="385"/>
    </row>
    <row r="43" spans="1:65" x14ac:dyDescent="0.2">
      <c r="A43" s="385"/>
      <c r="B43" s="385"/>
      <c r="C43" s="385"/>
      <c r="D43" s="385"/>
      <c r="E43" s="385"/>
      <c r="F43" s="385"/>
      <c r="G43" s="385"/>
      <c r="H43" s="385"/>
      <c r="I43" s="385"/>
      <c r="J43" s="385"/>
      <c r="K43" s="385"/>
      <c r="L43" s="385"/>
      <c r="M43" s="385"/>
      <c r="N43" s="385"/>
      <c r="O43" s="385"/>
      <c r="P43" s="385"/>
      <c r="Q43" s="385"/>
      <c r="R43" s="385"/>
      <c r="S43" s="385"/>
      <c r="T43" s="385"/>
      <c r="U43" s="385"/>
      <c r="V43" s="385"/>
      <c r="W43" s="385"/>
      <c r="X43" s="385"/>
      <c r="Y43" s="385"/>
      <c r="Z43" s="385"/>
      <c r="AA43" s="385"/>
      <c r="AB43" s="385"/>
      <c r="AC43" s="385"/>
      <c r="AD43" s="385"/>
      <c r="AE43" s="385"/>
      <c r="AF43" s="385"/>
      <c r="AG43" s="385"/>
      <c r="AH43" s="385"/>
      <c r="AI43" s="385"/>
      <c r="AJ43" s="385"/>
      <c r="AK43" s="385"/>
      <c r="AL43" s="385"/>
      <c r="AM43" s="385"/>
      <c r="AN43" s="385"/>
      <c r="AO43" s="385"/>
      <c r="AP43" s="385"/>
      <c r="AQ43" s="385"/>
      <c r="AR43" s="385"/>
      <c r="AS43" s="385"/>
      <c r="AT43" s="385"/>
      <c r="AU43" s="385"/>
      <c r="AV43" s="385"/>
      <c r="AW43" s="385"/>
      <c r="AX43" s="385"/>
      <c r="AY43" s="385"/>
      <c r="AZ43" s="385"/>
      <c r="BA43" s="385"/>
      <c r="BB43" s="385"/>
      <c r="BC43" s="385"/>
      <c r="BD43" s="385"/>
      <c r="BE43" s="385"/>
      <c r="BF43" s="385"/>
      <c r="BG43" s="385"/>
      <c r="BH43" s="385"/>
      <c r="BI43" s="385"/>
      <c r="BJ43" s="385"/>
      <c r="BK43" s="385"/>
      <c r="BL43" s="385"/>
      <c r="BM43" s="385"/>
    </row>
    <row r="44" spans="1:65" x14ac:dyDescent="0.2">
      <c r="A44" s="385"/>
      <c r="B44" s="385"/>
      <c r="C44" s="385"/>
      <c r="D44" s="385"/>
      <c r="E44" s="385"/>
      <c r="F44" s="385"/>
      <c r="G44" s="385"/>
      <c r="H44" s="385"/>
      <c r="I44" s="385"/>
      <c r="J44" s="385"/>
      <c r="K44" s="385"/>
      <c r="L44" s="385"/>
      <c r="M44" s="385"/>
      <c r="N44" s="385"/>
      <c r="O44" s="385"/>
      <c r="P44" s="385"/>
      <c r="Q44" s="385"/>
      <c r="R44" s="385"/>
      <c r="S44" s="385"/>
      <c r="T44" s="385"/>
      <c r="U44" s="385"/>
      <c r="V44" s="385"/>
      <c r="W44" s="385"/>
      <c r="X44" s="385"/>
      <c r="Y44" s="385"/>
      <c r="Z44" s="385"/>
      <c r="AA44" s="385"/>
      <c r="AB44" s="385"/>
      <c r="AC44" s="385"/>
      <c r="AD44" s="385"/>
      <c r="AE44" s="385"/>
      <c r="AF44" s="385"/>
      <c r="AG44" s="385"/>
      <c r="AH44" s="385"/>
      <c r="AI44" s="385"/>
      <c r="AJ44" s="385"/>
      <c r="AK44" s="385"/>
      <c r="AL44" s="385"/>
      <c r="AM44" s="385"/>
      <c r="AN44" s="385"/>
      <c r="AO44" s="385"/>
      <c r="AP44" s="385"/>
      <c r="AQ44" s="385"/>
      <c r="AR44" s="385"/>
      <c r="AS44" s="385"/>
      <c r="AT44" s="385"/>
      <c r="AU44" s="385"/>
      <c r="AV44" s="385"/>
      <c r="AW44" s="385"/>
      <c r="AX44" s="385"/>
      <c r="AY44" s="385"/>
      <c r="AZ44" s="385"/>
      <c r="BA44" s="385"/>
      <c r="BB44" s="385"/>
      <c r="BC44" s="385"/>
      <c r="BD44" s="385"/>
      <c r="BE44" s="385"/>
      <c r="BF44" s="385"/>
      <c r="BG44" s="385"/>
      <c r="BH44" s="385"/>
      <c r="BI44" s="385"/>
      <c r="BJ44" s="385"/>
      <c r="BK44" s="385"/>
      <c r="BL44" s="385"/>
      <c r="BM44" s="385"/>
    </row>
    <row r="45" spans="1:65" x14ac:dyDescent="0.2">
      <c r="A45" s="385"/>
      <c r="B45" s="385"/>
      <c r="C45" s="385"/>
      <c r="D45" s="385"/>
      <c r="E45" s="385"/>
      <c r="F45" s="385"/>
      <c r="G45" s="385"/>
      <c r="H45" s="385"/>
      <c r="I45" s="385"/>
      <c r="J45" s="385"/>
      <c r="K45" s="385"/>
      <c r="L45" s="385"/>
      <c r="M45" s="385"/>
      <c r="N45" s="385"/>
      <c r="O45" s="385"/>
      <c r="P45" s="385"/>
      <c r="Q45" s="385"/>
      <c r="R45" s="385"/>
      <c r="S45" s="385"/>
      <c r="T45" s="385"/>
      <c r="U45" s="385"/>
      <c r="V45" s="385"/>
      <c r="W45" s="385"/>
      <c r="X45" s="385"/>
      <c r="Y45" s="385"/>
      <c r="Z45" s="385"/>
      <c r="AA45" s="385"/>
      <c r="AB45" s="385"/>
      <c r="AC45" s="385"/>
      <c r="AD45" s="385"/>
      <c r="AE45" s="385"/>
      <c r="AF45" s="385"/>
      <c r="AG45" s="385"/>
      <c r="AH45" s="385"/>
      <c r="AI45" s="385"/>
      <c r="AJ45" s="385"/>
      <c r="AK45" s="385"/>
      <c r="AL45" s="385"/>
      <c r="AM45" s="385"/>
      <c r="AN45" s="385"/>
      <c r="AO45" s="385"/>
      <c r="AP45" s="385"/>
      <c r="AQ45" s="385"/>
      <c r="AR45" s="385"/>
      <c r="AS45" s="385"/>
      <c r="AT45" s="385"/>
      <c r="AU45" s="385"/>
      <c r="AV45" s="385"/>
      <c r="AW45" s="385"/>
      <c r="AX45" s="385"/>
      <c r="AY45" s="385"/>
      <c r="AZ45" s="385"/>
      <c r="BA45" s="385"/>
      <c r="BB45" s="385"/>
      <c r="BC45" s="385"/>
      <c r="BD45" s="385"/>
      <c r="BE45" s="385"/>
      <c r="BF45" s="385"/>
      <c r="BG45" s="385"/>
      <c r="BH45" s="385"/>
      <c r="BI45" s="385"/>
      <c r="BJ45" s="385"/>
      <c r="BK45" s="385"/>
      <c r="BL45" s="385"/>
      <c r="BM45" s="385"/>
    </row>
    <row r="46" spans="1:65" x14ac:dyDescent="0.2">
      <c r="A46" s="385"/>
      <c r="B46" s="385"/>
      <c r="C46" s="385"/>
      <c r="D46" s="385"/>
      <c r="E46" s="385"/>
      <c r="F46" s="385"/>
      <c r="G46" s="385"/>
      <c r="H46" s="385"/>
      <c r="I46" s="385"/>
      <c r="J46" s="385"/>
      <c r="K46" s="385"/>
      <c r="L46" s="385"/>
      <c r="M46" s="385"/>
      <c r="N46" s="385"/>
      <c r="O46" s="385"/>
      <c r="P46" s="385"/>
      <c r="Q46" s="385"/>
      <c r="R46" s="385"/>
      <c r="S46" s="385"/>
      <c r="T46" s="385"/>
      <c r="U46" s="385"/>
      <c r="V46" s="385"/>
      <c r="W46" s="385"/>
      <c r="X46" s="385"/>
      <c r="Y46" s="385"/>
      <c r="Z46" s="385"/>
      <c r="AA46" s="385"/>
      <c r="AB46" s="385"/>
      <c r="AC46" s="385"/>
      <c r="AD46" s="385"/>
      <c r="AE46" s="385"/>
      <c r="AF46" s="385"/>
      <c r="AG46" s="385"/>
      <c r="AH46" s="385"/>
      <c r="AI46" s="385"/>
      <c r="AJ46" s="385"/>
      <c r="AK46" s="385"/>
      <c r="AL46" s="385"/>
      <c r="AM46" s="385"/>
      <c r="AN46" s="385"/>
      <c r="AO46" s="385"/>
      <c r="AP46" s="385"/>
      <c r="AQ46" s="385"/>
      <c r="AR46" s="385"/>
      <c r="AS46" s="385"/>
      <c r="AT46" s="385"/>
      <c r="AU46" s="385"/>
      <c r="AV46" s="385"/>
      <c r="AW46" s="385"/>
      <c r="AX46" s="385"/>
      <c r="AY46" s="385"/>
      <c r="AZ46" s="385"/>
      <c r="BA46" s="385"/>
      <c r="BB46" s="385"/>
      <c r="BC46" s="385"/>
      <c r="BD46" s="385"/>
      <c r="BE46" s="385"/>
      <c r="BF46" s="385"/>
      <c r="BG46" s="385"/>
      <c r="BH46" s="385"/>
      <c r="BI46" s="385"/>
      <c r="BJ46" s="385"/>
      <c r="BK46" s="385"/>
      <c r="BL46" s="385"/>
      <c r="BM46" s="385"/>
    </row>
    <row r="47" spans="1:65" x14ac:dyDescent="0.2">
      <c r="A47" s="385"/>
      <c r="B47" s="385"/>
      <c r="C47" s="385"/>
      <c r="D47" s="385"/>
      <c r="E47" s="385"/>
      <c r="F47" s="385"/>
      <c r="G47" s="385"/>
      <c r="H47" s="385"/>
      <c r="I47" s="385"/>
      <c r="J47" s="385"/>
      <c r="K47" s="385"/>
      <c r="L47" s="385"/>
      <c r="M47" s="385"/>
      <c r="N47" s="385"/>
      <c r="O47" s="385"/>
      <c r="P47" s="385"/>
      <c r="Q47" s="385"/>
      <c r="R47" s="385"/>
      <c r="S47" s="385"/>
      <c r="T47" s="385"/>
      <c r="U47" s="385"/>
      <c r="V47" s="385"/>
      <c r="W47" s="385"/>
      <c r="X47" s="385"/>
      <c r="Y47" s="385"/>
      <c r="Z47" s="385"/>
      <c r="AA47" s="385"/>
      <c r="AB47" s="385"/>
      <c r="AC47" s="385"/>
      <c r="AD47" s="385"/>
      <c r="AE47" s="385"/>
      <c r="AF47" s="385"/>
      <c r="AG47" s="385"/>
      <c r="AH47" s="385"/>
      <c r="AI47" s="385"/>
      <c r="AJ47" s="385"/>
      <c r="AK47" s="385"/>
      <c r="AL47" s="385"/>
      <c r="AM47" s="385"/>
      <c r="AN47" s="385"/>
      <c r="AO47" s="385"/>
      <c r="AP47" s="385"/>
      <c r="AQ47" s="385"/>
      <c r="AR47" s="385"/>
      <c r="AS47" s="385"/>
      <c r="AT47" s="385"/>
      <c r="AU47" s="385"/>
      <c r="AV47" s="385"/>
      <c r="AW47" s="385"/>
      <c r="AX47" s="385"/>
      <c r="AY47" s="385"/>
      <c r="AZ47" s="385"/>
      <c r="BA47" s="385"/>
      <c r="BB47" s="385"/>
      <c r="BC47" s="385"/>
      <c r="BD47" s="385"/>
      <c r="BE47" s="385"/>
      <c r="BF47" s="385"/>
      <c r="BG47" s="385"/>
      <c r="BH47" s="385"/>
      <c r="BI47" s="385"/>
      <c r="BJ47" s="385"/>
      <c r="BK47" s="385"/>
      <c r="BL47" s="385"/>
      <c r="BM47" s="385"/>
    </row>
    <row r="48" spans="1:65" x14ac:dyDescent="0.2">
      <c r="A48" s="385"/>
      <c r="B48" s="385"/>
      <c r="C48" s="385"/>
      <c r="D48" s="385"/>
      <c r="E48" s="385"/>
      <c r="F48" s="385"/>
      <c r="G48" s="385"/>
      <c r="H48" s="385"/>
      <c r="I48" s="385"/>
      <c r="J48" s="385"/>
      <c r="K48" s="385"/>
      <c r="L48" s="385"/>
      <c r="M48" s="385"/>
      <c r="N48" s="385"/>
      <c r="O48" s="385"/>
      <c r="P48" s="385"/>
      <c r="Q48" s="385"/>
      <c r="R48" s="385"/>
      <c r="S48" s="385"/>
      <c r="T48" s="385"/>
      <c r="U48" s="385"/>
      <c r="V48" s="385"/>
      <c r="W48" s="385"/>
      <c r="X48" s="385"/>
      <c r="Y48" s="385"/>
      <c r="Z48" s="385"/>
      <c r="AA48" s="385"/>
      <c r="AB48" s="385"/>
      <c r="AC48" s="385"/>
      <c r="AD48" s="385"/>
      <c r="AE48" s="385"/>
      <c r="AF48" s="385"/>
      <c r="AG48" s="385"/>
      <c r="AH48" s="385"/>
      <c r="AI48" s="385"/>
      <c r="AJ48" s="385"/>
      <c r="AK48" s="385"/>
      <c r="AL48" s="385"/>
      <c r="AM48" s="385"/>
      <c r="AN48" s="385"/>
      <c r="AO48" s="385"/>
      <c r="AP48" s="385"/>
      <c r="AQ48" s="385"/>
      <c r="AR48" s="385"/>
      <c r="AS48" s="385"/>
      <c r="AT48" s="385"/>
      <c r="AU48" s="385"/>
      <c r="AV48" s="385"/>
      <c r="AW48" s="385"/>
      <c r="AX48" s="385"/>
      <c r="AY48" s="385"/>
      <c r="AZ48" s="385"/>
      <c r="BA48" s="385"/>
      <c r="BB48" s="385"/>
      <c r="BC48" s="385"/>
      <c r="BD48" s="385"/>
      <c r="BE48" s="385"/>
      <c r="BF48" s="385"/>
      <c r="BG48" s="385"/>
      <c r="BH48" s="385"/>
      <c r="BI48" s="385"/>
      <c r="BJ48" s="385"/>
      <c r="BK48" s="385"/>
      <c r="BL48" s="385"/>
      <c r="BM48" s="385"/>
    </row>
    <row r="49" spans="1:65" x14ac:dyDescent="0.2">
      <c r="A49" s="385"/>
      <c r="B49" s="385"/>
      <c r="C49" s="385"/>
      <c r="D49" s="385"/>
      <c r="E49" s="385"/>
      <c r="F49" s="385"/>
      <c r="G49" s="385"/>
      <c r="H49" s="385"/>
      <c r="I49" s="385"/>
      <c r="J49" s="385"/>
      <c r="K49" s="385"/>
      <c r="L49" s="385"/>
      <c r="M49" s="385"/>
      <c r="N49" s="385"/>
      <c r="O49" s="385"/>
      <c r="P49" s="385"/>
      <c r="Q49" s="385"/>
      <c r="R49" s="385"/>
      <c r="S49" s="385"/>
      <c r="T49" s="385"/>
      <c r="U49" s="385"/>
      <c r="V49" s="385"/>
      <c r="W49" s="385"/>
      <c r="X49" s="385"/>
      <c r="Y49" s="385"/>
      <c r="Z49" s="385"/>
      <c r="AA49" s="385"/>
      <c r="AB49" s="385"/>
      <c r="AC49" s="385"/>
      <c r="AD49" s="385"/>
      <c r="AE49" s="385"/>
      <c r="AF49" s="385"/>
      <c r="AG49" s="385"/>
      <c r="AH49" s="385"/>
      <c r="AI49" s="385"/>
      <c r="AJ49" s="385"/>
      <c r="AK49" s="385"/>
      <c r="AL49" s="385"/>
      <c r="AM49" s="385"/>
      <c r="AN49" s="385"/>
      <c r="AO49" s="385"/>
      <c r="AP49" s="385"/>
      <c r="AQ49" s="385"/>
      <c r="AR49" s="385"/>
      <c r="AS49" s="385"/>
      <c r="AT49" s="385"/>
      <c r="AU49" s="385"/>
      <c r="AV49" s="385"/>
      <c r="AW49" s="385"/>
      <c r="AX49" s="385"/>
      <c r="AY49" s="385"/>
      <c r="AZ49" s="385"/>
      <c r="BA49" s="385"/>
      <c r="BB49" s="385"/>
      <c r="BC49" s="385"/>
      <c r="BD49" s="385"/>
      <c r="BE49" s="385"/>
      <c r="BF49" s="385"/>
      <c r="BG49" s="385"/>
      <c r="BH49" s="385"/>
      <c r="BI49" s="385"/>
      <c r="BJ49" s="385"/>
      <c r="BK49" s="385"/>
      <c r="BL49" s="385"/>
      <c r="BM49" s="385"/>
    </row>
    <row r="50" spans="1:65" x14ac:dyDescent="0.2">
      <c r="A50" s="385"/>
      <c r="B50" s="385"/>
      <c r="C50" s="385"/>
      <c r="D50" s="385"/>
      <c r="E50" s="385"/>
      <c r="F50" s="385"/>
      <c r="G50" s="385"/>
      <c r="H50" s="385"/>
      <c r="I50" s="385"/>
      <c r="J50" s="385"/>
      <c r="K50" s="385"/>
      <c r="L50" s="385"/>
      <c r="M50" s="385"/>
      <c r="N50" s="385"/>
      <c r="O50" s="385"/>
      <c r="P50" s="385"/>
      <c r="Q50" s="385"/>
      <c r="R50" s="385"/>
      <c r="S50" s="385"/>
      <c r="T50" s="385"/>
      <c r="U50" s="385"/>
      <c r="V50" s="385"/>
      <c r="W50" s="385"/>
      <c r="X50" s="385"/>
      <c r="Y50" s="385"/>
      <c r="Z50" s="385"/>
      <c r="AA50" s="385"/>
      <c r="AB50" s="385"/>
      <c r="AC50" s="385"/>
      <c r="AD50" s="385"/>
      <c r="AE50" s="385"/>
      <c r="AF50" s="385"/>
      <c r="AG50" s="385"/>
      <c r="AH50" s="385"/>
      <c r="AI50" s="385"/>
      <c r="AJ50" s="385"/>
      <c r="AK50" s="385"/>
      <c r="AL50" s="385"/>
      <c r="AM50" s="385"/>
      <c r="AN50" s="385"/>
      <c r="AO50" s="385"/>
      <c r="AP50" s="385"/>
      <c r="AQ50" s="385"/>
      <c r="AR50" s="385"/>
      <c r="AS50" s="385"/>
      <c r="AT50" s="385"/>
      <c r="AU50" s="385"/>
      <c r="AV50" s="385"/>
      <c r="AW50" s="385"/>
      <c r="AX50" s="385"/>
      <c r="AY50" s="385"/>
      <c r="AZ50" s="385"/>
      <c r="BA50" s="385"/>
      <c r="BB50" s="385"/>
      <c r="BC50" s="385"/>
      <c r="BD50" s="385"/>
      <c r="BE50" s="385"/>
      <c r="BF50" s="385"/>
      <c r="BG50" s="385"/>
      <c r="BH50" s="385"/>
      <c r="BI50" s="385"/>
      <c r="BJ50" s="385"/>
      <c r="BK50" s="385"/>
      <c r="BL50" s="385"/>
      <c r="BM50" s="385"/>
    </row>
    <row r="51" spans="1:65" x14ac:dyDescent="0.2">
      <c r="A51" s="385"/>
      <c r="B51" s="385"/>
      <c r="C51" s="385"/>
      <c r="D51" s="385"/>
      <c r="E51" s="385"/>
      <c r="F51" s="385"/>
      <c r="G51" s="385"/>
      <c r="H51" s="385"/>
      <c r="I51" s="385"/>
      <c r="J51" s="385"/>
      <c r="K51" s="385"/>
      <c r="L51" s="385"/>
      <c r="M51" s="385"/>
      <c r="N51" s="385"/>
      <c r="O51" s="385"/>
      <c r="P51" s="385"/>
      <c r="Q51" s="385"/>
      <c r="R51" s="385"/>
      <c r="S51" s="385"/>
      <c r="T51" s="385"/>
      <c r="U51" s="385"/>
      <c r="V51" s="385"/>
      <c r="W51" s="385"/>
      <c r="X51" s="385"/>
      <c r="Y51" s="385"/>
      <c r="Z51" s="385"/>
      <c r="AA51" s="385"/>
      <c r="AB51" s="385"/>
      <c r="AC51" s="385"/>
      <c r="AD51" s="385"/>
      <c r="AE51" s="385"/>
      <c r="AF51" s="385"/>
      <c r="AG51" s="385"/>
      <c r="AH51" s="385"/>
      <c r="AI51" s="385"/>
      <c r="AJ51" s="385"/>
      <c r="AK51" s="385"/>
      <c r="AL51" s="385"/>
      <c r="AM51" s="385"/>
      <c r="AN51" s="385"/>
      <c r="AO51" s="385"/>
      <c r="AP51" s="385"/>
      <c r="AQ51" s="385"/>
      <c r="AR51" s="385"/>
      <c r="AS51" s="385"/>
      <c r="AT51" s="385"/>
      <c r="AU51" s="385"/>
      <c r="AV51" s="385"/>
      <c r="AW51" s="385"/>
      <c r="AX51" s="385"/>
      <c r="AY51" s="385"/>
      <c r="AZ51" s="385"/>
      <c r="BA51" s="385"/>
      <c r="BB51" s="385"/>
      <c r="BC51" s="385"/>
      <c r="BD51" s="385"/>
      <c r="BE51" s="385"/>
      <c r="BF51" s="385"/>
      <c r="BG51" s="385"/>
      <c r="BH51" s="385"/>
      <c r="BI51" s="385"/>
      <c r="BJ51" s="385"/>
      <c r="BK51" s="385"/>
      <c r="BL51" s="385"/>
      <c r="BM51" s="385"/>
    </row>
    <row r="52" spans="1:65" x14ac:dyDescent="0.2">
      <c r="A52" s="385"/>
      <c r="B52" s="385"/>
      <c r="C52" s="385"/>
      <c r="D52" s="385"/>
      <c r="E52" s="385"/>
      <c r="F52" s="385"/>
      <c r="G52" s="385"/>
      <c r="H52" s="385"/>
      <c r="I52" s="385"/>
      <c r="J52" s="385"/>
      <c r="K52" s="385"/>
      <c r="L52" s="385"/>
      <c r="M52" s="385"/>
      <c r="N52" s="385"/>
      <c r="O52" s="385"/>
      <c r="P52" s="385"/>
      <c r="Q52" s="385"/>
      <c r="R52" s="385"/>
      <c r="S52" s="385"/>
      <c r="T52" s="385"/>
      <c r="U52" s="385"/>
      <c r="V52" s="385"/>
      <c r="W52" s="385"/>
      <c r="X52" s="385"/>
      <c r="Y52" s="385"/>
      <c r="Z52" s="385"/>
      <c r="AA52" s="385"/>
      <c r="AB52" s="385"/>
      <c r="AC52" s="385"/>
      <c r="AD52" s="385"/>
      <c r="AE52" s="385"/>
      <c r="AF52" s="385"/>
      <c r="AG52" s="385"/>
      <c r="AH52" s="385"/>
      <c r="AI52" s="385"/>
      <c r="AJ52" s="385"/>
      <c r="AK52" s="385"/>
      <c r="AL52" s="385"/>
      <c r="AM52" s="385"/>
      <c r="AN52" s="385"/>
      <c r="AO52" s="385"/>
      <c r="AP52" s="385"/>
      <c r="AQ52" s="385"/>
      <c r="AR52" s="385"/>
      <c r="AS52" s="385"/>
      <c r="AT52" s="385"/>
      <c r="AU52" s="385"/>
      <c r="AV52" s="385"/>
      <c r="AW52" s="385"/>
      <c r="AX52" s="385"/>
      <c r="AY52" s="385"/>
      <c r="AZ52" s="385"/>
      <c r="BA52" s="385"/>
      <c r="BB52" s="385"/>
      <c r="BC52" s="385"/>
      <c r="BD52" s="385"/>
      <c r="BE52" s="385"/>
      <c r="BF52" s="385"/>
      <c r="BG52" s="385"/>
      <c r="BH52" s="385"/>
      <c r="BI52" s="385"/>
      <c r="BJ52" s="385"/>
      <c r="BK52" s="385"/>
      <c r="BL52" s="385"/>
      <c r="BM52" s="385"/>
    </row>
    <row r="53" spans="1:65" x14ac:dyDescent="0.2">
      <c r="A53" s="385"/>
      <c r="B53" s="385"/>
      <c r="C53" s="385"/>
      <c r="D53" s="385"/>
      <c r="E53" s="385"/>
      <c r="F53" s="385"/>
      <c r="G53" s="385"/>
      <c r="H53" s="385"/>
      <c r="I53" s="385"/>
      <c r="J53" s="385"/>
      <c r="K53" s="385"/>
      <c r="L53" s="385"/>
      <c r="M53" s="385"/>
      <c r="N53" s="385"/>
      <c r="O53" s="385"/>
      <c r="P53" s="385"/>
      <c r="Q53" s="385"/>
      <c r="R53" s="385"/>
      <c r="S53" s="385"/>
      <c r="T53" s="385"/>
      <c r="U53" s="385"/>
      <c r="V53" s="385"/>
      <c r="W53" s="385"/>
      <c r="X53" s="385"/>
      <c r="Y53" s="385"/>
      <c r="Z53" s="385"/>
      <c r="AA53" s="385"/>
      <c r="AB53" s="385"/>
      <c r="AC53" s="385"/>
      <c r="AD53" s="385"/>
      <c r="AE53" s="385"/>
      <c r="AF53" s="385"/>
      <c r="AG53" s="385"/>
      <c r="AH53" s="385"/>
      <c r="AI53" s="385"/>
      <c r="AJ53" s="385"/>
      <c r="AK53" s="385"/>
      <c r="AL53" s="385"/>
      <c r="AM53" s="385"/>
      <c r="AN53" s="385"/>
      <c r="AO53" s="385"/>
      <c r="AP53" s="385"/>
      <c r="AQ53" s="385"/>
      <c r="AR53" s="385"/>
      <c r="AS53" s="385"/>
      <c r="AT53" s="385"/>
      <c r="AU53" s="385"/>
      <c r="AV53" s="385"/>
      <c r="AW53" s="385"/>
      <c r="AX53" s="385"/>
      <c r="AY53" s="385"/>
      <c r="AZ53" s="385"/>
      <c r="BA53" s="385"/>
      <c r="BB53" s="385"/>
      <c r="BC53" s="385"/>
      <c r="BD53" s="385"/>
      <c r="BE53" s="385"/>
      <c r="BF53" s="385"/>
      <c r="BG53" s="385"/>
      <c r="BH53" s="385"/>
      <c r="BI53" s="385"/>
      <c r="BJ53" s="385"/>
      <c r="BK53" s="385"/>
      <c r="BL53" s="385"/>
      <c r="BM53" s="385"/>
    </row>
    <row r="54" spans="1:65" x14ac:dyDescent="0.2">
      <c r="A54" s="385"/>
      <c r="B54" s="385"/>
      <c r="C54" s="385"/>
      <c r="D54" s="385"/>
      <c r="E54" s="385"/>
      <c r="F54" s="385"/>
      <c r="G54" s="385"/>
      <c r="H54" s="385"/>
      <c r="I54" s="385"/>
      <c r="J54" s="385"/>
      <c r="K54" s="385"/>
      <c r="L54" s="385"/>
      <c r="M54" s="385"/>
      <c r="N54" s="385"/>
      <c r="O54" s="385"/>
      <c r="P54" s="385"/>
      <c r="Q54" s="385"/>
      <c r="R54" s="385"/>
      <c r="S54" s="385"/>
      <c r="T54" s="385"/>
      <c r="U54" s="385"/>
      <c r="V54" s="385"/>
      <c r="W54" s="385"/>
      <c r="X54" s="385"/>
      <c r="Y54" s="385"/>
      <c r="Z54" s="385"/>
      <c r="AA54" s="385"/>
      <c r="AB54" s="385"/>
      <c r="AC54" s="385"/>
      <c r="AD54" s="385"/>
      <c r="AE54" s="385"/>
      <c r="AF54" s="385"/>
      <c r="AG54" s="385"/>
      <c r="AH54" s="385"/>
      <c r="AI54" s="385"/>
      <c r="AJ54" s="385"/>
      <c r="AK54" s="385"/>
      <c r="AL54" s="385"/>
      <c r="AM54" s="385"/>
      <c r="AN54" s="385"/>
      <c r="AO54" s="385"/>
      <c r="AP54" s="385"/>
      <c r="AQ54" s="385"/>
      <c r="AR54" s="385"/>
      <c r="AS54" s="385"/>
      <c r="AT54" s="385"/>
      <c r="AU54" s="385"/>
      <c r="AV54" s="385"/>
      <c r="AW54" s="385"/>
      <c r="AX54" s="385"/>
      <c r="AY54" s="385"/>
      <c r="AZ54" s="385"/>
      <c r="BA54" s="385"/>
      <c r="BB54" s="385"/>
      <c r="BC54" s="385"/>
      <c r="BD54" s="385"/>
      <c r="BE54" s="385"/>
      <c r="BF54" s="385"/>
      <c r="BG54" s="385"/>
      <c r="BH54" s="385"/>
      <c r="BI54" s="385"/>
      <c r="BJ54" s="385"/>
      <c r="BK54" s="385"/>
      <c r="BL54" s="385"/>
      <c r="BM54" s="385"/>
    </row>
    <row r="55" spans="1:65" x14ac:dyDescent="0.2">
      <c r="A55" s="385"/>
      <c r="B55" s="385"/>
      <c r="C55" s="385"/>
      <c r="D55" s="385"/>
      <c r="E55" s="385"/>
      <c r="F55" s="385"/>
      <c r="G55" s="385"/>
      <c r="H55" s="385"/>
      <c r="I55" s="385"/>
      <c r="J55" s="385"/>
      <c r="K55" s="385"/>
      <c r="L55" s="385"/>
      <c r="M55" s="385"/>
      <c r="N55" s="385"/>
      <c r="O55" s="385"/>
      <c r="P55" s="385"/>
      <c r="Q55" s="385"/>
      <c r="R55" s="385"/>
      <c r="S55" s="385"/>
      <c r="T55" s="385"/>
      <c r="U55" s="385"/>
      <c r="V55" s="385"/>
      <c r="W55" s="385"/>
      <c r="X55" s="385"/>
      <c r="Y55" s="385"/>
      <c r="Z55" s="385"/>
      <c r="AA55" s="385"/>
      <c r="AB55" s="385"/>
      <c r="AC55" s="385"/>
      <c r="AD55" s="385"/>
      <c r="AE55" s="385"/>
      <c r="AF55" s="385"/>
      <c r="AG55" s="385"/>
      <c r="AH55" s="385"/>
      <c r="AI55" s="385"/>
      <c r="AJ55" s="385"/>
      <c r="AK55" s="385"/>
      <c r="AL55" s="385"/>
      <c r="AM55" s="385"/>
      <c r="AN55" s="385"/>
      <c r="AO55" s="385"/>
      <c r="AP55" s="385"/>
      <c r="AQ55" s="385"/>
      <c r="AR55" s="385"/>
      <c r="AS55" s="385"/>
      <c r="AT55" s="385"/>
      <c r="AU55" s="385"/>
      <c r="AV55" s="385"/>
      <c r="AW55" s="385"/>
      <c r="AX55" s="385"/>
      <c r="AY55" s="385"/>
      <c r="AZ55" s="385"/>
      <c r="BA55" s="385"/>
      <c r="BB55" s="385"/>
      <c r="BC55" s="385"/>
      <c r="BD55" s="385"/>
      <c r="BE55" s="385"/>
      <c r="BF55" s="385"/>
      <c r="BG55" s="385"/>
      <c r="BH55" s="385"/>
      <c r="BI55" s="385"/>
      <c r="BJ55" s="385"/>
      <c r="BK55" s="385"/>
      <c r="BL55" s="385"/>
      <c r="BM55" s="385"/>
    </row>
    <row r="56" spans="1:65" x14ac:dyDescent="0.2">
      <c r="A56" s="385"/>
      <c r="B56" s="385"/>
      <c r="C56" s="385"/>
      <c r="D56" s="385"/>
      <c r="E56" s="385"/>
      <c r="F56" s="385"/>
      <c r="G56" s="385"/>
      <c r="H56" s="385"/>
      <c r="I56" s="385"/>
      <c r="J56" s="385"/>
      <c r="K56" s="385"/>
      <c r="L56" s="385"/>
      <c r="M56" s="385"/>
      <c r="N56" s="385"/>
      <c r="O56" s="385"/>
      <c r="P56" s="385"/>
      <c r="Q56" s="385"/>
      <c r="R56" s="385"/>
      <c r="S56" s="385"/>
      <c r="T56" s="385"/>
      <c r="U56" s="385"/>
      <c r="V56" s="385"/>
      <c r="W56" s="385"/>
      <c r="X56" s="385"/>
      <c r="Y56" s="385"/>
      <c r="Z56" s="385"/>
      <c r="AA56" s="385"/>
      <c r="AB56" s="385"/>
      <c r="AC56" s="385"/>
      <c r="AD56" s="385"/>
      <c r="AE56" s="385"/>
      <c r="AF56" s="385"/>
      <c r="AG56" s="385"/>
      <c r="AH56" s="385"/>
      <c r="AI56" s="385"/>
      <c r="AJ56" s="385"/>
      <c r="AK56" s="385"/>
      <c r="AL56" s="385"/>
      <c r="AM56" s="385"/>
      <c r="AN56" s="385"/>
      <c r="AO56" s="385"/>
      <c r="AP56" s="385"/>
      <c r="AQ56" s="385"/>
      <c r="AR56" s="385"/>
      <c r="AS56" s="385"/>
      <c r="AT56" s="385"/>
      <c r="AU56" s="385"/>
      <c r="AV56" s="385"/>
      <c r="AW56" s="385"/>
      <c r="AX56" s="385"/>
      <c r="AY56" s="385"/>
      <c r="AZ56" s="385"/>
      <c r="BA56" s="385"/>
      <c r="BB56" s="385"/>
      <c r="BC56" s="385"/>
      <c r="BD56" s="385"/>
      <c r="BE56" s="385"/>
      <c r="BF56" s="385"/>
      <c r="BG56" s="385"/>
      <c r="BH56" s="385"/>
      <c r="BI56" s="385"/>
      <c r="BJ56" s="385"/>
      <c r="BK56" s="385"/>
      <c r="BL56" s="385"/>
      <c r="BM56" s="385"/>
    </row>
    <row r="57" spans="1:65" x14ac:dyDescent="0.2">
      <c r="A57" s="385"/>
      <c r="B57" s="385"/>
      <c r="C57" s="385"/>
      <c r="D57" s="385"/>
      <c r="E57" s="385"/>
      <c r="F57" s="385"/>
      <c r="G57" s="385"/>
      <c r="H57" s="385"/>
      <c r="I57" s="385"/>
      <c r="J57" s="385"/>
      <c r="K57" s="385"/>
      <c r="L57" s="385"/>
      <c r="M57" s="385"/>
      <c r="N57" s="385"/>
      <c r="O57" s="385"/>
      <c r="P57" s="385"/>
      <c r="Q57" s="385"/>
      <c r="R57" s="385"/>
      <c r="S57" s="385"/>
      <c r="T57" s="385"/>
      <c r="U57" s="385"/>
      <c r="V57" s="385"/>
      <c r="W57" s="385"/>
      <c r="X57" s="385"/>
      <c r="Y57" s="385"/>
      <c r="Z57" s="385"/>
      <c r="AA57" s="385"/>
      <c r="AB57" s="385"/>
      <c r="AC57" s="385"/>
      <c r="AD57" s="385"/>
      <c r="AE57" s="385"/>
      <c r="AF57" s="385"/>
      <c r="AG57" s="385"/>
      <c r="AH57" s="385"/>
      <c r="AI57" s="385"/>
      <c r="AJ57" s="385"/>
      <c r="AK57" s="385"/>
      <c r="AL57" s="385"/>
      <c r="AM57" s="385"/>
      <c r="AN57" s="385"/>
      <c r="AO57" s="385"/>
      <c r="AP57" s="385"/>
      <c r="AQ57" s="385"/>
      <c r="AR57" s="385"/>
      <c r="AS57" s="385"/>
      <c r="AT57" s="385"/>
      <c r="AU57" s="385"/>
      <c r="AV57" s="385"/>
      <c r="AW57" s="385"/>
      <c r="AX57" s="385"/>
      <c r="AY57" s="385"/>
      <c r="AZ57" s="385"/>
      <c r="BA57" s="385"/>
      <c r="BB57" s="385"/>
      <c r="BC57" s="385"/>
      <c r="BD57" s="385"/>
      <c r="BE57" s="385"/>
      <c r="BF57" s="385"/>
      <c r="BG57" s="385"/>
      <c r="BH57" s="385"/>
      <c r="BI57" s="385"/>
      <c r="BJ57" s="385"/>
      <c r="BK57" s="385"/>
      <c r="BL57" s="385"/>
      <c r="BM57" s="385"/>
    </row>
    <row r="58" spans="1:65" x14ac:dyDescent="0.2">
      <c r="A58" s="385"/>
      <c r="B58" s="385"/>
      <c r="C58" s="385"/>
      <c r="D58" s="385"/>
      <c r="E58" s="385"/>
      <c r="F58" s="385"/>
      <c r="G58" s="385"/>
      <c r="H58" s="385"/>
      <c r="I58" s="385"/>
      <c r="J58" s="385"/>
      <c r="K58" s="385"/>
      <c r="L58" s="385"/>
      <c r="M58" s="385"/>
      <c r="N58" s="385"/>
      <c r="O58" s="385"/>
      <c r="P58" s="385"/>
      <c r="Q58" s="385"/>
      <c r="R58" s="385"/>
      <c r="S58" s="385"/>
      <c r="T58" s="385"/>
      <c r="U58" s="385"/>
      <c r="V58" s="385"/>
      <c r="W58" s="385"/>
      <c r="X58" s="385"/>
      <c r="Y58" s="385"/>
      <c r="Z58" s="385"/>
      <c r="AA58" s="385"/>
      <c r="AB58" s="385"/>
      <c r="AC58" s="385"/>
      <c r="AD58" s="385"/>
      <c r="AE58" s="385"/>
      <c r="AF58" s="385"/>
      <c r="AG58" s="385"/>
      <c r="AH58" s="385"/>
      <c r="AI58" s="385"/>
      <c r="AJ58" s="385"/>
      <c r="AK58" s="385"/>
      <c r="AL58" s="385"/>
      <c r="AM58" s="385"/>
      <c r="AN58" s="385"/>
      <c r="AO58" s="385"/>
      <c r="AP58" s="385"/>
      <c r="AQ58" s="385"/>
      <c r="AR58" s="385"/>
      <c r="AS58" s="385"/>
      <c r="AT58" s="385"/>
      <c r="AU58" s="385"/>
      <c r="AV58" s="385"/>
      <c r="AW58" s="385"/>
      <c r="AX58" s="385"/>
      <c r="AY58" s="385"/>
      <c r="AZ58" s="385"/>
      <c r="BA58" s="385"/>
      <c r="BB58" s="385"/>
      <c r="BC58" s="385"/>
      <c r="BD58" s="385"/>
      <c r="BE58" s="385"/>
      <c r="BF58" s="385"/>
      <c r="BG58" s="385"/>
      <c r="BH58" s="385"/>
      <c r="BI58" s="385"/>
      <c r="BJ58" s="385"/>
      <c r="BK58" s="385"/>
      <c r="BL58" s="385"/>
      <c r="BM58" s="385"/>
    </row>
    <row r="59" spans="1:65" x14ac:dyDescent="0.2">
      <c r="A59" s="385"/>
      <c r="B59" s="385"/>
      <c r="C59" s="385"/>
      <c r="D59" s="385"/>
      <c r="E59" s="385"/>
      <c r="F59" s="385"/>
      <c r="G59" s="385"/>
      <c r="H59" s="385"/>
      <c r="I59" s="385"/>
      <c r="J59" s="385"/>
      <c r="K59" s="385"/>
      <c r="L59" s="385"/>
      <c r="M59" s="385"/>
      <c r="N59" s="385"/>
      <c r="O59" s="385"/>
      <c r="P59" s="385"/>
      <c r="Q59" s="385"/>
      <c r="R59" s="385"/>
      <c r="S59" s="385"/>
      <c r="T59" s="385"/>
      <c r="U59" s="385"/>
      <c r="V59" s="385"/>
      <c r="W59" s="385"/>
      <c r="X59" s="385"/>
      <c r="Y59" s="385"/>
      <c r="Z59" s="385"/>
      <c r="AA59" s="385"/>
      <c r="AB59" s="385"/>
      <c r="AC59" s="385"/>
      <c r="AD59" s="385"/>
      <c r="AE59" s="385"/>
      <c r="AF59" s="385"/>
      <c r="AG59" s="385"/>
      <c r="AH59" s="385"/>
      <c r="AI59" s="385"/>
      <c r="AJ59" s="385"/>
      <c r="AK59" s="385"/>
      <c r="AL59" s="385"/>
      <c r="AM59" s="385"/>
      <c r="AN59" s="385"/>
      <c r="AO59" s="385"/>
      <c r="AP59" s="385"/>
      <c r="AQ59" s="385"/>
      <c r="AR59" s="385"/>
      <c r="AS59" s="385"/>
      <c r="AT59" s="385"/>
      <c r="AU59" s="385"/>
      <c r="AV59" s="385"/>
      <c r="AW59" s="385"/>
      <c r="AX59" s="385"/>
      <c r="AY59" s="385"/>
      <c r="AZ59" s="385"/>
      <c r="BA59" s="385"/>
      <c r="BB59" s="385"/>
      <c r="BC59" s="385"/>
      <c r="BD59" s="385"/>
      <c r="BE59" s="385"/>
      <c r="BF59" s="385"/>
      <c r="BG59" s="385"/>
      <c r="BH59" s="385"/>
      <c r="BI59" s="385"/>
      <c r="BJ59" s="385"/>
      <c r="BK59" s="385"/>
      <c r="BL59" s="385"/>
      <c r="BM59" s="385"/>
    </row>
    <row r="60" spans="1:65" x14ac:dyDescent="0.2">
      <c r="A60" s="385"/>
      <c r="B60" s="385"/>
      <c r="C60" s="385"/>
      <c r="D60" s="385"/>
      <c r="E60" s="385"/>
      <c r="F60" s="385"/>
      <c r="G60" s="385"/>
      <c r="H60" s="385"/>
      <c r="I60" s="385"/>
      <c r="J60" s="385"/>
      <c r="K60" s="385"/>
      <c r="L60" s="385"/>
      <c r="M60" s="385"/>
      <c r="N60" s="385"/>
      <c r="O60" s="385"/>
      <c r="P60" s="385"/>
      <c r="Q60" s="385"/>
      <c r="R60" s="385"/>
      <c r="S60" s="385"/>
      <c r="T60" s="385"/>
      <c r="U60" s="385"/>
      <c r="V60" s="385"/>
      <c r="W60" s="385"/>
      <c r="X60" s="385"/>
      <c r="Y60" s="385"/>
      <c r="Z60" s="385"/>
      <c r="AA60" s="385"/>
      <c r="AB60" s="385"/>
      <c r="AC60" s="385"/>
      <c r="AD60" s="385"/>
      <c r="AE60" s="385"/>
      <c r="AF60" s="385"/>
      <c r="AG60" s="385"/>
      <c r="AH60" s="385"/>
      <c r="AI60" s="385"/>
      <c r="AJ60" s="385"/>
      <c r="AK60" s="385"/>
      <c r="AL60" s="385"/>
      <c r="AM60" s="385"/>
      <c r="AN60" s="385"/>
      <c r="AO60" s="385"/>
      <c r="AP60" s="385"/>
      <c r="AQ60" s="385"/>
      <c r="AR60" s="385"/>
      <c r="AS60" s="385"/>
      <c r="AT60" s="385"/>
      <c r="AU60" s="385"/>
      <c r="AV60" s="385"/>
      <c r="AW60" s="385"/>
      <c r="AX60" s="385"/>
      <c r="AY60" s="385"/>
      <c r="AZ60" s="385"/>
      <c r="BA60" s="385"/>
      <c r="BB60" s="385"/>
      <c r="BC60" s="385"/>
      <c r="BD60" s="385"/>
      <c r="BE60" s="385"/>
      <c r="BF60" s="385"/>
      <c r="BG60" s="385"/>
      <c r="BH60" s="385"/>
      <c r="BI60" s="385"/>
      <c r="BJ60" s="385"/>
      <c r="BK60" s="385"/>
      <c r="BL60" s="385"/>
      <c r="BM60" s="385"/>
    </row>
    <row r="61" spans="1:65" x14ac:dyDescent="0.2">
      <c r="A61" s="385"/>
      <c r="B61" s="385"/>
      <c r="C61" s="385"/>
      <c r="D61" s="385"/>
      <c r="E61" s="385"/>
      <c r="F61" s="385"/>
      <c r="G61" s="385"/>
      <c r="H61" s="385"/>
      <c r="I61" s="385"/>
      <c r="J61" s="385"/>
      <c r="K61" s="385"/>
      <c r="L61" s="385"/>
      <c r="M61" s="385"/>
      <c r="N61" s="385"/>
      <c r="O61" s="385"/>
      <c r="P61" s="385"/>
      <c r="Q61" s="385"/>
      <c r="R61" s="385"/>
      <c r="S61" s="385"/>
      <c r="T61" s="385"/>
      <c r="U61" s="385"/>
      <c r="V61" s="385"/>
      <c r="W61" s="385"/>
      <c r="X61" s="385"/>
      <c r="Y61" s="385"/>
      <c r="Z61" s="385"/>
      <c r="AA61" s="385"/>
      <c r="AB61" s="385"/>
      <c r="AC61" s="385"/>
      <c r="AD61" s="385"/>
      <c r="AE61" s="385"/>
      <c r="AF61" s="385"/>
      <c r="AG61" s="385"/>
      <c r="AH61" s="385"/>
      <c r="AI61" s="385"/>
      <c r="AJ61" s="385"/>
      <c r="AK61" s="385"/>
      <c r="AL61" s="385"/>
      <c r="AM61" s="385"/>
      <c r="AN61" s="385"/>
      <c r="AO61" s="385"/>
      <c r="AP61" s="385"/>
      <c r="AQ61" s="385"/>
      <c r="AR61" s="385"/>
      <c r="AS61" s="385"/>
      <c r="AT61" s="385"/>
      <c r="AU61" s="385"/>
      <c r="AV61" s="385"/>
      <c r="AW61" s="385"/>
      <c r="AX61" s="385"/>
      <c r="AY61" s="385"/>
      <c r="AZ61" s="385"/>
      <c r="BA61" s="385"/>
      <c r="BB61" s="385"/>
      <c r="BC61" s="385"/>
      <c r="BD61" s="385"/>
      <c r="BE61" s="385"/>
      <c r="BF61" s="385"/>
      <c r="BG61" s="385"/>
      <c r="BH61" s="385"/>
      <c r="BI61" s="385"/>
      <c r="BJ61" s="385"/>
      <c r="BK61" s="385"/>
      <c r="BL61" s="385"/>
      <c r="BM61" s="385"/>
    </row>
    <row r="62" spans="1:65" x14ac:dyDescent="0.2">
      <c r="A62" s="385"/>
      <c r="B62" s="385"/>
      <c r="C62" s="385"/>
      <c r="D62" s="385"/>
      <c r="E62" s="385"/>
      <c r="F62" s="385"/>
      <c r="G62" s="385"/>
      <c r="H62" s="385"/>
      <c r="I62" s="385"/>
      <c r="J62" s="385"/>
      <c r="K62" s="385"/>
      <c r="L62" s="385"/>
      <c r="M62" s="385"/>
      <c r="N62" s="385"/>
      <c r="O62" s="385"/>
      <c r="P62" s="385"/>
      <c r="Q62" s="385"/>
      <c r="R62" s="385"/>
      <c r="S62" s="385"/>
      <c r="T62" s="385"/>
      <c r="U62" s="385"/>
      <c r="V62" s="385"/>
      <c r="W62" s="385"/>
      <c r="X62" s="385"/>
      <c r="Y62" s="385"/>
      <c r="Z62" s="385"/>
      <c r="AA62" s="385"/>
      <c r="AB62" s="385"/>
      <c r="AC62" s="385"/>
      <c r="AD62" s="385"/>
      <c r="AE62" s="385"/>
      <c r="AF62" s="385"/>
      <c r="AG62" s="385"/>
      <c r="AH62" s="385"/>
      <c r="AI62" s="385"/>
      <c r="AJ62" s="385"/>
      <c r="AK62" s="385"/>
      <c r="AL62" s="385"/>
      <c r="AM62" s="385"/>
      <c r="AN62" s="385"/>
      <c r="AO62" s="385"/>
      <c r="AP62" s="385"/>
      <c r="AQ62" s="385"/>
      <c r="AR62" s="385"/>
      <c r="AS62" s="385"/>
      <c r="AT62" s="385"/>
      <c r="AU62" s="385"/>
      <c r="AV62" s="385"/>
      <c r="AW62" s="385"/>
      <c r="AX62" s="385"/>
      <c r="AY62" s="385"/>
      <c r="AZ62" s="385"/>
      <c r="BA62" s="385"/>
      <c r="BB62" s="385"/>
      <c r="BC62" s="385"/>
      <c r="BD62" s="385"/>
      <c r="BE62" s="385"/>
      <c r="BF62" s="385"/>
      <c r="BG62" s="385"/>
      <c r="BH62" s="385"/>
      <c r="BI62" s="385"/>
      <c r="BJ62" s="385"/>
      <c r="BK62" s="385"/>
      <c r="BL62" s="385"/>
      <c r="BM62" s="385"/>
    </row>
    <row r="63" spans="1:65" x14ac:dyDescent="0.2">
      <c r="A63" s="385"/>
      <c r="B63" s="385"/>
      <c r="C63" s="385"/>
      <c r="D63" s="385"/>
      <c r="E63" s="385"/>
      <c r="F63" s="385"/>
      <c r="G63" s="385"/>
      <c r="H63" s="385"/>
      <c r="I63" s="385"/>
      <c r="J63" s="385"/>
      <c r="K63" s="385"/>
      <c r="L63" s="385"/>
      <c r="M63" s="385"/>
      <c r="N63" s="385"/>
      <c r="O63" s="385"/>
      <c r="P63" s="385"/>
      <c r="Q63" s="385"/>
      <c r="R63" s="385"/>
      <c r="S63" s="385"/>
      <c r="T63" s="385"/>
      <c r="U63" s="385"/>
      <c r="V63" s="385"/>
      <c r="W63" s="385"/>
      <c r="X63" s="385"/>
      <c r="Y63" s="385"/>
      <c r="Z63" s="385"/>
      <c r="AA63" s="385"/>
      <c r="AB63" s="385"/>
      <c r="AC63" s="385"/>
      <c r="AD63" s="385"/>
      <c r="AE63" s="385"/>
      <c r="AF63" s="385"/>
      <c r="AG63" s="385"/>
      <c r="AH63" s="385"/>
      <c r="AI63" s="385"/>
      <c r="AJ63" s="385"/>
      <c r="AK63" s="385"/>
      <c r="AL63" s="385"/>
      <c r="AM63" s="385"/>
      <c r="AN63" s="385"/>
      <c r="AO63" s="385"/>
      <c r="AP63" s="385"/>
      <c r="AQ63" s="385"/>
      <c r="AR63" s="385"/>
      <c r="AS63" s="385"/>
      <c r="AT63" s="385"/>
      <c r="AU63" s="385"/>
      <c r="AV63" s="385"/>
      <c r="AW63" s="385"/>
      <c r="AX63" s="385"/>
      <c r="AY63" s="385"/>
      <c r="AZ63" s="385"/>
      <c r="BA63" s="385"/>
      <c r="BB63" s="385"/>
      <c r="BC63" s="385"/>
      <c r="BD63" s="385"/>
      <c r="BE63" s="385"/>
      <c r="BF63" s="385"/>
      <c r="BG63" s="385"/>
      <c r="BH63" s="385"/>
      <c r="BI63" s="385"/>
      <c r="BJ63" s="385"/>
      <c r="BK63" s="385"/>
      <c r="BL63" s="385"/>
      <c r="BM63" s="385"/>
    </row>
    <row r="64" spans="1:65" x14ac:dyDescent="0.2">
      <c r="A64" s="385"/>
      <c r="B64" s="385"/>
      <c r="C64" s="385"/>
      <c r="D64" s="385"/>
      <c r="E64" s="385"/>
      <c r="F64" s="385"/>
      <c r="G64" s="385"/>
      <c r="H64" s="385"/>
      <c r="I64" s="385"/>
      <c r="J64" s="385"/>
      <c r="K64" s="385"/>
      <c r="L64" s="385"/>
      <c r="M64" s="385"/>
      <c r="N64" s="385"/>
      <c r="O64" s="385"/>
      <c r="P64" s="385"/>
      <c r="Q64" s="385"/>
      <c r="R64" s="385"/>
      <c r="S64" s="385"/>
      <c r="T64" s="385"/>
      <c r="U64" s="385"/>
      <c r="V64" s="385"/>
      <c r="W64" s="385"/>
      <c r="X64" s="385"/>
      <c r="Y64" s="385"/>
      <c r="Z64" s="385"/>
      <c r="AA64" s="385"/>
      <c r="AB64" s="385"/>
      <c r="AC64" s="385"/>
      <c r="AD64" s="385"/>
      <c r="AE64" s="385"/>
      <c r="AF64" s="385"/>
      <c r="AG64" s="385"/>
      <c r="AH64" s="385"/>
      <c r="AI64" s="385"/>
      <c r="AJ64" s="385"/>
      <c r="AK64" s="385"/>
      <c r="AL64" s="385"/>
      <c r="AM64" s="385"/>
      <c r="AN64" s="385"/>
      <c r="AO64" s="385"/>
      <c r="AP64" s="385"/>
      <c r="AQ64" s="385"/>
      <c r="AR64" s="385"/>
      <c r="AS64" s="385"/>
      <c r="AT64" s="385"/>
      <c r="AU64" s="385"/>
      <c r="AV64" s="385"/>
      <c r="AW64" s="385"/>
      <c r="AX64" s="385"/>
      <c r="AY64" s="385"/>
      <c r="AZ64" s="385"/>
      <c r="BA64" s="385"/>
      <c r="BB64" s="385"/>
      <c r="BC64" s="385"/>
      <c r="BD64" s="385"/>
      <c r="BE64" s="385"/>
      <c r="BF64" s="385"/>
      <c r="BG64" s="385"/>
      <c r="BH64" s="385"/>
      <c r="BI64" s="385"/>
      <c r="BJ64" s="385"/>
      <c r="BK64" s="385"/>
      <c r="BL64" s="385"/>
      <c r="BM64" s="385"/>
    </row>
    <row r="65" spans="1:65" x14ac:dyDescent="0.2">
      <c r="A65" s="385"/>
      <c r="B65" s="385"/>
      <c r="C65" s="385"/>
      <c r="D65" s="385"/>
      <c r="E65" s="385"/>
      <c r="F65" s="385"/>
      <c r="G65" s="385"/>
      <c r="H65" s="385"/>
      <c r="I65" s="385"/>
      <c r="J65" s="385"/>
      <c r="K65" s="385"/>
      <c r="L65" s="385"/>
      <c r="M65" s="385"/>
      <c r="N65" s="385"/>
      <c r="O65" s="385"/>
      <c r="P65" s="385"/>
      <c r="Q65" s="385"/>
      <c r="R65" s="385"/>
      <c r="S65" s="385"/>
      <c r="T65" s="385"/>
      <c r="U65" s="385"/>
      <c r="V65" s="385"/>
      <c r="W65" s="385"/>
      <c r="X65" s="385"/>
      <c r="Y65" s="385"/>
      <c r="Z65" s="385"/>
      <c r="AA65" s="385"/>
      <c r="AB65" s="385"/>
      <c r="AC65" s="385"/>
      <c r="AD65" s="385"/>
      <c r="AE65" s="385"/>
      <c r="AF65" s="385"/>
      <c r="AG65" s="385"/>
      <c r="AH65" s="385"/>
      <c r="AI65" s="385"/>
      <c r="AJ65" s="385"/>
      <c r="AK65" s="385"/>
      <c r="AL65" s="385"/>
      <c r="AM65" s="385"/>
      <c r="AN65" s="385"/>
      <c r="AO65" s="385"/>
      <c r="AP65" s="385"/>
      <c r="AQ65" s="385"/>
      <c r="AR65" s="385"/>
      <c r="AS65" s="385"/>
      <c r="AT65" s="385"/>
      <c r="AU65" s="385"/>
      <c r="AV65" s="385"/>
      <c r="AW65" s="385"/>
      <c r="AX65" s="385"/>
      <c r="AY65" s="385"/>
      <c r="AZ65" s="385"/>
      <c r="BA65" s="385"/>
      <c r="BB65" s="385"/>
      <c r="BC65" s="385"/>
      <c r="BD65" s="385"/>
      <c r="BE65" s="385"/>
      <c r="BF65" s="385"/>
      <c r="BG65" s="385"/>
      <c r="BH65" s="385"/>
      <c r="BI65" s="385"/>
      <c r="BJ65" s="385"/>
      <c r="BK65" s="385"/>
      <c r="BL65" s="385"/>
      <c r="BM65" s="385"/>
    </row>
    <row r="66" spans="1:65" x14ac:dyDescent="0.2">
      <c r="A66" s="385"/>
      <c r="B66" s="385"/>
      <c r="C66" s="385"/>
      <c r="D66" s="385"/>
      <c r="E66" s="385"/>
      <c r="F66" s="385"/>
      <c r="G66" s="385"/>
      <c r="H66" s="385"/>
      <c r="I66" s="385"/>
      <c r="J66" s="385"/>
      <c r="K66" s="385"/>
      <c r="L66" s="385"/>
      <c r="M66" s="385"/>
      <c r="N66" s="385"/>
      <c r="O66" s="385"/>
      <c r="P66" s="385"/>
      <c r="Q66" s="385"/>
      <c r="R66" s="385"/>
      <c r="S66" s="385"/>
      <c r="T66" s="385"/>
      <c r="U66" s="385"/>
      <c r="V66" s="385"/>
      <c r="W66" s="385"/>
      <c r="X66" s="385"/>
      <c r="Y66" s="385"/>
      <c r="Z66" s="385"/>
      <c r="AA66" s="385"/>
      <c r="AB66" s="385"/>
      <c r="AC66" s="385"/>
      <c r="AD66" s="385"/>
      <c r="AE66" s="385"/>
      <c r="AF66" s="385"/>
      <c r="AG66" s="385"/>
      <c r="AH66" s="385"/>
      <c r="AI66" s="385"/>
      <c r="AJ66" s="385"/>
      <c r="AK66" s="385"/>
      <c r="AL66" s="385"/>
      <c r="AM66" s="385"/>
      <c r="AN66" s="385"/>
      <c r="AO66" s="385"/>
      <c r="AP66" s="385"/>
      <c r="AQ66" s="385"/>
      <c r="AR66" s="385"/>
      <c r="AS66" s="385"/>
      <c r="AT66" s="385"/>
      <c r="AU66" s="385"/>
      <c r="AV66" s="385"/>
      <c r="AW66" s="385"/>
      <c r="AX66" s="385"/>
      <c r="AY66" s="385"/>
      <c r="AZ66" s="385"/>
      <c r="BA66" s="385"/>
      <c r="BB66" s="385"/>
      <c r="BC66" s="385"/>
      <c r="BD66" s="385"/>
      <c r="BE66" s="385"/>
      <c r="BF66" s="385"/>
      <c r="BG66" s="385"/>
      <c r="BH66" s="385"/>
      <c r="BI66" s="385"/>
      <c r="BJ66" s="385"/>
      <c r="BK66" s="385"/>
      <c r="BL66" s="385"/>
      <c r="BM66" s="385"/>
    </row>
    <row r="67" spans="1:65" x14ac:dyDescent="0.2">
      <c r="A67" s="385"/>
      <c r="B67" s="385"/>
      <c r="C67" s="385"/>
      <c r="D67" s="385"/>
      <c r="E67" s="385"/>
      <c r="F67" s="385"/>
      <c r="G67" s="385"/>
      <c r="H67" s="385"/>
      <c r="I67" s="385"/>
      <c r="J67" s="385"/>
      <c r="K67" s="385"/>
      <c r="L67" s="385"/>
      <c r="M67" s="385"/>
      <c r="N67" s="385"/>
      <c r="O67" s="385"/>
      <c r="P67" s="385"/>
      <c r="Q67" s="385"/>
      <c r="R67" s="385"/>
      <c r="S67" s="385"/>
      <c r="T67" s="385"/>
      <c r="U67" s="385"/>
      <c r="V67" s="385"/>
      <c r="W67" s="385"/>
      <c r="X67" s="385"/>
      <c r="Y67" s="385"/>
      <c r="Z67" s="385"/>
      <c r="AA67" s="385"/>
      <c r="AB67" s="385"/>
      <c r="AC67" s="385"/>
      <c r="AD67" s="385"/>
      <c r="AE67" s="385"/>
      <c r="AF67" s="385"/>
      <c r="AG67" s="385"/>
      <c r="AH67" s="385"/>
      <c r="AI67" s="385"/>
      <c r="AJ67" s="385"/>
      <c r="AK67" s="385"/>
      <c r="AL67" s="385"/>
      <c r="AM67" s="385"/>
      <c r="AN67" s="385"/>
      <c r="AO67" s="385"/>
      <c r="AP67" s="385"/>
      <c r="AQ67" s="385"/>
      <c r="AR67" s="385"/>
      <c r="AS67" s="385"/>
      <c r="AT67" s="385"/>
      <c r="AU67" s="385"/>
      <c r="AV67" s="385"/>
      <c r="AW67" s="385"/>
      <c r="AX67" s="385"/>
      <c r="AY67" s="385"/>
      <c r="AZ67" s="385"/>
      <c r="BA67" s="385"/>
      <c r="BB67" s="385"/>
      <c r="BC67" s="385"/>
      <c r="BD67" s="385"/>
      <c r="BE67" s="385"/>
      <c r="BF67" s="385"/>
      <c r="BG67" s="385"/>
      <c r="BH67" s="385"/>
      <c r="BI67" s="385"/>
      <c r="BJ67" s="385"/>
      <c r="BK67" s="385"/>
      <c r="BL67" s="385"/>
      <c r="BM67" s="385"/>
    </row>
    <row r="68" spans="1:65" x14ac:dyDescent="0.2">
      <c r="A68" s="385"/>
      <c r="B68" s="385"/>
      <c r="C68" s="385"/>
      <c r="D68" s="385"/>
      <c r="E68" s="385"/>
      <c r="F68" s="385"/>
      <c r="G68" s="385"/>
      <c r="H68" s="385"/>
      <c r="I68" s="385"/>
      <c r="J68" s="385"/>
      <c r="K68" s="385"/>
      <c r="L68" s="385"/>
      <c r="M68" s="385"/>
      <c r="N68" s="385"/>
      <c r="O68" s="385"/>
      <c r="P68" s="385"/>
      <c r="Q68" s="385"/>
      <c r="R68" s="385"/>
      <c r="S68" s="385"/>
      <c r="T68" s="385"/>
      <c r="U68" s="385"/>
      <c r="V68" s="385"/>
      <c r="W68" s="385"/>
      <c r="X68" s="385"/>
      <c r="Y68" s="385"/>
      <c r="Z68" s="385"/>
      <c r="AA68" s="385"/>
      <c r="AB68" s="385"/>
      <c r="AC68" s="385"/>
      <c r="AD68" s="385"/>
      <c r="AE68" s="385"/>
      <c r="AF68" s="385"/>
      <c r="AG68" s="385"/>
      <c r="AH68" s="385"/>
      <c r="AI68" s="385"/>
      <c r="AJ68" s="385"/>
      <c r="AK68" s="385"/>
      <c r="AL68" s="385"/>
      <c r="AM68" s="385"/>
      <c r="AN68" s="385"/>
      <c r="AO68" s="385"/>
      <c r="AP68" s="385"/>
      <c r="AQ68" s="385"/>
      <c r="AR68" s="385"/>
      <c r="AS68" s="385"/>
      <c r="AT68" s="385"/>
      <c r="AU68" s="385"/>
      <c r="AV68" s="385"/>
      <c r="AW68" s="385"/>
      <c r="AX68" s="385"/>
      <c r="AY68" s="385"/>
      <c r="AZ68" s="385"/>
      <c r="BA68" s="385"/>
      <c r="BB68" s="385"/>
      <c r="BC68" s="385"/>
      <c r="BD68" s="385"/>
      <c r="BE68" s="385"/>
      <c r="BF68" s="385"/>
      <c r="BG68" s="385"/>
      <c r="BH68" s="385"/>
      <c r="BI68" s="385"/>
      <c r="BJ68" s="385"/>
      <c r="BK68" s="385"/>
      <c r="BL68" s="385"/>
      <c r="BM68" s="385"/>
    </row>
    <row r="69" spans="1:65" x14ac:dyDescent="0.2">
      <c r="A69" s="385"/>
      <c r="B69" s="385"/>
      <c r="C69" s="385"/>
      <c r="D69" s="385"/>
      <c r="E69" s="385"/>
      <c r="F69" s="385"/>
      <c r="G69" s="385"/>
      <c r="H69" s="385"/>
      <c r="I69" s="385"/>
      <c r="J69" s="385"/>
      <c r="K69" s="385"/>
      <c r="L69" s="385"/>
      <c r="M69" s="385"/>
      <c r="N69" s="385"/>
      <c r="O69" s="385"/>
      <c r="P69" s="385"/>
      <c r="Q69" s="385"/>
      <c r="R69" s="385"/>
      <c r="S69" s="385"/>
      <c r="T69" s="385"/>
      <c r="U69" s="385"/>
      <c r="V69" s="385"/>
      <c r="W69" s="385"/>
      <c r="X69" s="385"/>
      <c r="Y69" s="385"/>
      <c r="Z69" s="385"/>
      <c r="AA69" s="385"/>
      <c r="AB69" s="385"/>
      <c r="AC69" s="385"/>
      <c r="AD69" s="385"/>
      <c r="AE69" s="385"/>
      <c r="AF69" s="385"/>
      <c r="AG69" s="385"/>
      <c r="AH69" s="385"/>
      <c r="AI69" s="385"/>
      <c r="AJ69" s="385"/>
      <c r="AK69" s="385"/>
      <c r="AL69" s="385"/>
      <c r="AM69" s="385"/>
      <c r="AN69" s="385"/>
      <c r="AO69" s="385"/>
      <c r="AP69" s="385"/>
      <c r="AQ69" s="385"/>
      <c r="AR69" s="385"/>
      <c r="AS69" s="385"/>
      <c r="AT69" s="385"/>
      <c r="AU69" s="385"/>
      <c r="AV69" s="385"/>
      <c r="AW69" s="385"/>
      <c r="AX69" s="385"/>
      <c r="AY69" s="385"/>
      <c r="AZ69" s="385"/>
      <c r="BA69" s="385"/>
      <c r="BB69" s="385"/>
      <c r="BC69" s="385"/>
      <c r="BD69" s="385"/>
      <c r="BE69" s="385"/>
      <c r="BF69" s="385"/>
      <c r="BG69" s="385"/>
      <c r="BH69" s="385"/>
      <c r="BI69" s="385"/>
      <c r="BJ69" s="385"/>
      <c r="BK69" s="385"/>
      <c r="BL69" s="385"/>
      <c r="BM69" s="385"/>
    </row>
    <row r="70" spans="1:65" x14ac:dyDescent="0.2">
      <c r="A70" s="385"/>
      <c r="B70" s="385"/>
      <c r="C70" s="385"/>
      <c r="D70" s="385"/>
      <c r="E70" s="385"/>
      <c r="F70" s="385"/>
      <c r="G70" s="385"/>
      <c r="H70" s="385"/>
      <c r="I70" s="385"/>
      <c r="J70" s="385"/>
      <c r="K70" s="385"/>
      <c r="L70" s="385"/>
      <c r="M70" s="385"/>
      <c r="N70" s="385"/>
      <c r="O70" s="385"/>
      <c r="P70" s="385"/>
      <c r="Q70" s="385"/>
      <c r="R70" s="385"/>
      <c r="S70" s="385"/>
      <c r="T70" s="385"/>
      <c r="U70" s="385"/>
      <c r="V70" s="385"/>
      <c r="W70" s="385"/>
      <c r="X70" s="385"/>
      <c r="Y70" s="385"/>
      <c r="Z70" s="385"/>
      <c r="AA70" s="385"/>
      <c r="AB70" s="385"/>
      <c r="AC70" s="385"/>
      <c r="AD70" s="385"/>
      <c r="AE70" s="385"/>
      <c r="AF70" s="385"/>
      <c r="AG70" s="385"/>
      <c r="AH70" s="385"/>
      <c r="AI70" s="385"/>
      <c r="AJ70" s="385"/>
      <c r="AK70" s="385"/>
      <c r="AL70" s="385"/>
      <c r="AM70" s="385"/>
      <c r="AN70" s="385"/>
      <c r="AO70" s="385"/>
      <c r="AP70" s="385"/>
      <c r="AQ70" s="385"/>
      <c r="AR70" s="385"/>
      <c r="AS70" s="385"/>
      <c r="AT70" s="385"/>
      <c r="AU70" s="385"/>
      <c r="AV70" s="385"/>
      <c r="AW70" s="385"/>
      <c r="AX70" s="385"/>
      <c r="AY70" s="385"/>
      <c r="AZ70" s="385"/>
      <c r="BA70" s="385"/>
      <c r="BB70" s="385"/>
      <c r="BC70" s="385"/>
      <c r="BD70" s="385"/>
      <c r="BE70" s="385"/>
      <c r="BF70" s="385"/>
      <c r="BG70" s="385"/>
      <c r="BH70" s="385"/>
      <c r="BI70" s="385"/>
      <c r="BJ70" s="385"/>
      <c r="BK70" s="385"/>
      <c r="BL70" s="385"/>
      <c r="BM70" s="385"/>
    </row>
    <row r="71" spans="1:65" x14ac:dyDescent="0.2">
      <c r="A71" s="385"/>
      <c r="B71" s="385"/>
      <c r="C71" s="385"/>
      <c r="D71" s="385"/>
      <c r="E71" s="385"/>
      <c r="F71" s="385"/>
      <c r="G71" s="385"/>
      <c r="H71" s="385"/>
      <c r="I71" s="385"/>
      <c r="J71" s="385"/>
      <c r="K71" s="385"/>
      <c r="L71" s="385"/>
      <c r="M71" s="385"/>
      <c r="N71" s="385"/>
      <c r="O71" s="385"/>
      <c r="P71" s="385"/>
      <c r="Q71" s="385"/>
      <c r="R71" s="385"/>
      <c r="S71" s="385"/>
      <c r="T71" s="385"/>
      <c r="U71" s="385"/>
      <c r="V71" s="385"/>
      <c r="W71" s="385"/>
      <c r="X71" s="385"/>
      <c r="Y71" s="385"/>
      <c r="Z71" s="385"/>
      <c r="AA71" s="385"/>
      <c r="AB71" s="385"/>
      <c r="AC71" s="385"/>
      <c r="AD71" s="385"/>
      <c r="AE71" s="385"/>
      <c r="AF71" s="385"/>
      <c r="AG71" s="385"/>
      <c r="AH71" s="385"/>
      <c r="AI71" s="385"/>
      <c r="AJ71" s="385"/>
      <c r="AK71" s="385"/>
      <c r="AL71" s="385"/>
      <c r="AM71" s="385"/>
      <c r="AN71" s="385"/>
      <c r="AO71" s="385"/>
      <c r="AP71" s="385"/>
      <c r="AQ71" s="385"/>
      <c r="AR71" s="385"/>
      <c r="AS71" s="385"/>
      <c r="AT71" s="385"/>
      <c r="AU71" s="385"/>
      <c r="AV71" s="385"/>
      <c r="AW71" s="385"/>
      <c r="AX71" s="385"/>
      <c r="AY71" s="385"/>
      <c r="AZ71" s="385"/>
      <c r="BA71" s="385"/>
      <c r="BB71" s="385"/>
      <c r="BC71" s="385"/>
      <c r="BD71" s="385"/>
      <c r="BE71" s="385"/>
      <c r="BF71" s="385"/>
      <c r="BG71" s="385"/>
      <c r="BH71" s="385"/>
      <c r="BI71" s="385"/>
      <c r="BJ71" s="385"/>
      <c r="BK71" s="385"/>
      <c r="BL71" s="385"/>
      <c r="BM71" s="385"/>
    </row>
    <row r="72" spans="1:65" x14ac:dyDescent="0.2">
      <c r="A72" s="385"/>
      <c r="B72" s="385"/>
      <c r="C72" s="385"/>
      <c r="D72" s="385"/>
      <c r="E72" s="385"/>
      <c r="F72" s="385"/>
      <c r="G72" s="385"/>
      <c r="H72" s="385"/>
      <c r="I72" s="385"/>
      <c r="J72" s="385"/>
      <c r="K72" s="385"/>
      <c r="L72" s="385"/>
      <c r="M72" s="385"/>
      <c r="N72" s="385"/>
      <c r="O72" s="385"/>
      <c r="P72" s="385"/>
      <c r="Q72" s="385"/>
      <c r="R72" s="385"/>
      <c r="S72" s="385"/>
      <c r="T72" s="385"/>
      <c r="U72" s="385"/>
      <c r="V72" s="385"/>
      <c r="W72" s="385"/>
      <c r="X72" s="385"/>
      <c r="Y72" s="385"/>
      <c r="Z72" s="385"/>
      <c r="AA72" s="385"/>
      <c r="AB72" s="385"/>
      <c r="AC72" s="385"/>
      <c r="AD72" s="385"/>
      <c r="AE72" s="385"/>
      <c r="AF72" s="385"/>
      <c r="AG72" s="385"/>
      <c r="AH72" s="385"/>
      <c r="AI72" s="385"/>
      <c r="AJ72" s="385"/>
      <c r="AK72" s="385"/>
      <c r="AL72" s="385"/>
      <c r="AM72" s="385"/>
      <c r="AN72" s="385"/>
      <c r="AO72" s="385"/>
      <c r="AP72" s="385"/>
      <c r="AQ72" s="385"/>
      <c r="AR72" s="385"/>
      <c r="AS72" s="385"/>
      <c r="AT72" s="385"/>
      <c r="AU72" s="385"/>
      <c r="AV72" s="385"/>
      <c r="AW72" s="385"/>
      <c r="AX72" s="385"/>
      <c r="AY72" s="385"/>
      <c r="AZ72" s="385"/>
      <c r="BA72" s="385"/>
      <c r="BB72" s="385"/>
      <c r="BC72" s="385"/>
      <c r="BD72" s="385"/>
      <c r="BE72" s="385"/>
      <c r="BF72" s="385"/>
      <c r="BG72" s="385"/>
      <c r="BH72" s="385"/>
      <c r="BI72" s="385"/>
      <c r="BJ72" s="385"/>
      <c r="BK72" s="385"/>
      <c r="BL72" s="385"/>
      <c r="BM72" s="385"/>
    </row>
    <row r="73" spans="1:65" x14ac:dyDescent="0.2">
      <c r="A73" s="385"/>
      <c r="B73" s="385"/>
      <c r="C73" s="385"/>
      <c r="D73" s="385"/>
      <c r="E73" s="385"/>
      <c r="F73" s="385"/>
      <c r="G73" s="385"/>
      <c r="H73" s="385"/>
      <c r="I73" s="385"/>
      <c r="J73" s="385"/>
      <c r="K73" s="385"/>
      <c r="L73" s="385"/>
      <c r="M73" s="385"/>
      <c r="N73" s="385"/>
      <c r="O73" s="385"/>
      <c r="P73" s="385"/>
      <c r="Q73" s="385"/>
      <c r="R73" s="385"/>
      <c r="S73" s="385"/>
      <c r="T73" s="385"/>
      <c r="U73" s="385"/>
      <c r="V73" s="385"/>
      <c r="W73" s="385"/>
      <c r="X73" s="385"/>
      <c r="Y73" s="385"/>
      <c r="Z73" s="385"/>
      <c r="AA73" s="385"/>
      <c r="AB73" s="385"/>
      <c r="AC73" s="385"/>
      <c r="AD73" s="385"/>
      <c r="AE73" s="385"/>
      <c r="AF73" s="385"/>
      <c r="AG73" s="385"/>
      <c r="AH73" s="385"/>
      <c r="AI73" s="385"/>
      <c r="AJ73" s="385"/>
      <c r="AK73" s="385"/>
      <c r="AL73" s="385"/>
      <c r="AM73" s="385"/>
      <c r="AN73" s="385"/>
      <c r="AO73" s="385"/>
      <c r="AP73" s="385"/>
      <c r="AQ73" s="385"/>
      <c r="AR73" s="385"/>
      <c r="AS73" s="385"/>
      <c r="AT73" s="385"/>
      <c r="AU73" s="385"/>
      <c r="AV73" s="385"/>
      <c r="AW73" s="385"/>
      <c r="AX73" s="385"/>
      <c r="AY73" s="385"/>
      <c r="AZ73" s="385"/>
      <c r="BA73" s="385"/>
      <c r="BB73" s="385"/>
      <c r="BC73" s="385"/>
      <c r="BD73" s="385"/>
      <c r="BE73" s="385"/>
      <c r="BF73" s="385"/>
      <c r="BG73" s="385"/>
      <c r="BH73" s="385"/>
      <c r="BI73" s="385"/>
      <c r="BJ73" s="385"/>
      <c r="BK73" s="385"/>
      <c r="BL73" s="385"/>
      <c r="BM73" s="385"/>
    </row>
    <row r="74" spans="1:65" x14ac:dyDescent="0.2">
      <c r="A74" s="385"/>
      <c r="B74" s="385"/>
      <c r="C74" s="385"/>
      <c r="D74" s="385"/>
      <c r="E74" s="385"/>
      <c r="F74" s="385"/>
      <c r="G74" s="385"/>
      <c r="H74" s="385"/>
      <c r="I74" s="385"/>
      <c r="J74" s="385"/>
      <c r="K74" s="385"/>
      <c r="L74" s="385"/>
      <c r="M74" s="385"/>
      <c r="N74" s="385"/>
      <c r="O74" s="385"/>
      <c r="P74" s="385"/>
      <c r="Q74" s="385"/>
      <c r="R74" s="385"/>
      <c r="S74" s="385"/>
      <c r="T74" s="385"/>
      <c r="U74" s="385"/>
      <c r="V74" s="385"/>
      <c r="W74" s="385"/>
      <c r="X74" s="385"/>
      <c r="Y74" s="385"/>
      <c r="Z74" s="385"/>
      <c r="AA74" s="385"/>
      <c r="AB74" s="385"/>
      <c r="AC74" s="385"/>
      <c r="AD74" s="385"/>
      <c r="AE74" s="385"/>
      <c r="AF74" s="385"/>
      <c r="AG74" s="385"/>
      <c r="AH74" s="385"/>
      <c r="AI74" s="385"/>
      <c r="AJ74" s="385"/>
      <c r="AK74" s="385"/>
      <c r="AL74" s="385"/>
      <c r="AM74" s="385"/>
      <c r="AN74" s="385"/>
      <c r="AO74" s="385"/>
      <c r="AP74" s="385"/>
      <c r="AQ74" s="385"/>
      <c r="AR74" s="385"/>
      <c r="AS74" s="385"/>
      <c r="AT74" s="385"/>
      <c r="AU74" s="385"/>
      <c r="AV74" s="385"/>
      <c r="AW74" s="385"/>
      <c r="AX74" s="385"/>
      <c r="AY74" s="385"/>
      <c r="AZ74" s="385"/>
      <c r="BA74" s="385"/>
      <c r="BB74" s="385"/>
      <c r="BC74" s="385"/>
      <c r="BD74" s="385"/>
      <c r="BE74" s="385"/>
      <c r="BF74" s="385"/>
      <c r="BG74" s="385"/>
      <c r="BH74" s="385"/>
      <c r="BI74" s="385"/>
      <c r="BJ74" s="385"/>
      <c r="BK74" s="385"/>
      <c r="BL74" s="385"/>
      <c r="BM74" s="385"/>
    </row>
    <row r="75" spans="1:65" x14ac:dyDescent="0.2">
      <c r="A75" s="385"/>
      <c r="B75" s="385"/>
      <c r="C75" s="385"/>
      <c r="D75" s="385"/>
      <c r="E75" s="385"/>
      <c r="F75" s="385"/>
      <c r="G75" s="385"/>
      <c r="H75" s="385"/>
      <c r="I75" s="385"/>
      <c r="J75" s="385"/>
      <c r="K75" s="385"/>
      <c r="L75" s="385"/>
      <c r="M75" s="385"/>
      <c r="N75" s="385"/>
      <c r="O75" s="385"/>
      <c r="P75" s="385"/>
      <c r="Q75" s="385"/>
      <c r="R75" s="385"/>
      <c r="S75" s="385"/>
      <c r="T75" s="385"/>
      <c r="U75" s="385"/>
      <c r="V75" s="385"/>
      <c r="W75" s="385"/>
      <c r="X75" s="385"/>
      <c r="Y75" s="385"/>
      <c r="Z75" s="385"/>
      <c r="AA75" s="385"/>
      <c r="AB75" s="385"/>
      <c r="AC75" s="385"/>
      <c r="AD75" s="385"/>
      <c r="AE75" s="385"/>
      <c r="AF75" s="385"/>
      <c r="AG75" s="385"/>
      <c r="AH75" s="385"/>
      <c r="AI75" s="385"/>
      <c r="AJ75" s="385"/>
      <c r="AK75" s="385"/>
      <c r="AL75" s="385"/>
      <c r="AM75" s="385"/>
      <c r="AN75" s="385"/>
      <c r="AO75" s="385"/>
      <c r="AP75" s="385"/>
      <c r="AQ75" s="385"/>
      <c r="AR75" s="385"/>
      <c r="AS75" s="385"/>
      <c r="AT75" s="385"/>
      <c r="AU75" s="385"/>
      <c r="AV75" s="385"/>
      <c r="AW75" s="385"/>
      <c r="AX75" s="385"/>
      <c r="AY75" s="385"/>
      <c r="AZ75" s="385"/>
      <c r="BA75" s="385"/>
      <c r="BB75" s="385"/>
      <c r="BC75" s="385"/>
      <c r="BD75" s="385"/>
      <c r="BE75" s="385"/>
      <c r="BF75" s="385"/>
      <c r="BG75" s="385"/>
      <c r="BH75" s="385"/>
      <c r="BI75" s="385"/>
      <c r="BJ75" s="385"/>
      <c r="BK75" s="385"/>
      <c r="BL75" s="385"/>
      <c r="BM75" s="385"/>
    </row>
    <row r="76" spans="1:65" x14ac:dyDescent="0.2">
      <c r="A76" s="385"/>
      <c r="B76" s="385"/>
      <c r="C76" s="385"/>
      <c r="D76" s="385"/>
      <c r="E76" s="385"/>
      <c r="F76" s="385"/>
      <c r="G76" s="385"/>
      <c r="H76" s="385"/>
      <c r="I76" s="385"/>
      <c r="J76" s="385"/>
      <c r="K76" s="385"/>
      <c r="L76" s="385"/>
      <c r="M76" s="385"/>
      <c r="N76" s="385"/>
      <c r="O76" s="385"/>
      <c r="P76" s="385"/>
      <c r="Q76" s="385"/>
      <c r="R76" s="385"/>
      <c r="S76" s="385"/>
      <c r="T76" s="385"/>
      <c r="U76" s="385"/>
      <c r="V76" s="385"/>
      <c r="W76" s="385"/>
      <c r="X76" s="385"/>
      <c r="Y76" s="385"/>
      <c r="Z76" s="385"/>
      <c r="AA76" s="385"/>
      <c r="AB76" s="385"/>
      <c r="AC76" s="385"/>
      <c r="AD76" s="385"/>
      <c r="AE76" s="385"/>
      <c r="AF76" s="385"/>
      <c r="AG76" s="385"/>
      <c r="AH76" s="385"/>
      <c r="AI76" s="385"/>
      <c r="AJ76" s="385"/>
      <c r="AK76" s="385"/>
      <c r="AL76" s="385"/>
      <c r="AM76" s="385"/>
      <c r="AN76" s="385"/>
      <c r="AO76" s="385"/>
      <c r="AP76" s="385"/>
      <c r="AQ76" s="385"/>
      <c r="AR76" s="385"/>
      <c r="AS76" s="385"/>
      <c r="AT76" s="385"/>
      <c r="AU76" s="385"/>
      <c r="AV76" s="385"/>
      <c r="AW76" s="385"/>
      <c r="AX76" s="385"/>
      <c r="AY76" s="385"/>
      <c r="AZ76" s="385"/>
      <c r="BA76" s="385"/>
      <c r="BB76" s="385"/>
      <c r="BC76" s="385"/>
      <c r="BD76" s="385"/>
      <c r="BE76" s="385"/>
      <c r="BF76" s="385"/>
      <c r="BG76" s="385"/>
      <c r="BH76" s="385"/>
      <c r="BI76" s="385"/>
      <c r="BJ76" s="385"/>
      <c r="BK76" s="385"/>
      <c r="BL76" s="385"/>
      <c r="BM76" s="385"/>
    </row>
    <row r="77" spans="1:65" x14ac:dyDescent="0.2">
      <c r="A77" s="385"/>
      <c r="B77" s="385"/>
      <c r="C77" s="385"/>
      <c r="D77" s="385"/>
      <c r="E77" s="385"/>
      <c r="F77" s="385"/>
      <c r="G77" s="385"/>
      <c r="H77" s="385"/>
      <c r="I77" s="385"/>
      <c r="J77" s="385"/>
      <c r="K77" s="385"/>
      <c r="L77" s="385"/>
      <c r="M77" s="385"/>
      <c r="N77" s="385"/>
      <c r="O77" s="385"/>
      <c r="P77" s="385"/>
      <c r="Q77" s="385"/>
      <c r="R77" s="385"/>
      <c r="S77" s="385"/>
      <c r="T77" s="385"/>
      <c r="U77" s="385"/>
      <c r="V77" s="385"/>
      <c r="W77" s="385"/>
      <c r="X77" s="385"/>
      <c r="Y77" s="385"/>
      <c r="Z77" s="385"/>
      <c r="AA77" s="385"/>
      <c r="AB77" s="385"/>
      <c r="AC77" s="385"/>
      <c r="AD77" s="385"/>
      <c r="AE77" s="385"/>
      <c r="AF77" s="385"/>
      <c r="AG77" s="385"/>
      <c r="AH77" s="385"/>
      <c r="AI77" s="385"/>
      <c r="AJ77" s="385"/>
      <c r="AK77" s="385"/>
      <c r="AL77" s="385"/>
      <c r="AM77" s="385"/>
      <c r="AN77" s="385"/>
      <c r="AO77" s="385"/>
      <c r="AP77" s="385"/>
      <c r="AQ77" s="385"/>
      <c r="AR77" s="385"/>
      <c r="AS77" s="385"/>
      <c r="AT77" s="385"/>
      <c r="AU77" s="385"/>
      <c r="AV77" s="385"/>
      <c r="AW77" s="385"/>
      <c r="AX77" s="385"/>
      <c r="AY77" s="385"/>
      <c r="AZ77" s="385"/>
      <c r="BA77" s="385"/>
      <c r="BB77" s="385"/>
      <c r="BC77" s="385"/>
      <c r="BD77" s="385"/>
      <c r="BE77" s="385"/>
      <c r="BF77" s="385"/>
      <c r="BG77" s="385"/>
      <c r="BH77" s="385"/>
      <c r="BI77" s="385"/>
      <c r="BJ77" s="385"/>
      <c r="BK77" s="385"/>
      <c r="BL77" s="385"/>
      <c r="BM77" s="385"/>
    </row>
    <row r="78" spans="1:65" x14ac:dyDescent="0.2">
      <c r="A78" s="385"/>
      <c r="B78" s="385"/>
      <c r="C78" s="385"/>
      <c r="D78" s="385"/>
      <c r="E78" s="385"/>
      <c r="F78" s="385"/>
      <c r="G78" s="385"/>
      <c r="H78" s="385"/>
      <c r="I78" s="385"/>
      <c r="J78" s="385"/>
      <c r="K78" s="385"/>
      <c r="L78" s="385"/>
      <c r="M78" s="385"/>
      <c r="N78" s="385"/>
      <c r="O78" s="385"/>
      <c r="P78" s="385"/>
      <c r="Q78" s="385"/>
      <c r="R78" s="385"/>
      <c r="S78" s="385"/>
      <c r="T78" s="385"/>
      <c r="U78" s="385"/>
      <c r="V78" s="385"/>
      <c r="W78" s="385"/>
      <c r="X78" s="385"/>
      <c r="Y78" s="385"/>
      <c r="Z78" s="385"/>
      <c r="AA78" s="385"/>
      <c r="AB78" s="385"/>
      <c r="AC78" s="385"/>
      <c r="AD78" s="385"/>
      <c r="AE78" s="385"/>
      <c r="AF78" s="385"/>
      <c r="AG78" s="385"/>
      <c r="AH78" s="385"/>
      <c r="AI78" s="385"/>
      <c r="AJ78" s="385"/>
      <c r="AK78" s="385"/>
      <c r="AL78" s="385"/>
      <c r="AM78" s="385"/>
      <c r="AN78" s="385"/>
      <c r="AO78" s="385"/>
      <c r="AP78" s="385"/>
      <c r="AQ78" s="385"/>
      <c r="AR78" s="385"/>
      <c r="AS78" s="385"/>
      <c r="AT78" s="385"/>
      <c r="AU78" s="385"/>
      <c r="AV78" s="385"/>
      <c r="AW78" s="385"/>
      <c r="AX78" s="385"/>
      <c r="AY78" s="385"/>
      <c r="AZ78" s="385"/>
      <c r="BA78" s="385"/>
      <c r="BB78" s="385"/>
      <c r="BC78" s="385"/>
      <c r="BD78" s="385"/>
      <c r="BE78" s="385"/>
      <c r="BF78" s="385"/>
      <c r="BG78" s="385"/>
      <c r="BH78" s="385"/>
      <c r="BI78" s="385"/>
      <c r="BJ78" s="385"/>
      <c r="BK78" s="385"/>
      <c r="BL78" s="385"/>
      <c r="BM78" s="385"/>
    </row>
    <row r="79" spans="1:65" x14ac:dyDescent="0.2">
      <c r="A79" s="385"/>
      <c r="B79" s="385"/>
      <c r="C79" s="385"/>
      <c r="D79" s="385"/>
      <c r="E79" s="385"/>
      <c r="F79" s="385"/>
      <c r="G79" s="385"/>
      <c r="H79" s="385"/>
      <c r="I79" s="385"/>
      <c r="J79" s="385"/>
      <c r="K79" s="385"/>
      <c r="L79" s="385"/>
      <c r="M79" s="385"/>
      <c r="N79" s="385"/>
      <c r="O79" s="385"/>
      <c r="P79" s="385"/>
      <c r="Q79" s="385"/>
      <c r="R79" s="385"/>
      <c r="S79" s="385"/>
      <c r="T79" s="385"/>
      <c r="U79" s="385"/>
      <c r="V79" s="385"/>
      <c r="W79" s="385"/>
      <c r="X79" s="385"/>
      <c r="Y79" s="385"/>
      <c r="Z79" s="385"/>
      <c r="AA79" s="385"/>
      <c r="AB79" s="385"/>
      <c r="AC79" s="385"/>
      <c r="AD79" s="385"/>
      <c r="AE79" s="385"/>
      <c r="AF79" s="385"/>
      <c r="AG79" s="385"/>
      <c r="AH79" s="385"/>
      <c r="AI79" s="385"/>
      <c r="AJ79" s="385"/>
      <c r="AK79" s="385"/>
      <c r="AL79" s="385"/>
      <c r="AM79" s="385"/>
      <c r="AN79" s="385"/>
      <c r="AO79" s="385"/>
      <c r="AP79" s="385"/>
      <c r="AQ79" s="385"/>
      <c r="AR79" s="385"/>
      <c r="AS79" s="385"/>
      <c r="AT79" s="385"/>
      <c r="AU79" s="385"/>
      <c r="AV79" s="385"/>
      <c r="AW79" s="385"/>
      <c r="AX79" s="385"/>
      <c r="AY79" s="385"/>
      <c r="AZ79" s="385"/>
      <c r="BA79" s="385"/>
      <c r="BB79" s="385"/>
      <c r="BC79" s="385"/>
      <c r="BD79" s="385"/>
      <c r="BE79" s="385"/>
      <c r="BF79" s="385"/>
      <c r="BG79" s="385"/>
      <c r="BH79" s="385"/>
      <c r="BI79" s="385"/>
      <c r="BJ79" s="385"/>
      <c r="BK79" s="385"/>
      <c r="BL79" s="385"/>
      <c r="BM79" s="385"/>
    </row>
    <row r="80" spans="1:65" x14ac:dyDescent="0.2">
      <c r="A80" s="385"/>
      <c r="B80" s="385"/>
      <c r="C80" s="385"/>
      <c r="D80" s="385"/>
      <c r="E80" s="385"/>
      <c r="F80" s="385"/>
      <c r="G80" s="385"/>
      <c r="H80" s="385"/>
      <c r="I80" s="385"/>
      <c r="J80" s="385"/>
      <c r="K80" s="385"/>
      <c r="L80" s="385"/>
      <c r="M80" s="385"/>
      <c r="N80" s="385"/>
      <c r="O80" s="385"/>
      <c r="P80" s="385"/>
      <c r="Q80" s="385"/>
      <c r="R80" s="385"/>
      <c r="S80" s="385"/>
      <c r="T80" s="385"/>
      <c r="U80" s="385"/>
      <c r="V80" s="385"/>
      <c r="W80" s="385"/>
      <c r="X80" s="385"/>
      <c r="Y80" s="385"/>
      <c r="Z80" s="385"/>
      <c r="AA80" s="385"/>
      <c r="AB80" s="385"/>
      <c r="AC80" s="385"/>
      <c r="AD80" s="385"/>
      <c r="AE80" s="385"/>
      <c r="AF80" s="385"/>
      <c r="AG80" s="385"/>
      <c r="AH80" s="385"/>
      <c r="AI80" s="385"/>
      <c r="AJ80" s="385"/>
      <c r="AK80" s="385"/>
      <c r="AL80" s="385"/>
      <c r="AM80" s="385"/>
      <c r="AN80" s="385"/>
      <c r="AO80" s="385"/>
      <c r="AP80" s="385"/>
      <c r="AQ80" s="385"/>
      <c r="AR80" s="385"/>
      <c r="AS80" s="385"/>
      <c r="AT80" s="385"/>
      <c r="AU80" s="385"/>
      <c r="AV80" s="385"/>
      <c r="AW80" s="385"/>
      <c r="AX80" s="385"/>
      <c r="AY80" s="385"/>
      <c r="AZ80" s="385"/>
      <c r="BA80" s="385"/>
      <c r="BB80" s="385"/>
      <c r="BC80" s="385"/>
      <c r="BD80" s="385"/>
      <c r="BE80" s="385"/>
      <c r="BF80" s="385"/>
      <c r="BG80" s="385"/>
      <c r="BH80" s="385"/>
      <c r="BI80" s="385"/>
      <c r="BJ80" s="385"/>
      <c r="BK80" s="385"/>
      <c r="BL80" s="385"/>
      <c r="BM80" s="385"/>
    </row>
    <row r="81" spans="1:65" x14ac:dyDescent="0.2">
      <c r="A81" s="385"/>
      <c r="B81" s="385"/>
      <c r="C81" s="385"/>
      <c r="D81" s="385"/>
      <c r="E81" s="385"/>
      <c r="F81" s="385"/>
      <c r="G81" s="385"/>
      <c r="H81" s="385"/>
      <c r="I81" s="385"/>
      <c r="J81" s="385"/>
      <c r="K81" s="385"/>
      <c r="L81" s="385"/>
      <c r="M81" s="385"/>
      <c r="N81" s="385"/>
      <c r="O81" s="385"/>
      <c r="P81" s="385"/>
      <c r="Q81" s="385"/>
      <c r="R81" s="385"/>
      <c r="S81" s="385"/>
      <c r="T81" s="385"/>
      <c r="U81" s="385"/>
      <c r="V81" s="385"/>
      <c r="W81" s="385"/>
      <c r="X81" s="385"/>
      <c r="Y81" s="385"/>
      <c r="Z81" s="385"/>
      <c r="AA81" s="385"/>
      <c r="AB81" s="385"/>
      <c r="AC81" s="385"/>
      <c r="AD81" s="385"/>
      <c r="AE81" s="385"/>
      <c r="AF81" s="385"/>
      <c r="AG81" s="385"/>
      <c r="AH81" s="385"/>
      <c r="AI81" s="385"/>
      <c r="AJ81" s="385"/>
      <c r="AK81" s="385"/>
      <c r="AL81" s="385"/>
      <c r="AM81" s="385"/>
      <c r="AN81" s="385"/>
      <c r="AO81" s="385"/>
      <c r="AP81" s="385"/>
      <c r="AQ81" s="385"/>
      <c r="AR81" s="385"/>
      <c r="AS81" s="385"/>
      <c r="AT81" s="385"/>
      <c r="AU81" s="385"/>
      <c r="AV81" s="385"/>
      <c r="AW81" s="385"/>
      <c r="AX81" s="385"/>
      <c r="AY81" s="385"/>
      <c r="AZ81" s="385"/>
      <c r="BA81" s="385"/>
      <c r="BB81" s="385"/>
      <c r="BC81" s="385"/>
      <c r="BD81" s="385"/>
      <c r="BE81" s="385"/>
      <c r="BF81" s="385"/>
      <c r="BG81" s="385"/>
      <c r="BH81" s="385"/>
      <c r="BI81" s="385"/>
      <c r="BJ81" s="385"/>
      <c r="BK81" s="385"/>
      <c r="BL81" s="385"/>
      <c r="BM81" s="385"/>
    </row>
    <row r="82" spans="1:65" x14ac:dyDescent="0.2">
      <c r="A82" s="385"/>
      <c r="B82" s="385"/>
      <c r="C82" s="385"/>
      <c r="D82" s="385"/>
      <c r="E82" s="385"/>
      <c r="F82" s="385"/>
      <c r="G82" s="385"/>
      <c r="H82" s="385"/>
      <c r="I82" s="385"/>
      <c r="J82" s="385"/>
      <c r="K82" s="385"/>
      <c r="L82" s="385"/>
      <c r="M82" s="385"/>
      <c r="N82" s="385"/>
      <c r="O82" s="385"/>
      <c r="P82" s="385"/>
      <c r="Q82" s="385"/>
      <c r="R82" s="385"/>
      <c r="S82" s="385"/>
      <c r="T82" s="385"/>
      <c r="U82" s="385"/>
      <c r="V82" s="385"/>
      <c r="W82" s="385"/>
      <c r="X82" s="385"/>
      <c r="Y82" s="385"/>
      <c r="Z82" s="385"/>
      <c r="AA82" s="385"/>
      <c r="AB82" s="385"/>
      <c r="AC82" s="385"/>
      <c r="AD82" s="385"/>
      <c r="AE82" s="385"/>
      <c r="AF82" s="385"/>
      <c r="AG82" s="385"/>
      <c r="AH82" s="385"/>
      <c r="AI82" s="385"/>
      <c r="AJ82" s="385"/>
      <c r="AK82" s="385"/>
      <c r="AL82" s="385"/>
      <c r="AM82" s="385"/>
      <c r="AN82" s="385"/>
      <c r="AO82" s="385"/>
      <c r="AP82" s="385"/>
      <c r="AQ82" s="385"/>
      <c r="AR82" s="385"/>
      <c r="AS82" s="385"/>
      <c r="AT82" s="385"/>
      <c r="AU82" s="385"/>
      <c r="AV82" s="385"/>
      <c r="AW82" s="385"/>
      <c r="AX82" s="385"/>
      <c r="AY82" s="385"/>
      <c r="AZ82" s="385"/>
      <c r="BA82" s="385"/>
      <c r="BB82" s="385"/>
      <c r="BC82" s="385"/>
      <c r="BD82" s="385"/>
      <c r="BE82" s="385"/>
      <c r="BF82" s="385"/>
      <c r="BG82" s="385"/>
      <c r="BH82" s="385"/>
      <c r="BI82" s="385"/>
      <c r="BJ82" s="385"/>
      <c r="BK82" s="385"/>
      <c r="BL82" s="385"/>
      <c r="BM82" s="385"/>
    </row>
    <row r="83" spans="1:65" x14ac:dyDescent="0.2">
      <c r="A83" s="385"/>
      <c r="B83" s="385"/>
      <c r="C83" s="385"/>
      <c r="D83" s="385"/>
      <c r="E83" s="385"/>
      <c r="F83" s="385"/>
      <c r="G83" s="385"/>
      <c r="H83" s="385"/>
      <c r="I83" s="385"/>
      <c r="J83" s="385"/>
      <c r="K83" s="385"/>
      <c r="L83" s="385"/>
      <c r="M83" s="385"/>
      <c r="N83" s="385"/>
      <c r="O83" s="385"/>
      <c r="P83" s="385"/>
      <c r="Q83" s="385"/>
      <c r="R83" s="385"/>
      <c r="S83" s="385"/>
      <c r="T83" s="385"/>
      <c r="U83" s="385"/>
      <c r="V83" s="385"/>
      <c r="W83" s="385"/>
      <c r="X83" s="385"/>
      <c r="Y83" s="385"/>
      <c r="Z83" s="385"/>
      <c r="AA83" s="385"/>
      <c r="AB83" s="385"/>
      <c r="AC83" s="385"/>
      <c r="AD83" s="385"/>
      <c r="AE83" s="385"/>
      <c r="AF83" s="385"/>
      <c r="AG83" s="385"/>
      <c r="AH83" s="385"/>
      <c r="AI83" s="385"/>
      <c r="AJ83" s="385"/>
      <c r="AK83" s="385"/>
      <c r="AL83" s="385"/>
      <c r="AM83" s="385"/>
      <c r="AN83" s="385"/>
      <c r="AO83" s="385"/>
      <c r="AP83" s="385"/>
      <c r="AQ83" s="385"/>
      <c r="AR83" s="385"/>
      <c r="AS83" s="385"/>
      <c r="AT83" s="385"/>
      <c r="AU83" s="385"/>
      <c r="AV83" s="385"/>
      <c r="AW83" s="385"/>
      <c r="AX83" s="385"/>
      <c r="AY83" s="385"/>
      <c r="AZ83" s="385"/>
      <c r="BA83" s="385"/>
      <c r="BB83" s="385"/>
      <c r="BC83" s="385"/>
      <c r="BD83" s="385"/>
      <c r="BE83" s="385"/>
      <c r="BF83" s="385"/>
      <c r="BG83" s="385"/>
      <c r="BH83" s="385"/>
      <c r="BI83" s="385"/>
      <c r="BJ83" s="385"/>
      <c r="BK83" s="385"/>
      <c r="BL83" s="385"/>
      <c r="BM83" s="385"/>
    </row>
    <row r="84" spans="1:65" x14ac:dyDescent="0.2">
      <c r="A84" s="385"/>
      <c r="B84" s="385"/>
      <c r="C84" s="385"/>
      <c r="D84" s="385"/>
      <c r="E84" s="385"/>
      <c r="F84" s="385"/>
      <c r="G84" s="385"/>
      <c r="H84" s="385"/>
      <c r="I84" s="385"/>
      <c r="J84" s="385"/>
      <c r="K84" s="385"/>
      <c r="L84" s="385"/>
      <c r="M84" s="385"/>
      <c r="N84" s="385"/>
      <c r="O84" s="385"/>
      <c r="P84" s="385"/>
      <c r="Q84" s="385"/>
      <c r="R84" s="385"/>
      <c r="S84" s="385"/>
      <c r="T84" s="385"/>
      <c r="U84" s="385"/>
      <c r="V84" s="385"/>
      <c r="W84" s="385"/>
      <c r="X84" s="385"/>
      <c r="Y84" s="385"/>
      <c r="Z84" s="385"/>
      <c r="AA84" s="385"/>
      <c r="AB84" s="385"/>
      <c r="AC84" s="385"/>
      <c r="AD84" s="385"/>
      <c r="AE84" s="385"/>
      <c r="AF84" s="385"/>
      <c r="AG84" s="385"/>
      <c r="AH84" s="385"/>
      <c r="AI84" s="385"/>
      <c r="AJ84" s="385"/>
      <c r="AK84" s="385"/>
      <c r="AL84" s="385"/>
      <c r="AM84" s="385"/>
      <c r="AN84" s="385"/>
      <c r="AO84" s="385"/>
      <c r="AP84" s="385"/>
      <c r="AQ84" s="385"/>
      <c r="AR84" s="385"/>
      <c r="AS84" s="385"/>
      <c r="AT84" s="385"/>
      <c r="AU84" s="385"/>
      <c r="AV84" s="385"/>
      <c r="AW84" s="385"/>
      <c r="AX84" s="385"/>
      <c r="AY84" s="385"/>
      <c r="AZ84" s="385"/>
      <c r="BA84" s="385"/>
      <c r="BB84" s="385"/>
      <c r="BC84" s="385"/>
      <c r="BD84" s="385"/>
      <c r="BE84" s="385"/>
      <c r="BF84" s="385"/>
      <c r="BG84" s="385"/>
      <c r="BH84" s="385"/>
      <c r="BI84" s="385"/>
      <c r="BJ84" s="385"/>
      <c r="BK84" s="385"/>
      <c r="BL84" s="385"/>
      <c r="BM84" s="385"/>
    </row>
    <row r="85" spans="1:65" x14ac:dyDescent="0.2">
      <c r="A85" s="385"/>
      <c r="B85" s="385"/>
      <c r="C85" s="385"/>
      <c r="D85" s="385"/>
      <c r="E85" s="385"/>
      <c r="F85" s="385"/>
      <c r="G85" s="385"/>
      <c r="H85" s="385"/>
      <c r="I85" s="385"/>
      <c r="J85" s="385"/>
      <c r="K85" s="385"/>
      <c r="L85" s="385"/>
      <c r="M85" s="385"/>
      <c r="N85" s="385"/>
      <c r="O85" s="385"/>
      <c r="P85" s="385"/>
      <c r="Q85" s="385"/>
      <c r="R85" s="385"/>
      <c r="S85" s="385"/>
      <c r="T85" s="385"/>
      <c r="U85" s="385"/>
      <c r="V85" s="385"/>
      <c r="W85" s="385"/>
      <c r="X85" s="385"/>
      <c r="Y85" s="385"/>
      <c r="Z85" s="385"/>
      <c r="AA85" s="385"/>
      <c r="AB85" s="385"/>
      <c r="AC85" s="385"/>
      <c r="AD85" s="385"/>
      <c r="AE85" s="385"/>
      <c r="AF85" s="385"/>
      <c r="AG85" s="385"/>
      <c r="AH85" s="385"/>
      <c r="AI85" s="385"/>
      <c r="AJ85" s="385"/>
      <c r="AK85" s="385"/>
      <c r="AL85" s="385"/>
      <c r="AM85" s="385"/>
      <c r="AN85" s="385"/>
      <c r="AO85" s="385"/>
      <c r="AP85" s="385"/>
      <c r="AQ85" s="385"/>
      <c r="AR85" s="385"/>
      <c r="AS85" s="385"/>
      <c r="AT85" s="385"/>
      <c r="AU85" s="385"/>
      <c r="AV85" s="385"/>
      <c r="AW85" s="385"/>
      <c r="AX85" s="385"/>
      <c r="AY85" s="385"/>
      <c r="AZ85" s="385"/>
      <c r="BA85" s="385"/>
      <c r="BB85" s="385"/>
      <c r="BC85" s="385"/>
      <c r="BD85" s="385"/>
      <c r="BE85" s="385"/>
      <c r="BF85" s="385"/>
      <c r="BG85" s="385"/>
      <c r="BH85" s="385"/>
      <c r="BI85" s="385"/>
      <c r="BJ85" s="385"/>
      <c r="BK85" s="385"/>
      <c r="BL85" s="385"/>
      <c r="BM85" s="385"/>
    </row>
    <row r="86" spans="1:65" x14ac:dyDescent="0.2">
      <c r="A86" s="385"/>
      <c r="B86" s="385"/>
      <c r="C86" s="385"/>
      <c r="D86" s="385"/>
      <c r="E86" s="385"/>
      <c r="F86" s="385"/>
      <c r="G86" s="385"/>
      <c r="H86" s="385"/>
      <c r="I86" s="385"/>
      <c r="J86" s="385"/>
      <c r="K86" s="385"/>
      <c r="L86" s="385"/>
      <c r="M86" s="385"/>
      <c r="N86" s="385"/>
      <c r="O86" s="385"/>
      <c r="P86" s="385"/>
      <c r="Q86" s="385"/>
      <c r="R86" s="385"/>
      <c r="S86" s="385"/>
      <c r="T86" s="385"/>
      <c r="U86" s="385"/>
      <c r="V86" s="385"/>
      <c r="W86" s="385"/>
      <c r="X86" s="385"/>
      <c r="Y86" s="385"/>
      <c r="Z86" s="385"/>
      <c r="AA86" s="385"/>
      <c r="AB86" s="385"/>
      <c r="AC86" s="385"/>
      <c r="AD86" s="385"/>
      <c r="AE86" s="385"/>
      <c r="AF86" s="385"/>
      <c r="AG86" s="385"/>
      <c r="AH86" s="385"/>
      <c r="AI86" s="385"/>
      <c r="AJ86" s="385"/>
      <c r="AK86" s="385"/>
      <c r="AL86" s="385"/>
      <c r="AM86" s="385"/>
      <c r="AN86" s="385"/>
      <c r="AO86" s="385"/>
      <c r="AP86" s="385"/>
      <c r="AQ86" s="385"/>
      <c r="AR86" s="385"/>
      <c r="AS86" s="385"/>
      <c r="AT86" s="385"/>
      <c r="AU86" s="385"/>
      <c r="AV86" s="385"/>
      <c r="AW86" s="385"/>
      <c r="AX86" s="385"/>
      <c r="AY86" s="385"/>
      <c r="AZ86" s="385"/>
      <c r="BA86" s="385"/>
      <c r="BB86" s="385"/>
      <c r="BC86" s="385"/>
      <c r="BD86" s="385"/>
      <c r="BE86" s="385"/>
      <c r="BF86" s="385"/>
      <c r="BG86" s="385"/>
      <c r="BH86" s="385"/>
      <c r="BI86" s="385"/>
      <c r="BJ86" s="385"/>
      <c r="BK86" s="385"/>
      <c r="BL86" s="385"/>
      <c r="BM86" s="385"/>
    </row>
    <row r="87" spans="1:65" x14ac:dyDescent="0.2">
      <c r="A87" s="385"/>
      <c r="B87" s="385"/>
      <c r="C87" s="385"/>
      <c r="D87" s="385"/>
      <c r="E87" s="385"/>
      <c r="F87" s="385"/>
      <c r="G87" s="385"/>
      <c r="H87" s="385"/>
      <c r="I87" s="385"/>
      <c r="J87" s="385"/>
      <c r="K87" s="385"/>
      <c r="L87" s="385"/>
      <c r="M87" s="385"/>
      <c r="N87" s="385"/>
      <c r="O87" s="385"/>
      <c r="P87" s="385"/>
      <c r="Q87" s="385"/>
      <c r="R87" s="385"/>
      <c r="S87" s="385"/>
      <c r="T87" s="385"/>
      <c r="U87" s="385"/>
      <c r="V87" s="385"/>
      <c r="W87" s="385"/>
      <c r="X87" s="385"/>
      <c r="Y87" s="385"/>
      <c r="Z87" s="385"/>
      <c r="AA87" s="385"/>
      <c r="AB87" s="385"/>
      <c r="AC87" s="385"/>
      <c r="AD87" s="385"/>
      <c r="AE87" s="385"/>
      <c r="AF87" s="385"/>
      <c r="AG87" s="385"/>
      <c r="AH87" s="385"/>
      <c r="AI87" s="385"/>
      <c r="AJ87" s="385"/>
      <c r="AK87" s="385"/>
      <c r="AL87" s="385"/>
      <c r="AM87" s="385"/>
      <c r="AN87" s="385"/>
      <c r="AO87" s="385"/>
      <c r="AP87" s="385"/>
      <c r="AQ87" s="385"/>
      <c r="AR87" s="385"/>
      <c r="AS87" s="385"/>
      <c r="AT87" s="385"/>
      <c r="AU87" s="385"/>
      <c r="AV87" s="385"/>
      <c r="AW87" s="385"/>
      <c r="AX87" s="385"/>
      <c r="AY87" s="385"/>
      <c r="AZ87" s="385"/>
      <c r="BA87" s="385"/>
      <c r="BB87" s="385"/>
      <c r="BC87" s="385"/>
      <c r="BD87" s="385"/>
      <c r="BE87" s="385"/>
      <c r="BF87" s="385"/>
      <c r="BG87" s="385"/>
      <c r="BH87" s="385"/>
      <c r="BI87" s="385"/>
      <c r="BJ87" s="385"/>
      <c r="BK87" s="385"/>
      <c r="BL87" s="385"/>
      <c r="BM87" s="385"/>
    </row>
    <row r="88" spans="1:65" x14ac:dyDescent="0.2">
      <c r="A88" s="385"/>
      <c r="B88" s="385"/>
      <c r="C88" s="385"/>
      <c r="D88" s="385"/>
      <c r="E88" s="385"/>
      <c r="F88" s="385"/>
      <c r="G88" s="385"/>
      <c r="H88" s="385"/>
      <c r="I88" s="385"/>
      <c r="J88" s="385"/>
      <c r="K88" s="385"/>
      <c r="L88" s="385"/>
      <c r="M88" s="385"/>
      <c r="N88" s="385"/>
      <c r="O88" s="385"/>
      <c r="P88" s="385"/>
      <c r="Q88" s="385"/>
      <c r="R88" s="385"/>
      <c r="S88" s="385"/>
      <c r="T88" s="385"/>
      <c r="U88" s="385"/>
      <c r="V88" s="385"/>
      <c r="W88" s="385"/>
      <c r="X88" s="385"/>
      <c r="Y88" s="385"/>
      <c r="Z88" s="385"/>
      <c r="AA88" s="385"/>
      <c r="AB88" s="385"/>
      <c r="AC88" s="385"/>
      <c r="AD88" s="385"/>
      <c r="AE88" s="385"/>
      <c r="AF88" s="385"/>
      <c r="AG88" s="385"/>
      <c r="AH88" s="385"/>
      <c r="AI88" s="385"/>
      <c r="AJ88" s="385"/>
      <c r="AK88" s="385"/>
      <c r="AL88" s="385"/>
      <c r="AM88" s="385"/>
      <c r="AN88" s="385"/>
      <c r="AO88" s="385"/>
      <c r="AP88" s="385"/>
      <c r="AQ88" s="385"/>
      <c r="AR88" s="385"/>
      <c r="AS88" s="385"/>
      <c r="AT88" s="385"/>
      <c r="AU88" s="385"/>
      <c r="AV88" s="385"/>
      <c r="AW88" s="385"/>
      <c r="AX88" s="385"/>
      <c r="AY88" s="385"/>
      <c r="AZ88" s="385"/>
      <c r="BA88" s="385"/>
      <c r="BB88" s="385"/>
      <c r="BC88" s="385"/>
      <c r="BD88" s="385"/>
      <c r="BE88" s="385"/>
      <c r="BF88" s="385"/>
      <c r="BG88" s="385"/>
      <c r="BH88" s="385"/>
      <c r="BI88" s="385"/>
      <c r="BJ88" s="385"/>
      <c r="BK88" s="385"/>
      <c r="BL88" s="385"/>
      <c r="BM88" s="385"/>
    </row>
    <row r="89" spans="1:65" x14ac:dyDescent="0.2">
      <c r="A89" s="385"/>
      <c r="B89" s="385"/>
      <c r="C89" s="385"/>
      <c r="D89" s="385"/>
      <c r="E89" s="385"/>
      <c r="F89" s="385"/>
      <c r="G89" s="385"/>
      <c r="H89" s="385"/>
      <c r="I89" s="385"/>
      <c r="J89" s="385"/>
      <c r="K89" s="385"/>
      <c r="L89" s="385"/>
      <c r="M89" s="385"/>
      <c r="N89" s="385"/>
      <c r="O89" s="385"/>
      <c r="P89" s="385"/>
      <c r="Q89" s="385"/>
      <c r="R89" s="385"/>
      <c r="S89" s="385"/>
      <c r="T89" s="385"/>
      <c r="U89" s="385"/>
      <c r="V89" s="385"/>
      <c r="W89" s="385"/>
      <c r="X89" s="385"/>
      <c r="Y89" s="385"/>
      <c r="Z89" s="385"/>
      <c r="AA89" s="385"/>
      <c r="AB89" s="385"/>
      <c r="AC89" s="385"/>
      <c r="AD89" s="385"/>
      <c r="AE89" s="385"/>
      <c r="AF89" s="385"/>
      <c r="AG89" s="385"/>
      <c r="AH89" s="385"/>
      <c r="AI89" s="385"/>
      <c r="AJ89" s="385"/>
      <c r="AK89" s="385"/>
      <c r="AL89" s="385"/>
      <c r="AM89" s="385"/>
      <c r="AN89" s="385"/>
      <c r="AO89" s="385"/>
      <c r="AP89" s="385"/>
      <c r="AQ89" s="385"/>
      <c r="AR89" s="385"/>
      <c r="AS89" s="385"/>
      <c r="AT89" s="385"/>
      <c r="AU89" s="385"/>
      <c r="AV89" s="385"/>
      <c r="AW89" s="385"/>
      <c r="AX89" s="385"/>
      <c r="AY89" s="385"/>
      <c r="AZ89" s="385"/>
      <c r="BA89" s="385"/>
      <c r="BB89" s="385"/>
      <c r="BC89" s="385"/>
      <c r="BD89" s="385"/>
      <c r="BE89" s="385"/>
      <c r="BF89" s="385"/>
      <c r="BG89" s="385"/>
      <c r="BH89" s="385"/>
      <c r="BI89" s="385"/>
      <c r="BJ89" s="385"/>
      <c r="BK89" s="385"/>
      <c r="BL89" s="385"/>
      <c r="BM89" s="385"/>
    </row>
    <row r="90" spans="1:65" x14ac:dyDescent="0.2">
      <c r="A90" s="385"/>
      <c r="B90" s="385"/>
      <c r="C90" s="385"/>
      <c r="D90" s="385"/>
      <c r="E90" s="385"/>
      <c r="F90" s="385"/>
      <c r="G90" s="385"/>
      <c r="H90" s="385"/>
      <c r="I90" s="385"/>
      <c r="J90" s="385"/>
      <c r="K90" s="385"/>
      <c r="L90" s="385"/>
      <c r="M90" s="385"/>
      <c r="N90" s="385"/>
      <c r="O90" s="385"/>
      <c r="P90" s="385"/>
      <c r="Q90" s="385"/>
      <c r="R90" s="385"/>
      <c r="S90" s="385"/>
      <c r="T90" s="385"/>
      <c r="U90" s="385"/>
      <c r="V90" s="385"/>
      <c r="W90" s="385"/>
      <c r="X90" s="385"/>
      <c r="Y90" s="385"/>
      <c r="Z90" s="385"/>
      <c r="AA90" s="385"/>
      <c r="AB90" s="385"/>
      <c r="AC90" s="385"/>
      <c r="AD90" s="385"/>
      <c r="AE90" s="385"/>
      <c r="AF90" s="385"/>
      <c r="AG90" s="385"/>
      <c r="AH90" s="385"/>
      <c r="AI90" s="385"/>
      <c r="AJ90" s="385"/>
      <c r="AK90" s="385"/>
      <c r="AL90" s="385"/>
      <c r="AM90" s="385"/>
      <c r="AN90" s="385"/>
      <c r="AO90" s="385"/>
      <c r="AP90" s="385"/>
      <c r="AQ90" s="385"/>
      <c r="AR90" s="385"/>
      <c r="AS90" s="385"/>
      <c r="AT90" s="385"/>
      <c r="AU90" s="385"/>
      <c r="AV90" s="385"/>
      <c r="AW90" s="385"/>
      <c r="AX90" s="385"/>
      <c r="AY90" s="385"/>
      <c r="AZ90" s="385"/>
      <c r="BA90" s="385"/>
      <c r="BB90" s="385"/>
      <c r="BC90" s="385"/>
      <c r="BD90" s="385"/>
      <c r="BE90" s="385"/>
      <c r="BF90" s="385"/>
      <c r="BG90" s="385"/>
      <c r="BH90" s="385"/>
      <c r="BI90" s="385"/>
      <c r="BJ90" s="385"/>
      <c r="BK90" s="385"/>
      <c r="BL90" s="385"/>
      <c r="BM90" s="385"/>
    </row>
    <row r="91" spans="1:65" x14ac:dyDescent="0.2">
      <c r="A91" s="385"/>
      <c r="B91" s="385"/>
      <c r="C91" s="385"/>
      <c r="D91" s="385"/>
      <c r="E91" s="385"/>
      <c r="F91" s="385"/>
      <c r="G91" s="385"/>
      <c r="H91" s="385"/>
      <c r="I91" s="385"/>
      <c r="J91" s="385"/>
      <c r="K91" s="385"/>
      <c r="L91" s="385"/>
      <c r="M91" s="385"/>
      <c r="N91" s="385"/>
      <c r="O91" s="385"/>
      <c r="P91" s="385"/>
      <c r="Q91" s="385"/>
      <c r="R91" s="385"/>
      <c r="S91" s="385"/>
      <c r="T91" s="385"/>
      <c r="U91" s="385"/>
      <c r="V91" s="385"/>
      <c r="W91" s="385"/>
      <c r="X91" s="385"/>
      <c r="Y91" s="385"/>
      <c r="Z91" s="385"/>
      <c r="AA91" s="385"/>
      <c r="AB91" s="385"/>
      <c r="AC91" s="385"/>
      <c r="AD91" s="385"/>
      <c r="AE91" s="385"/>
      <c r="AF91" s="385"/>
      <c r="AG91" s="385"/>
      <c r="AH91" s="385"/>
      <c r="AI91" s="385"/>
      <c r="AJ91" s="385"/>
      <c r="AK91" s="385"/>
      <c r="AL91" s="385"/>
      <c r="AM91" s="385"/>
      <c r="AN91" s="385"/>
      <c r="AO91" s="385"/>
      <c r="AP91" s="385"/>
      <c r="AQ91" s="385"/>
      <c r="AR91" s="385"/>
      <c r="AS91" s="385"/>
      <c r="AT91" s="385"/>
      <c r="AU91" s="385"/>
      <c r="AV91" s="385"/>
      <c r="AW91" s="385"/>
      <c r="AX91" s="385"/>
      <c r="AY91" s="385"/>
      <c r="AZ91" s="385"/>
      <c r="BA91" s="385"/>
      <c r="BB91" s="385"/>
      <c r="BC91" s="385"/>
      <c r="BD91" s="385"/>
      <c r="BE91" s="385"/>
      <c r="BF91" s="385"/>
      <c r="BG91" s="385"/>
      <c r="BH91" s="385"/>
      <c r="BI91" s="385"/>
      <c r="BJ91" s="385"/>
      <c r="BK91" s="385"/>
      <c r="BL91" s="385"/>
      <c r="BM91" s="385"/>
    </row>
    <row r="92" spans="1:65" x14ac:dyDescent="0.2">
      <c r="A92" s="385"/>
      <c r="B92" s="385"/>
      <c r="C92" s="385"/>
      <c r="D92" s="385"/>
      <c r="E92" s="385"/>
      <c r="F92" s="385"/>
      <c r="G92" s="385"/>
      <c r="H92" s="385"/>
      <c r="I92" s="385"/>
      <c r="J92" s="385"/>
      <c r="K92" s="385"/>
      <c r="L92" s="385"/>
      <c r="M92" s="385"/>
      <c r="N92" s="385"/>
      <c r="O92" s="385"/>
      <c r="P92" s="385"/>
      <c r="Q92" s="385"/>
      <c r="R92" s="385"/>
      <c r="S92" s="385"/>
      <c r="T92" s="385"/>
      <c r="U92" s="385"/>
      <c r="V92" s="385"/>
      <c r="W92" s="385"/>
      <c r="X92" s="385"/>
      <c r="Y92" s="385"/>
      <c r="Z92" s="385"/>
      <c r="AA92" s="385"/>
      <c r="AB92" s="385"/>
      <c r="AC92" s="385"/>
      <c r="AD92" s="385"/>
      <c r="AE92" s="385"/>
      <c r="AF92" s="385"/>
      <c r="AG92" s="385"/>
      <c r="AH92" s="385"/>
      <c r="AI92" s="385"/>
      <c r="AJ92" s="385"/>
      <c r="AK92" s="385"/>
      <c r="AL92" s="385"/>
      <c r="AM92" s="385"/>
      <c r="AN92" s="385"/>
      <c r="AO92" s="385"/>
      <c r="AP92" s="385"/>
      <c r="AQ92" s="385"/>
      <c r="AR92" s="385"/>
      <c r="AS92" s="385"/>
      <c r="AT92" s="385"/>
      <c r="AU92" s="385"/>
      <c r="AV92" s="385"/>
      <c r="AW92" s="385"/>
      <c r="AX92" s="385"/>
      <c r="AY92" s="385"/>
      <c r="AZ92" s="385"/>
      <c r="BA92" s="385"/>
      <c r="BB92" s="385"/>
      <c r="BC92" s="385"/>
      <c r="BD92" s="385"/>
      <c r="BE92" s="385"/>
      <c r="BF92" s="385"/>
      <c r="BG92" s="385"/>
      <c r="BH92" s="385"/>
      <c r="BI92" s="385"/>
      <c r="BJ92" s="385"/>
      <c r="BK92" s="385"/>
      <c r="BL92" s="385"/>
      <c r="BM92" s="385"/>
    </row>
    <row r="93" spans="1:65" x14ac:dyDescent="0.2">
      <c r="A93" s="385"/>
      <c r="B93" s="385"/>
      <c r="C93" s="385"/>
      <c r="D93" s="385"/>
      <c r="E93" s="385"/>
      <c r="F93" s="385"/>
      <c r="G93" s="385"/>
      <c r="H93" s="385"/>
      <c r="I93" s="385"/>
      <c r="J93" s="385"/>
      <c r="K93" s="385"/>
      <c r="L93" s="385"/>
      <c r="M93" s="385"/>
      <c r="N93" s="385"/>
      <c r="O93" s="385"/>
      <c r="P93" s="385"/>
      <c r="Q93" s="385"/>
      <c r="R93" s="385"/>
      <c r="S93" s="385"/>
      <c r="T93" s="385"/>
      <c r="U93" s="385"/>
      <c r="V93" s="385"/>
      <c r="W93" s="385"/>
      <c r="X93" s="385"/>
      <c r="Y93" s="385"/>
      <c r="Z93" s="385"/>
      <c r="AA93" s="385"/>
      <c r="AB93" s="385"/>
      <c r="AC93" s="385"/>
      <c r="AD93" s="385"/>
      <c r="AE93" s="385"/>
      <c r="AF93" s="385"/>
      <c r="AG93" s="385"/>
      <c r="AH93" s="385"/>
      <c r="AI93" s="385"/>
      <c r="AJ93" s="385"/>
      <c r="AK93" s="385"/>
      <c r="AL93" s="385"/>
      <c r="AM93" s="385"/>
      <c r="AN93" s="385"/>
      <c r="AO93" s="385"/>
      <c r="AP93" s="385"/>
      <c r="AQ93" s="385"/>
      <c r="AR93" s="385"/>
      <c r="AS93" s="385"/>
      <c r="AT93" s="385"/>
      <c r="AU93" s="385"/>
      <c r="AV93" s="385"/>
      <c r="AW93" s="385"/>
      <c r="AX93" s="385"/>
      <c r="AY93" s="385"/>
      <c r="AZ93" s="385"/>
      <c r="BA93" s="385"/>
      <c r="BB93" s="385"/>
      <c r="BC93" s="385"/>
      <c r="BD93" s="385"/>
      <c r="BE93" s="385"/>
      <c r="BF93" s="385"/>
      <c r="BG93" s="385"/>
      <c r="BH93" s="385"/>
      <c r="BI93" s="385"/>
      <c r="BJ93" s="385"/>
      <c r="BK93" s="385"/>
      <c r="BL93" s="385"/>
      <c r="BM93" s="385"/>
    </row>
    <row r="94" spans="1:65" x14ac:dyDescent="0.2">
      <c r="A94" s="385"/>
      <c r="B94" s="385"/>
      <c r="C94" s="385"/>
      <c r="D94" s="385"/>
      <c r="E94" s="385"/>
      <c r="F94" s="385"/>
      <c r="G94" s="385"/>
      <c r="H94" s="385"/>
      <c r="I94" s="385"/>
      <c r="J94" s="385"/>
      <c r="K94" s="385"/>
      <c r="L94" s="385"/>
      <c r="M94" s="385"/>
      <c r="N94" s="385"/>
      <c r="O94" s="385"/>
      <c r="P94" s="385"/>
      <c r="Q94" s="385"/>
      <c r="R94" s="385"/>
      <c r="S94" s="385"/>
      <c r="T94" s="385"/>
      <c r="U94" s="385"/>
      <c r="V94" s="385"/>
      <c r="W94" s="385"/>
      <c r="X94" s="385"/>
      <c r="Y94" s="385"/>
      <c r="Z94" s="385"/>
      <c r="AA94" s="385"/>
      <c r="AB94" s="385"/>
      <c r="AC94" s="385"/>
      <c r="AD94" s="385"/>
      <c r="AE94" s="385"/>
      <c r="AF94" s="385"/>
      <c r="AG94" s="385"/>
      <c r="AH94" s="385"/>
      <c r="AI94" s="385"/>
      <c r="AJ94" s="385"/>
      <c r="AK94" s="385"/>
      <c r="AL94" s="385"/>
      <c r="AM94" s="385"/>
      <c r="AN94" s="385"/>
      <c r="AO94" s="385"/>
      <c r="AP94" s="385"/>
      <c r="AQ94" s="385"/>
      <c r="AR94" s="385"/>
      <c r="AS94" s="385"/>
      <c r="AT94" s="385"/>
      <c r="AU94" s="385"/>
      <c r="AV94" s="385"/>
      <c r="AW94" s="385"/>
      <c r="AX94" s="385"/>
      <c r="AY94" s="385"/>
      <c r="AZ94" s="385"/>
      <c r="BA94" s="385"/>
      <c r="BB94" s="385"/>
      <c r="BC94" s="385"/>
      <c r="BD94" s="385"/>
      <c r="BE94" s="385"/>
      <c r="BF94" s="385"/>
      <c r="BG94" s="385"/>
      <c r="BH94" s="385"/>
      <c r="BI94" s="385"/>
      <c r="BJ94" s="385"/>
      <c r="BK94" s="385"/>
      <c r="BL94" s="385"/>
      <c r="BM94" s="385"/>
    </row>
    <row r="95" spans="1:65" x14ac:dyDescent="0.2">
      <c r="A95" s="385"/>
      <c r="B95" s="385"/>
      <c r="C95" s="385"/>
      <c r="D95" s="385"/>
      <c r="E95" s="385"/>
      <c r="F95" s="385"/>
      <c r="G95" s="385"/>
      <c r="H95" s="385"/>
      <c r="I95" s="385"/>
      <c r="J95" s="385"/>
      <c r="K95" s="385"/>
      <c r="L95" s="385"/>
      <c r="M95" s="385"/>
      <c r="N95" s="385"/>
      <c r="O95" s="385"/>
      <c r="P95" s="385"/>
      <c r="Q95" s="385"/>
      <c r="R95" s="385"/>
      <c r="S95" s="385"/>
      <c r="T95" s="385"/>
      <c r="U95" s="385"/>
      <c r="V95" s="385"/>
      <c r="W95" s="385"/>
      <c r="X95" s="385"/>
      <c r="Y95" s="385"/>
      <c r="Z95" s="385"/>
      <c r="AA95" s="385"/>
      <c r="AB95" s="385"/>
      <c r="AC95" s="385"/>
      <c r="AD95" s="385"/>
      <c r="AE95" s="385"/>
      <c r="AF95" s="385"/>
      <c r="AG95" s="385"/>
      <c r="AH95" s="385"/>
      <c r="AI95" s="385"/>
      <c r="AJ95" s="385"/>
      <c r="AK95" s="385"/>
      <c r="AL95" s="385"/>
      <c r="AM95" s="385"/>
      <c r="AN95" s="385"/>
      <c r="AO95" s="385"/>
      <c r="AP95" s="385"/>
      <c r="AQ95" s="385"/>
      <c r="AR95" s="385"/>
      <c r="AS95" s="385"/>
      <c r="AT95" s="385"/>
      <c r="AU95" s="385"/>
      <c r="AV95" s="385"/>
      <c r="AW95" s="385"/>
      <c r="AX95" s="385"/>
      <c r="AY95" s="385"/>
      <c r="AZ95" s="385"/>
      <c r="BA95" s="385"/>
      <c r="BB95" s="385"/>
      <c r="BC95" s="385"/>
      <c r="BD95" s="385"/>
      <c r="BE95" s="385"/>
      <c r="BF95" s="385"/>
      <c r="BG95" s="385"/>
      <c r="BH95" s="385"/>
      <c r="BI95" s="385"/>
      <c r="BJ95" s="385"/>
      <c r="BK95" s="385"/>
      <c r="BL95" s="385"/>
      <c r="BM95" s="385"/>
    </row>
    <row r="96" spans="1:65" x14ac:dyDescent="0.2">
      <c r="A96" s="385"/>
      <c r="B96" s="385"/>
      <c r="C96" s="385"/>
      <c r="D96" s="385"/>
      <c r="E96" s="385"/>
      <c r="F96" s="385"/>
      <c r="G96" s="385"/>
      <c r="H96" s="385"/>
      <c r="I96" s="385"/>
      <c r="J96" s="385"/>
      <c r="K96" s="385"/>
      <c r="L96" s="385"/>
      <c r="M96" s="385"/>
      <c r="N96" s="385"/>
      <c r="O96" s="385"/>
      <c r="P96" s="385"/>
      <c r="Q96" s="385"/>
      <c r="R96" s="385"/>
      <c r="S96" s="385"/>
      <c r="T96" s="385"/>
      <c r="U96" s="385"/>
      <c r="V96" s="385"/>
      <c r="W96" s="385"/>
      <c r="X96" s="385"/>
      <c r="Y96" s="385"/>
      <c r="Z96" s="385"/>
      <c r="AA96" s="385"/>
      <c r="AB96" s="385"/>
      <c r="AC96" s="385"/>
      <c r="AD96" s="385"/>
      <c r="AE96" s="385"/>
      <c r="AF96" s="385"/>
      <c r="AG96" s="385"/>
      <c r="AH96" s="385"/>
      <c r="AI96" s="385"/>
      <c r="AJ96" s="385"/>
      <c r="AK96" s="385"/>
      <c r="AL96" s="385"/>
      <c r="AM96" s="385"/>
      <c r="AN96" s="385"/>
      <c r="AO96" s="385"/>
      <c r="AP96" s="385"/>
      <c r="AQ96" s="385"/>
      <c r="AR96" s="385"/>
      <c r="AS96" s="385"/>
      <c r="AT96" s="385"/>
      <c r="AU96" s="385"/>
      <c r="AV96" s="385"/>
      <c r="AW96" s="385"/>
      <c r="AX96" s="385"/>
      <c r="AY96" s="385"/>
      <c r="AZ96" s="385"/>
      <c r="BA96" s="385"/>
      <c r="BB96" s="385"/>
      <c r="BC96" s="385"/>
      <c r="BD96" s="385"/>
      <c r="BE96" s="385"/>
      <c r="BF96" s="385"/>
      <c r="BG96" s="385"/>
      <c r="BH96" s="385"/>
      <c r="BI96" s="385"/>
      <c r="BJ96" s="385"/>
      <c r="BK96" s="385"/>
      <c r="BL96" s="385"/>
      <c r="BM96" s="385"/>
    </row>
    <row r="97" spans="1:65" x14ac:dyDescent="0.2">
      <c r="A97" s="385"/>
      <c r="B97" s="385"/>
      <c r="C97" s="385"/>
      <c r="D97" s="385"/>
      <c r="E97" s="385"/>
      <c r="F97" s="385"/>
      <c r="G97" s="385"/>
      <c r="H97" s="385"/>
      <c r="I97" s="385"/>
      <c r="J97" s="385"/>
      <c r="K97" s="385"/>
      <c r="L97" s="385"/>
      <c r="M97" s="385"/>
      <c r="N97" s="385"/>
      <c r="O97" s="385"/>
      <c r="P97" s="385"/>
      <c r="Q97" s="385"/>
      <c r="R97" s="385"/>
      <c r="S97" s="385"/>
      <c r="T97" s="385"/>
      <c r="U97" s="385"/>
      <c r="V97" s="385"/>
      <c r="W97" s="385"/>
      <c r="X97" s="385"/>
      <c r="Y97" s="385"/>
      <c r="Z97" s="385"/>
      <c r="AA97" s="385"/>
      <c r="AB97" s="385"/>
      <c r="AC97" s="385"/>
      <c r="AD97" s="385"/>
      <c r="AE97" s="385"/>
      <c r="AF97" s="385"/>
      <c r="AG97" s="385"/>
      <c r="AH97" s="385"/>
      <c r="AI97" s="385"/>
      <c r="AJ97" s="385"/>
      <c r="AK97" s="385"/>
      <c r="AL97" s="385"/>
      <c r="AM97" s="385"/>
      <c r="AN97" s="385"/>
      <c r="AO97" s="385"/>
      <c r="AP97" s="385"/>
      <c r="AQ97" s="385"/>
      <c r="AR97" s="385"/>
      <c r="AS97" s="385"/>
      <c r="AT97" s="385"/>
      <c r="AU97" s="385"/>
      <c r="AV97" s="385"/>
      <c r="AW97" s="385"/>
      <c r="AX97" s="385"/>
      <c r="AY97" s="385"/>
      <c r="AZ97" s="385"/>
      <c r="BA97" s="385"/>
      <c r="BB97" s="385"/>
      <c r="BC97" s="385"/>
      <c r="BD97" s="385"/>
      <c r="BE97" s="385"/>
      <c r="BF97" s="385"/>
      <c r="BG97" s="385"/>
      <c r="BH97" s="385"/>
      <c r="BI97" s="385"/>
      <c r="BJ97" s="385"/>
      <c r="BK97" s="385"/>
      <c r="BL97" s="385"/>
      <c r="BM97" s="385"/>
    </row>
    <row r="98" spans="1:65" x14ac:dyDescent="0.2">
      <c r="A98" s="385"/>
      <c r="B98" s="385"/>
      <c r="C98" s="385"/>
      <c r="D98" s="385"/>
      <c r="E98" s="385"/>
      <c r="F98" s="385"/>
      <c r="G98" s="385"/>
      <c r="H98" s="385"/>
      <c r="I98" s="385"/>
      <c r="J98" s="385"/>
      <c r="K98" s="385"/>
      <c r="L98" s="385"/>
      <c r="M98" s="385"/>
      <c r="N98" s="385"/>
      <c r="O98" s="385"/>
      <c r="P98" s="385"/>
      <c r="Q98" s="385"/>
      <c r="R98" s="385"/>
      <c r="S98" s="385"/>
      <c r="T98" s="385"/>
      <c r="U98" s="385"/>
      <c r="V98" s="385"/>
      <c r="W98" s="385"/>
      <c r="X98" s="385"/>
      <c r="Y98" s="385"/>
      <c r="Z98" s="385"/>
      <c r="AA98" s="385"/>
      <c r="AB98" s="385"/>
      <c r="AC98" s="385"/>
      <c r="AD98" s="385"/>
      <c r="AE98" s="385"/>
      <c r="AF98" s="385"/>
      <c r="AG98" s="385"/>
      <c r="AH98" s="385"/>
      <c r="AI98" s="385"/>
      <c r="AJ98" s="385"/>
      <c r="AK98" s="385"/>
      <c r="AL98" s="385"/>
      <c r="AM98" s="385"/>
      <c r="AN98" s="385"/>
      <c r="AO98" s="385"/>
      <c r="AP98" s="385"/>
      <c r="AQ98" s="385"/>
      <c r="AR98" s="385"/>
      <c r="AS98" s="385"/>
      <c r="AT98" s="385"/>
      <c r="AU98" s="385"/>
      <c r="AV98" s="385"/>
      <c r="AW98" s="385"/>
      <c r="AX98" s="385"/>
      <c r="AY98" s="385"/>
      <c r="AZ98" s="385"/>
      <c r="BA98" s="385"/>
      <c r="BB98" s="385"/>
      <c r="BC98" s="385"/>
      <c r="BD98" s="385"/>
      <c r="BE98" s="385"/>
      <c r="BF98" s="385"/>
      <c r="BG98" s="385"/>
      <c r="BH98" s="385"/>
      <c r="BI98" s="385"/>
      <c r="BJ98" s="385"/>
      <c r="BK98" s="385"/>
      <c r="BL98" s="385"/>
      <c r="BM98" s="385"/>
    </row>
    <row r="99" spans="1:65" x14ac:dyDescent="0.2">
      <c r="A99" s="385"/>
      <c r="B99" s="385"/>
      <c r="C99" s="385"/>
      <c r="D99" s="385"/>
      <c r="E99" s="385"/>
      <c r="F99" s="385"/>
      <c r="G99" s="385"/>
      <c r="H99" s="385"/>
      <c r="I99" s="385"/>
      <c r="J99" s="385"/>
      <c r="K99" s="385"/>
      <c r="L99" s="385"/>
      <c r="M99" s="385"/>
      <c r="N99" s="385"/>
      <c r="O99" s="385"/>
      <c r="P99" s="385"/>
      <c r="Q99" s="385"/>
      <c r="R99" s="385"/>
      <c r="S99" s="385"/>
      <c r="T99" s="385"/>
      <c r="U99" s="385"/>
      <c r="V99" s="385"/>
      <c r="W99" s="385"/>
      <c r="X99" s="385"/>
      <c r="Y99" s="385"/>
      <c r="Z99" s="385"/>
      <c r="AA99" s="385"/>
      <c r="AB99" s="385"/>
      <c r="AC99" s="385"/>
      <c r="AD99" s="385"/>
      <c r="AE99" s="385"/>
      <c r="AF99" s="385"/>
      <c r="AG99" s="385"/>
      <c r="AH99" s="385"/>
      <c r="AI99" s="385"/>
      <c r="AJ99" s="385"/>
      <c r="AK99" s="385"/>
      <c r="AL99" s="385"/>
      <c r="AM99" s="385"/>
      <c r="AN99" s="385"/>
      <c r="AO99" s="385"/>
      <c r="AP99" s="385"/>
      <c r="AQ99" s="385"/>
      <c r="AR99" s="385"/>
      <c r="AS99" s="385"/>
      <c r="AT99" s="385"/>
      <c r="AU99" s="385"/>
      <c r="AV99" s="385"/>
      <c r="AW99" s="385"/>
      <c r="AX99" s="385"/>
      <c r="AY99" s="385"/>
      <c r="AZ99" s="385"/>
      <c r="BA99" s="385"/>
      <c r="BB99" s="385"/>
      <c r="BC99" s="385"/>
      <c r="BD99" s="385"/>
      <c r="BE99" s="385"/>
      <c r="BF99" s="385"/>
      <c r="BG99" s="385"/>
      <c r="BH99" s="385"/>
      <c r="BI99" s="385"/>
      <c r="BJ99" s="385"/>
      <c r="BK99" s="385"/>
      <c r="BL99" s="385"/>
      <c r="BM99" s="385"/>
    </row>
    <row r="100" spans="1:65" x14ac:dyDescent="0.2">
      <c r="A100" s="385"/>
      <c r="B100" s="385"/>
      <c r="C100" s="385"/>
      <c r="D100" s="385"/>
      <c r="E100" s="385"/>
      <c r="F100" s="385"/>
      <c r="G100" s="385"/>
      <c r="H100" s="385"/>
      <c r="I100" s="385"/>
      <c r="J100" s="385"/>
      <c r="K100" s="385"/>
      <c r="L100" s="385"/>
      <c r="M100" s="385"/>
      <c r="N100" s="385"/>
      <c r="O100" s="385"/>
      <c r="P100" s="385"/>
      <c r="Q100" s="385"/>
      <c r="R100" s="385"/>
      <c r="S100" s="385"/>
      <c r="T100" s="385"/>
      <c r="U100" s="385"/>
      <c r="V100" s="385"/>
      <c r="W100" s="385"/>
      <c r="X100" s="385"/>
      <c r="Y100" s="385"/>
      <c r="Z100" s="385"/>
      <c r="AA100" s="385"/>
      <c r="AB100" s="385"/>
      <c r="AC100" s="385"/>
      <c r="AD100" s="385"/>
      <c r="AE100" s="385"/>
      <c r="AF100" s="385"/>
      <c r="AG100" s="385"/>
      <c r="AH100" s="385"/>
      <c r="AI100" s="385"/>
      <c r="AJ100" s="385"/>
      <c r="AK100" s="385"/>
      <c r="AL100" s="385"/>
      <c r="AM100" s="385"/>
      <c r="AN100" s="385"/>
      <c r="AO100" s="385"/>
      <c r="AP100" s="385"/>
      <c r="AQ100" s="385"/>
      <c r="AR100" s="385"/>
      <c r="AS100" s="385"/>
      <c r="AT100" s="385"/>
      <c r="AU100" s="385"/>
      <c r="AV100" s="385"/>
      <c r="AW100" s="385"/>
      <c r="AX100" s="385"/>
      <c r="AY100" s="385"/>
      <c r="AZ100" s="385"/>
      <c r="BA100" s="385"/>
      <c r="BB100" s="385"/>
      <c r="BC100" s="385"/>
      <c r="BD100" s="385"/>
      <c r="BE100" s="385"/>
      <c r="BF100" s="385"/>
      <c r="BG100" s="385"/>
      <c r="BH100" s="385"/>
      <c r="BI100" s="385"/>
      <c r="BJ100" s="385"/>
      <c r="BK100" s="385"/>
      <c r="BL100" s="385"/>
      <c r="BM100" s="385"/>
    </row>
    <row r="101" spans="1:65" x14ac:dyDescent="0.2">
      <c r="A101" s="385"/>
      <c r="B101" s="385"/>
      <c r="C101" s="385"/>
      <c r="D101" s="385"/>
      <c r="E101" s="385"/>
      <c r="F101" s="385"/>
      <c r="G101" s="385"/>
      <c r="H101" s="385"/>
      <c r="I101" s="385"/>
      <c r="J101" s="385"/>
      <c r="K101" s="385"/>
      <c r="L101" s="385"/>
      <c r="M101" s="385"/>
      <c r="N101" s="385"/>
      <c r="O101" s="385"/>
      <c r="P101" s="385"/>
      <c r="Q101" s="385"/>
      <c r="R101" s="385"/>
      <c r="S101" s="385"/>
      <c r="T101" s="385"/>
      <c r="U101" s="385"/>
      <c r="V101" s="385"/>
      <c r="W101" s="385"/>
      <c r="X101" s="385"/>
      <c r="Y101" s="385"/>
      <c r="Z101" s="385"/>
      <c r="AA101" s="385"/>
      <c r="AB101" s="385"/>
      <c r="AC101" s="385"/>
      <c r="AD101" s="385"/>
      <c r="AE101" s="385"/>
      <c r="AF101" s="385"/>
      <c r="AG101" s="385"/>
      <c r="AH101" s="385"/>
      <c r="AI101" s="385"/>
      <c r="AJ101" s="385"/>
      <c r="AK101" s="385"/>
      <c r="AL101" s="385"/>
      <c r="AM101" s="385"/>
      <c r="AN101" s="385"/>
      <c r="AO101" s="385"/>
      <c r="AP101" s="385"/>
      <c r="AQ101" s="385"/>
      <c r="AR101" s="385"/>
      <c r="AS101" s="385"/>
      <c r="AT101" s="385"/>
      <c r="AU101" s="385"/>
      <c r="AV101" s="385"/>
      <c r="AW101" s="385"/>
      <c r="AX101" s="385"/>
      <c r="AY101" s="385"/>
      <c r="AZ101" s="385"/>
      <c r="BA101" s="385"/>
      <c r="BB101" s="385"/>
      <c r="BC101" s="385"/>
      <c r="BD101" s="385"/>
      <c r="BE101" s="385"/>
      <c r="BF101" s="385"/>
      <c r="BG101" s="385"/>
      <c r="BH101" s="385"/>
      <c r="BI101" s="385"/>
      <c r="BJ101" s="385"/>
      <c r="BK101" s="385"/>
      <c r="BL101" s="385"/>
      <c r="BM101" s="385"/>
    </row>
    <row r="102" spans="1:65" x14ac:dyDescent="0.2">
      <c r="A102" s="385"/>
      <c r="B102" s="385"/>
      <c r="C102" s="385"/>
      <c r="D102" s="385"/>
      <c r="E102" s="385"/>
      <c r="F102" s="385"/>
      <c r="G102" s="385"/>
      <c r="H102" s="385"/>
      <c r="I102" s="385"/>
      <c r="J102" s="385"/>
      <c r="K102" s="385"/>
      <c r="L102" s="385"/>
      <c r="M102" s="385"/>
      <c r="N102" s="385"/>
      <c r="O102" s="385"/>
      <c r="P102" s="385"/>
      <c r="Q102" s="385"/>
      <c r="R102" s="385"/>
      <c r="S102" s="385"/>
      <c r="T102" s="385"/>
      <c r="U102" s="385"/>
      <c r="V102" s="385"/>
      <c r="W102" s="385"/>
      <c r="X102" s="385"/>
      <c r="Y102" s="385"/>
      <c r="Z102" s="385"/>
      <c r="AA102" s="385"/>
      <c r="AB102" s="385"/>
      <c r="AC102" s="385"/>
      <c r="AD102" s="385"/>
      <c r="AE102" s="385"/>
      <c r="AF102" s="385"/>
      <c r="AG102" s="385"/>
      <c r="AH102" s="385"/>
      <c r="AI102" s="385"/>
      <c r="AJ102" s="385"/>
      <c r="AK102" s="385"/>
      <c r="AL102" s="385"/>
      <c r="AM102" s="385"/>
      <c r="AN102" s="385"/>
      <c r="AO102" s="385"/>
      <c r="AP102" s="385"/>
      <c r="AQ102" s="385"/>
      <c r="AR102" s="385"/>
      <c r="AS102" s="385"/>
      <c r="AT102" s="385"/>
      <c r="AU102" s="385"/>
      <c r="AV102" s="385"/>
      <c r="AW102" s="385"/>
      <c r="AX102" s="385"/>
      <c r="AY102" s="385"/>
      <c r="AZ102" s="385"/>
      <c r="BA102" s="385"/>
      <c r="BB102" s="385"/>
      <c r="BC102" s="385"/>
      <c r="BD102" s="385"/>
      <c r="BE102" s="385"/>
      <c r="BF102" s="385"/>
      <c r="BG102" s="385"/>
      <c r="BH102" s="385"/>
      <c r="BI102" s="385"/>
      <c r="BJ102" s="385"/>
      <c r="BK102" s="385"/>
      <c r="BL102" s="385"/>
      <c r="BM102" s="385"/>
    </row>
    <row r="103" spans="1:65" x14ac:dyDescent="0.2">
      <c r="A103" s="385"/>
      <c r="B103" s="385"/>
      <c r="C103" s="385"/>
      <c r="D103" s="385"/>
      <c r="E103" s="385"/>
      <c r="F103" s="385"/>
      <c r="G103" s="385"/>
      <c r="H103" s="385"/>
      <c r="I103" s="385"/>
      <c r="J103" s="385"/>
      <c r="K103" s="385"/>
      <c r="L103" s="385"/>
      <c r="M103" s="385"/>
      <c r="N103" s="385"/>
      <c r="O103" s="385"/>
      <c r="P103" s="385"/>
      <c r="Q103" s="385"/>
      <c r="R103" s="385"/>
      <c r="S103" s="385"/>
      <c r="T103" s="385"/>
      <c r="U103" s="385"/>
      <c r="V103" s="385"/>
      <c r="W103" s="385"/>
      <c r="X103" s="385"/>
      <c r="Y103" s="385"/>
      <c r="Z103" s="385"/>
      <c r="AA103" s="385"/>
      <c r="AB103" s="385"/>
      <c r="AC103" s="385"/>
      <c r="AD103" s="385"/>
      <c r="AE103" s="385"/>
      <c r="AF103" s="385"/>
      <c r="AG103" s="385"/>
      <c r="AH103" s="385"/>
      <c r="AI103" s="385"/>
      <c r="AJ103" s="385"/>
      <c r="AK103" s="385"/>
      <c r="AL103" s="385"/>
      <c r="AM103" s="385"/>
      <c r="AN103" s="385"/>
      <c r="AO103" s="385"/>
      <c r="AP103" s="385"/>
      <c r="AQ103" s="385"/>
      <c r="AR103" s="385"/>
      <c r="AS103" s="385"/>
      <c r="AT103" s="385"/>
      <c r="AU103" s="385"/>
      <c r="AV103" s="385"/>
      <c r="AW103" s="385"/>
      <c r="AX103" s="385"/>
      <c r="AY103" s="385"/>
      <c r="AZ103" s="385"/>
      <c r="BA103" s="385"/>
      <c r="BB103" s="385"/>
      <c r="BC103" s="385"/>
      <c r="BD103" s="385"/>
      <c r="BE103" s="385"/>
      <c r="BF103" s="385"/>
      <c r="BG103" s="385"/>
      <c r="BH103" s="385"/>
      <c r="BI103" s="385"/>
      <c r="BJ103" s="385"/>
      <c r="BK103" s="385"/>
      <c r="BL103" s="385"/>
      <c r="BM103" s="385"/>
    </row>
    <row r="104" spans="1:65" x14ac:dyDescent="0.2">
      <c r="A104" s="385"/>
      <c r="B104" s="385"/>
      <c r="C104" s="385"/>
      <c r="D104" s="385"/>
      <c r="E104" s="385"/>
      <c r="F104" s="385"/>
      <c r="G104" s="385"/>
      <c r="H104" s="385"/>
      <c r="I104" s="385"/>
      <c r="J104" s="385"/>
      <c r="K104" s="385"/>
      <c r="L104" s="385"/>
      <c r="M104" s="385"/>
      <c r="N104" s="385"/>
      <c r="O104" s="385"/>
      <c r="P104" s="385"/>
      <c r="Q104" s="385"/>
      <c r="R104" s="385"/>
      <c r="S104" s="385"/>
      <c r="T104" s="385"/>
      <c r="U104" s="385"/>
      <c r="V104" s="385"/>
      <c r="W104" s="385"/>
      <c r="X104" s="385"/>
      <c r="Y104" s="385"/>
      <c r="Z104" s="385"/>
      <c r="AA104" s="385"/>
      <c r="AB104" s="385"/>
      <c r="AC104" s="385"/>
      <c r="AD104" s="385"/>
      <c r="AE104" s="385"/>
      <c r="AF104" s="385"/>
      <c r="AG104" s="385"/>
      <c r="AH104" s="385"/>
      <c r="AI104" s="385"/>
      <c r="AJ104" s="385"/>
      <c r="AK104" s="385"/>
      <c r="AL104" s="385"/>
      <c r="AM104" s="385"/>
      <c r="AN104" s="385"/>
      <c r="AO104" s="385"/>
      <c r="AP104" s="385"/>
      <c r="AQ104" s="385"/>
      <c r="AR104" s="385"/>
      <c r="AS104" s="385"/>
      <c r="AT104" s="385"/>
      <c r="AU104" s="385"/>
      <c r="AV104" s="385"/>
      <c r="AW104" s="385"/>
      <c r="AX104" s="385"/>
      <c r="AY104" s="385"/>
      <c r="AZ104" s="385"/>
      <c r="BA104" s="385"/>
      <c r="BB104" s="385"/>
      <c r="BC104" s="385"/>
      <c r="BD104" s="385"/>
      <c r="BE104" s="385"/>
      <c r="BF104" s="385"/>
      <c r="BG104" s="385"/>
      <c r="BH104" s="385"/>
      <c r="BI104" s="385"/>
      <c r="BJ104" s="385"/>
      <c r="BK104" s="385"/>
      <c r="BL104" s="385"/>
      <c r="BM104" s="385"/>
    </row>
    <row r="105" spans="1:65" x14ac:dyDescent="0.2">
      <c r="A105" s="385"/>
      <c r="B105" s="385"/>
      <c r="C105" s="385"/>
      <c r="D105" s="385"/>
      <c r="E105" s="385"/>
      <c r="F105" s="385"/>
      <c r="G105" s="385"/>
      <c r="H105" s="385"/>
      <c r="I105" s="385"/>
      <c r="J105" s="385"/>
      <c r="K105" s="385"/>
      <c r="L105" s="385"/>
      <c r="M105" s="385"/>
      <c r="N105" s="385"/>
      <c r="O105" s="385"/>
      <c r="P105" s="385"/>
      <c r="Q105" s="385"/>
      <c r="R105" s="385"/>
      <c r="S105" s="385"/>
      <c r="T105" s="385"/>
      <c r="U105" s="385"/>
      <c r="V105" s="385"/>
      <c r="W105" s="385"/>
      <c r="X105" s="385"/>
      <c r="Y105" s="385"/>
      <c r="Z105" s="385"/>
      <c r="AA105" s="385"/>
      <c r="AB105" s="385"/>
      <c r="AC105" s="385"/>
      <c r="AD105" s="385"/>
      <c r="AE105" s="385"/>
      <c r="AF105" s="385"/>
      <c r="AG105" s="385"/>
      <c r="AH105" s="385"/>
      <c r="AI105" s="385"/>
      <c r="AJ105" s="385"/>
      <c r="AK105" s="385"/>
      <c r="AL105" s="385"/>
      <c r="AM105" s="385"/>
      <c r="AN105" s="385"/>
      <c r="AO105" s="385"/>
      <c r="AP105" s="385"/>
      <c r="AQ105" s="385"/>
      <c r="AR105" s="385"/>
      <c r="AS105" s="385"/>
      <c r="AT105" s="385"/>
      <c r="AU105" s="385"/>
      <c r="AV105" s="385"/>
      <c r="AW105" s="385"/>
      <c r="AX105" s="385"/>
      <c r="AY105" s="385"/>
      <c r="AZ105" s="385"/>
      <c r="BA105" s="385"/>
      <c r="BB105" s="385"/>
      <c r="BC105" s="385"/>
      <c r="BD105" s="385"/>
      <c r="BE105" s="385"/>
      <c r="BF105" s="385"/>
      <c r="BG105" s="385"/>
      <c r="BH105" s="385"/>
      <c r="BI105" s="385"/>
      <c r="BJ105" s="385"/>
      <c r="BK105" s="385"/>
      <c r="BL105" s="385"/>
      <c r="BM105" s="385"/>
    </row>
    <row r="106" spans="1:65" x14ac:dyDescent="0.2">
      <c r="A106" s="385"/>
      <c r="B106" s="385"/>
      <c r="C106" s="385"/>
      <c r="D106" s="385"/>
      <c r="E106" s="385"/>
      <c r="F106" s="385"/>
      <c r="G106" s="385"/>
      <c r="H106" s="385"/>
      <c r="I106" s="385"/>
      <c r="J106" s="385"/>
      <c r="K106" s="385"/>
      <c r="L106" s="385"/>
      <c r="M106" s="385"/>
      <c r="N106" s="385"/>
      <c r="O106" s="385"/>
      <c r="P106" s="385"/>
      <c r="Q106" s="385"/>
      <c r="R106" s="385"/>
      <c r="S106" s="385"/>
      <c r="T106" s="385"/>
      <c r="U106" s="385"/>
      <c r="V106" s="385"/>
      <c r="W106" s="385"/>
      <c r="X106" s="385"/>
      <c r="Y106" s="385"/>
      <c r="Z106" s="385"/>
      <c r="AA106" s="385"/>
      <c r="AB106" s="385"/>
      <c r="AC106" s="385"/>
      <c r="AD106" s="385"/>
      <c r="AE106" s="385"/>
      <c r="AF106" s="385"/>
      <c r="AG106" s="385"/>
      <c r="AH106" s="385"/>
      <c r="AI106" s="385"/>
      <c r="AJ106" s="385"/>
      <c r="AK106" s="385"/>
      <c r="AL106" s="385"/>
      <c r="AM106" s="385"/>
      <c r="AN106" s="385"/>
      <c r="AO106" s="385"/>
      <c r="AP106" s="385"/>
      <c r="AQ106" s="385"/>
      <c r="AR106" s="385"/>
      <c r="AS106" s="385"/>
      <c r="AT106" s="385"/>
      <c r="AU106" s="385"/>
      <c r="AV106" s="385"/>
      <c r="AW106" s="385"/>
      <c r="AX106" s="385"/>
      <c r="AY106" s="385"/>
      <c r="AZ106" s="385"/>
      <c r="BA106" s="385"/>
      <c r="BB106" s="385"/>
      <c r="BC106" s="385"/>
      <c r="BD106" s="385"/>
      <c r="BE106" s="385"/>
      <c r="BF106" s="385"/>
      <c r="BG106" s="385"/>
      <c r="BH106" s="385"/>
      <c r="BI106" s="385"/>
      <c r="BJ106" s="385"/>
      <c r="BK106" s="385"/>
      <c r="BL106" s="385"/>
      <c r="BM106" s="385"/>
    </row>
    <row r="107" spans="1:65" x14ac:dyDescent="0.2">
      <c r="A107" s="385"/>
      <c r="B107" s="385"/>
      <c r="C107" s="385"/>
      <c r="D107" s="385"/>
      <c r="E107" s="385"/>
      <c r="F107" s="385"/>
      <c r="G107" s="385"/>
      <c r="H107" s="385"/>
      <c r="I107" s="385"/>
      <c r="J107" s="385"/>
      <c r="K107" s="385"/>
      <c r="L107" s="385"/>
      <c r="M107" s="385"/>
      <c r="N107" s="385"/>
      <c r="O107" s="385"/>
      <c r="P107" s="385"/>
      <c r="Q107" s="385"/>
      <c r="R107" s="385"/>
      <c r="S107" s="385"/>
      <c r="T107" s="385"/>
      <c r="U107" s="385"/>
      <c r="V107" s="385"/>
      <c r="W107" s="385"/>
      <c r="X107" s="385"/>
      <c r="Y107" s="385"/>
      <c r="Z107" s="385"/>
      <c r="AA107" s="385"/>
      <c r="AB107" s="385"/>
      <c r="AC107" s="385"/>
      <c r="AD107" s="385"/>
      <c r="AE107" s="385"/>
      <c r="AF107" s="385"/>
      <c r="AG107" s="385"/>
      <c r="AH107" s="385"/>
      <c r="AI107" s="385"/>
      <c r="AJ107" s="385"/>
      <c r="AK107" s="385"/>
      <c r="AL107" s="385"/>
      <c r="AM107" s="385"/>
      <c r="AN107" s="385"/>
      <c r="AO107" s="385"/>
      <c r="AP107" s="385"/>
      <c r="AQ107" s="385"/>
      <c r="AR107" s="385"/>
      <c r="AS107" s="385"/>
      <c r="AT107" s="385"/>
      <c r="AU107" s="385"/>
      <c r="AV107" s="385"/>
      <c r="AW107" s="385"/>
      <c r="AX107" s="385"/>
      <c r="AY107" s="385"/>
      <c r="AZ107" s="385"/>
      <c r="BA107" s="385"/>
      <c r="BB107" s="385"/>
      <c r="BC107" s="385"/>
      <c r="BD107" s="385"/>
      <c r="BE107" s="385"/>
      <c r="BF107" s="385"/>
      <c r="BG107" s="385"/>
      <c r="BH107" s="385"/>
      <c r="BI107" s="385"/>
      <c r="BJ107" s="385"/>
      <c r="BK107" s="385"/>
      <c r="BL107" s="385"/>
      <c r="BM107" s="385"/>
    </row>
    <row r="108" spans="1:65" x14ac:dyDescent="0.2">
      <c r="A108" s="385"/>
      <c r="B108" s="385"/>
      <c r="C108" s="385"/>
      <c r="D108" s="385"/>
      <c r="E108" s="385"/>
      <c r="F108" s="385"/>
      <c r="G108" s="385"/>
      <c r="H108" s="385"/>
      <c r="I108" s="385"/>
      <c r="J108" s="385"/>
      <c r="K108" s="385"/>
      <c r="L108" s="385"/>
      <c r="M108" s="385"/>
      <c r="N108" s="385"/>
      <c r="O108" s="385"/>
      <c r="P108" s="385"/>
      <c r="Q108" s="385"/>
      <c r="R108" s="385"/>
      <c r="S108" s="385"/>
      <c r="T108" s="385"/>
      <c r="U108" s="385"/>
      <c r="V108" s="385"/>
      <c r="W108" s="385"/>
      <c r="X108" s="385"/>
      <c r="Y108" s="385"/>
      <c r="Z108" s="385"/>
      <c r="AA108" s="385"/>
      <c r="AB108" s="385"/>
      <c r="AC108" s="385"/>
      <c r="AD108" s="385"/>
      <c r="AE108" s="385"/>
      <c r="AF108" s="385"/>
      <c r="AG108" s="385"/>
      <c r="AH108" s="385"/>
      <c r="AI108" s="385"/>
      <c r="AJ108" s="385"/>
      <c r="AK108" s="385"/>
      <c r="AL108" s="385"/>
      <c r="AM108" s="385"/>
      <c r="AN108" s="385"/>
      <c r="AO108" s="385"/>
      <c r="AP108" s="385"/>
      <c r="AQ108" s="385"/>
      <c r="AR108" s="385"/>
      <c r="AS108" s="385"/>
      <c r="AT108" s="385"/>
      <c r="AU108" s="385"/>
      <c r="AV108" s="385"/>
      <c r="AW108" s="385"/>
      <c r="AX108" s="385"/>
      <c r="AY108" s="385"/>
      <c r="AZ108" s="385"/>
      <c r="BA108" s="385"/>
      <c r="BB108" s="385"/>
      <c r="BC108" s="385"/>
      <c r="BD108" s="385"/>
      <c r="BE108" s="385"/>
      <c r="BF108" s="385"/>
      <c r="BG108" s="385"/>
      <c r="BH108" s="385"/>
      <c r="BI108" s="385"/>
      <c r="BJ108" s="385"/>
      <c r="BK108" s="385"/>
      <c r="BL108" s="385"/>
      <c r="BM108" s="385"/>
    </row>
    <row r="109" spans="1:65" x14ac:dyDescent="0.2">
      <c r="A109" s="385"/>
      <c r="B109" s="385"/>
      <c r="C109" s="385"/>
      <c r="D109" s="385"/>
      <c r="E109" s="385"/>
      <c r="F109" s="385"/>
      <c r="G109" s="385"/>
      <c r="H109" s="385"/>
      <c r="I109" s="385"/>
      <c r="J109" s="385"/>
      <c r="K109" s="385"/>
      <c r="L109" s="385"/>
      <c r="M109" s="385"/>
      <c r="N109" s="385"/>
      <c r="O109" s="385"/>
      <c r="P109" s="385"/>
      <c r="Q109" s="385"/>
      <c r="R109" s="385"/>
      <c r="S109" s="385"/>
      <c r="T109" s="385"/>
      <c r="U109" s="385"/>
      <c r="V109" s="385"/>
      <c r="W109" s="385"/>
      <c r="X109" s="385"/>
      <c r="Y109" s="385"/>
      <c r="Z109" s="385"/>
      <c r="AA109" s="385"/>
      <c r="AB109" s="385"/>
      <c r="AC109" s="385"/>
      <c r="AD109" s="385"/>
      <c r="AE109" s="385"/>
      <c r="AF109" s="385"/>
      <c r="AG109" s="385"/>
      <c r="AH109" s="385"/>
      <c r="AI109" s="385"/>
      <c r="AJ109" s="385"/>
      <c r="AK109" s="385"/>
      <c r="AL109" s="385"/>
      <c r="AM109" s="385"/>
      <c r="AN109" s="385"/>
      <c r="AO109" s="385"/>
      <c r="AP109" s="385"/>
      <c r="AQ109" s="385"/>
      <c r="AR109" s="385"/>
      <c r="AS109" s="385"/>
      <c r="AT109" s="385"/>
      <c r="AU109" s="385"/>
      <c r="AV109" s="385"/>
      <c r="AW109" s="385"/>
      <c r="AX109" s="385"/>
      <c r="AY109" s="385"/>
      <c r="AZ109" s="385"/>
      <c r="BA109" s="385"/>
      <c r="BB109" s="385"/>
      <c r="BC109" s="385"/>
      <c r="BD109" s="385"/>
      <c r="BE109" s="385"/>
      <c r="BF109" s="385"/>
      <c r="BG109" s="385"/>
      <c r="BH109" s="385"/>
      <c r="BI109" s="385"/>
      <c r="BJ109" s="385"/>
      <c r="BK109" s="385"/>
      <c r="BL109" s="385"/>
      <c r="BM109" s="385"/>
    </row>
    <row r="110" spans="1:65" x14ac:dyDescent="0.2">
      <c r="A110" s="385"/>
      <c r="B110" s="385"/>
      <c r="C110" s="385"/>
      <c r="D110" s="385"/>
      <c r="E110" s="385"/>
      <c r="F110" s="385"/>
      <c r="G110" s="385"/>
      <c r="H110" s="385"/>
      <c r="I110" s="385"/>
      <c r="J110" s="385"/>
      <c r="K110" s="385"/>
      <c r="L110" s="385"/>
      <c r="M110" s="385"/>
      <c r="N110" s="385"/>
      <c r="O110" s="385"/>
      <c r="P110" s="385"/>
      <c r="Q110" s="385"/>
      <c r="R110" s="385"/>
      <c r="S110" s="385"/>
      <c r="T110" s="385"/>
      <c r="U110" s="385"/>
      <c r="V110" s="385"/>
      <c r="W110" s="385"/>
      <c r="X110" s="385"/>
      <c r="Y110" s="385"/>
      <c r="Z110" s="385"/>
      <c r="AA110" s="385"/>
      <c r="AB110" s="385"/>
      <c r="AC110" s="385"/>
      <c r="AD110" s="385"/>
      <c r="AE110" s="385"/>
      <c r="AF110" s="385"/>
      <c r="AG110" s="385"/>
      <c r="AH110" s="385"/>
      <c r="AI110" s="385"/>
      <c r="AJ110" s="385"/>
      <c r="AK110" s="385"/>
      <c r="AL110" s="385"/>
      <c r="AM110" s="385"/>
      <c r="AN110" s="385"/>
      <c r="AO110" s="385"/>
      <c r="AP110" s="385"/>
      <c r="AQ110" s="385"/>
      <c r="AR110" s="385"/>
      <c r="AS110" s="385"/>
      <c r="AT110" s="385"/>
      <c r="AU110" s="385"/>
      <c r="AV110" s="385"/>
      <c r="AW110" s="385"/>
      <c r="AX110" s="385"/>
      <c r="AY110" s="385"/>
      <c r="AZ110" s="385"/>
      <c r="BA110" s="385"/>
      <c r="BB110" s="385"/>
      <c r="BC110" s="385"/>
      <c r="BD110" s="385"/>
      <c r="BE110" s="385"/>
      <c r="BF110" s="385"/>
      <c r="BG110" s="385"/>
      <c r="BH110" s="385"/>
      <c r="BI110" s="385"/>
      <c r="BJ110" s="385"/>
      <c r="BK110" s="385"/>
      <c r="BL110" s="385"/>
      <c r="BM110" s="385"/>
    </row>
    <row r="111" spans="1:65" x14ac:dyDescent="0.2">
      <c r="A111" s="385"/>
      <c r="B111" s="385"/>
      <c r="C111" s="385"/>
      <c r="D111" s="385"/>
      <c r="E111" s="385"/>
      <c r="F111" s="385"/>
      <c r="G111" s="385"/>
      <c r="H111" s="385"/>
      <c r="I111" s="385"/>
      <c r="J111" s="385"/>
      <c r="K111" s="385"/>
      <c r="L111" s="385"/>
      <c r="M111" s="385"/>
      <c r="N111" s="385"/>
      <c r="O111" s="385"/>
      <c r="P111" s="385"/>
      <c r="Q111" s="385"/>
      <c r="R111" s="385"/>
      <c r="S111" s="385"/>
      <c r="T111" s="385"/>
      <c r="U111" s="385"/>
      <c r="V111" s="385"/>
      <c r="W111" s="385"/>
      <c r="X111" s="385"/>
      <c r="Y111" s="385"/>
      <c r="Z111" s="385"/>
      <c r="AA111" s="385"/>
      <c r="AB111" s="385"/>
      <c r="AC111" s="385"/>
      <c r="AD111" s="385"/>
      <c r="AE111" s="385"/>
      <c r="AF111" s="385"/>
      <c r="AG111" s="385"/>
      <c r="AH111" s="385"/>
      <c r="AI111" s="385"/>
      <c r="AJ111" s="385"/>
      <c r="AK111" s="385"/>
      <c r="AL111" s="385"/>
      <c r="AM111" s="385"/>
      <c r="AN111" s="385"/>
      <c r="AO111" s="385"/>
      <c r="AP111" s="385"/>
      <c r="AQ111" s="385"/>
      <c r="AR111" s="385"/>
      <c r="AS111" s="385"/>
      <c r="AT111" s="385"/>
      <c r="AU111" s="385"/>
      <c r="AV111" s="385"/>
      <c r="AW111" s="385"/>
      <c r="AX111" s="385"/>
      <c r="AY111" s="385"/>
      <c r="AZ111" s="385"/>
      <c r="BA111" s="385"/>
      <c r="BB111" s="385"/>
      <c r="BC111" s="385"/>
      <c r="BD111" s="385"/>
      <c r="BE111" s="385"/>
      <c r="BF111" s="385"/>
      <c r="BG111" s="385"/>
      <c r="BH111" s="385"/>
      <c r="BI111" s="385"/>
      <c r="BJ111" s="385"/>
      <c r="BK111" s="385"/>
      <c r="BL111" s="385"/>
      <c r="BM111" s="385"/>
    </row>
    <row r="112" spans="1:65" x14ac:dyDescent="0.2">
      <c r="A112" s="385"/>
      <c r="B112" s="385"/>
      <c r="C112" s="385"/>
      <c r="D112" s="385"/>
      <c r="E112" s="385"/>
      <c r="F112" s="385"/>
      <c r="G112" s="385"/>
      <c r="H112" s="385"/>
      <c r="I112" s="385"/>
      <c r="J112" s="385"/>
      <c r="K112" s="385"/>
      <c r="L112" s="385"/>
      <c r="M112" s="385"/>
      <c r="N112" s="385"/>
      <c r="O112" s="385"/>
      <c r="P112" s="385"/>
      <c r="Q112" s="385"/>
      <c r="R112" s="385"/>
      <c r="S112" s="385"/>
      <c r="T112" s="385"/>
      <c r="U112" s="385"/>
      <c r="V112" s="385"/>
      <c r="W112" s="385"/>
      <c r="X112" s="385"/>
      <c r="Y112" s="385"/>
      <c r="Z112" s="385"/>
      <c r="AA112" s="385"/>
      <c r="AB112" s="385"/>
      <c r="AC112" s="385"/>
      <c r="AD112" s="385"/>
      <c r="AE112" s="385"/>
      <c r="AF112" s="385"/>
      <c r="AG112" s="385"/>
      <c r="AH112" s="385"/>
      <c r="AI112" s="385"/>
      <c r="AJ112" s="385"/>
      <c r="AK112" s="385"/>
      <c r="AL112" s="385"/>
      <c r="AM112" s="385"/>
      <c r="AN112" s="385"/>
      <c r="AO112" s="385"/>
      <c r="AP112" s="385"/>
      <c r="AQ112" s="385"/>
      <c r="AR112" s="385"/>
      <c r="AS112" s="385"/>
      <c r="AT112" s="385"/>
      <c r="AU112" s="385"/>
      <c r="AV112" s="385"/>
      <c r="AW112" s="385"/>
      <c r="AX112" s="385"/>
      <c r="AY112" s="385"/>
      <c r="AZ112" s="385"/>
      <c r="BA112" s="385"/>
      <c r="BB112" s="385"/>
      <c r="BC112" s="385"/>
      <c r="BD112" s="385"/>
      <c r="BE112" s="385"/>
      <c r="BF112" s="385"/>
      <c r="BG112" s="385"/>
      <c r="BH112" s="385"/>
      <c r="BI112" s="385"/>
      <c r="BJ112" s="385"/>
      <c r="BK112" s="385"/>
      <c r="BL112" s="385"/>
      <c r="BM112" s="385"/>
    </row>
    <row r="113" spans="1:65" x14ac:dyDescent="0.2">
      <c r="A113" s="385"/>
      <c r="B113" s="385"/>
      <c r="C113" s="385"/>
      <c r="D113" s="385"/>
      <c r="E113" s="385"/>
      <c r="F113" s="385"/>
      <c r="G113" s="385"/>
      <c r="H113" s="385"/>
      <c r="I113" s="385"/>
      <c r="J113" s="385"/>
      <c r="K113" s="385"/>
      <c r="L113" s="385"/>
      <c r="M113" s="385"/>
      <c r="N113" s="385"/>
      <c r="O113" s="385"/>
      <c r="P113" s="385"/>
      <c r="Q113" s="385"/>
      <c r="R113" s="385"/>
      <c r="S113" s="385"/>
      <c r="T113" s="385"/>
      <c r="U113" s="385"/>
      <c r="V113" s="385"/>
      <c r="W113" s="385"/>
      <c r="X113" s="385"/>
      <c r="Y113" s="385"/>
      <c r="Z113" s="385"/>
      <c r="AA113" s="385"/>
      <c r="AB113" s="385"/>
      <c r="AC113" s="385"/>
      <c r="AD113" s="385"/>
      <c r="AE113" s="385"/>
      <c r="AF113" s="385"/>
      <c r="AG113" s="385"/>
      <c r="AH113" s="385"/>
      <c r="AI113" s="385"/>
      <c r="AJ113" s="385"/>
      <c r="AK113" s="385"/>
      <c r="AL113" s="385"/>
      <c r="AM113" s="385"/>
      <c r="AN113" s="385"/>
      <c r="AO113" s="385"/>
      <c r="AP113" s="385"/>
      <c r="AQ113" s="385"/>
      <c r="AR113" s="385"/>
      <c r="AS113" s="385"/>
      <c r="AT113" s="385"/>
      <c r="AU113" s="385"/>
      <c r="AV113" s="385"/>
      <c r="AW113" s="385"/>
      <c r="AX113" s="385"/>
      <c r="AY113" s="385"/>
      <c r="AZ113" s="385"/>
      <c r="BA113" s="385"/>
      <c r="BB113" s="385"/>
      <c r="BC113" s="385"/>
      <c r="BD113" s="385"/>
      <c r="BE113" s="385"/>
      <c r="BF113" s="385"/>
      <c r="BG113" s="385"/>
      <c r="BH113" s="385"/>
      <c r="BI113" s="385"/>
      <c r="BJ113" s="385"/>
      <c r="BK113" s="385"/>
      <c r="BL113" s="385"/>
      <c r="BM113" s="385"/>
    </row>
    <row r="114" spans="1:65" x14ac:dyDescent="0.2">
      <c r="A114" s="385"/>
      <c r="B114" s="385"/>
      <c r="C114" s="385"/>
      <c r="D114" s="385"/>
      <c r="E114" s="385"/>
      <c r="F114" s="385"/>
      <c r="G114" s="385"/>
      <c r="H114" s="385"/>
      <c r="I114" s="385"/>
      <c r="J114" s="385"/>
      <c r="K114" s="385"/>
      <c r="L114" s="385"/>
      <c r="M114" s="385"/>
      <c r="N114" s="385"/>
      <c r="O114" s="385"/>
      <c r="P114" s="385"/>
      <c r="Q114" s="385"/>
      <c r="R114" s="385"/>
      <c r="S114" s="385"/>
      <c r="T114" s="385"/>
      <c r="U114" s="385"/>
      <c r="V114" s="385"/>
      <c r="W114" s="385"/>
      <c r="X114" s="385"/>
      <c r="Y114" s="385"/>
      <c r="Z114" s="385"/>
      <c r="AA114" s="385"/>
      <c r="AB114" s="385"/>
      <c r="AC114" s="385"/>
      <c r="AD114" s="385"/>
      <c r="AE114" s="385"/>
      <c r="AF114" s="385"/>
      <c r="AG114" s="385"/>
      <c r="AH114" s="385"/>
      <c r="AI114" s="385"/>
      <c r="AJ114" s="385"/>
      <c r="AK114" s="385"/>
      <c r="AL114" s="385"/>
      <c r="AM114" s="385"/>
      <c r="AN114" s="385"/>
      <c r="AO114" s="385"/>
      <c r="AP114" s="385"/>
      <c r="AQ114" s="385"/>
      <c r="AR114" s="385"/>
      <c r="AS114" s="385"/>
      <c r="AT114" s="385"/>
      <c r="AU114" s="385"/>
      <c r="AV114" s="385"/>
      <c r="AW114" s="385"/>
      <c r="AX114" s="385"/>
      <c r="AY114" s="385"/>
      <c r="AZ114" s="385"/>
      <c r="BA114" s="385"/>
      <c r="BB114" s="385"/>
      <c r="BC114" s="385"/>
      <c r="BD114" s="385"/>
      <c r="BE114" s="385"/>
      <c r="BF114" s="385"/>
      <c r="BG114" s="385"/>
      <c r="BH114" s="385"/>
      <c r="BI114" s="385"/>
      <c r="BJ114" s="385"/>
      <c r="BK114" s="385"/>
      <c r="BL114" s="385"/>
      <c r="BM114" s="385"/>
    </row>
    <row r="115" spans="1:65" x14ac:dyDescent="0.2">
      <c r="A115" s="385"/>
      <c r="B115" s="385"/>
      <c r="C115" s="385"/>
      <c r="D115" s="385"/>
      <c r="E115" s="385"/>
      <c r="F115" s="385"/>
      <c r="G115" s="385"/>
      <c r="H115" s="385"/>
      <c r="I115" s="385"/>
      <c r="J115" s="385"/>
      <c r="K115" s="385"/>
      <c r="L115" s="385"/>
      <c r="M115" s="385"/>
      <c r="N115" s="385"/>
      <c r="O115" s="385"/>
      <c r="P115" s="385"/>
      <c r="Q115" s="385"/>
      <c r="R115" s="385"/>
      <c r="S115" s="385"/>
      <c r="T115" s="385"/>
      <c r="U115" s="385"/>
      <c r="V115" s="385"/>
      <c r="W115" s="385"/>
      <c r="X115" s="385"/>
      <c r="Y115" s="385"/>
      <c r="Z115" s="385"/>
      <c r="AA115" s="385"/>
      <c r="AB115" s="385"/>
      <c r="AC115" s="385"/>
      <c r="AD115" s="385"/>
      <c r="AE115" s="385"/>
      <c r="AF115" s="385"/>
      <c r="AG115" s="385"/>
      <c r="AH115" s="385"/>
      <c r="AI115" s="385"/>
      <c r="AJ115" s="385"/>
      <c r="AK115" s="385"/>
      <c r="AL115" s="385"/>
      <c r="AM115" s="385"/>
      <c r="AN115" s="385"/>
      <c r="AO115" s="385"/>
      <c r="AP115" s="385"/>
      <c r="AQ115" s="385"/>
      <c r="AR115" s="385"/>
      <c r="AS115" s="385"/>
      <c r="AT115" s="385"/>
      <c r="AU115" s="385"/>
      <c r="AV115" s="385"/>
      <c r="AW115" s="385"/>
      <c r="AX115" s="385"/>
      <c r="AY115" s="385"/>
      <c r="AZ115" s="385"/>
      <c r="BA115" s="385"/>
      <c r="BB115" s="385"/>
      <c r="BC115" s="385"/>
      <c r="BD115" s="385"/>
      <c r="BE115" s="385"/>
      <c r="BF115" s="385"/>
      <c r="BG115" s="385"/>
      <c r="BH115" s="385"/>
      <c r="BI115" s="385"/>
      <c r="BJ115" s="385"/>
      <c r="BK115" s="385"/>
      <c r="BL115" s="385"/>
      <c r="BM115" s="385"/>
    </row>
    <row r="116" spans="1:65" x14ac:dyDescent="0.2">
      <c r="A116" s="385"/>
      <c r="B116" s="385"/>
      <c r="C116" s="385"/>
      <c r="D116" s="385"/>
      <c r="E116" s="385"/>
      <c r="F116" s="385"/>
      <c r="G116" s="385"/>
      <c r="H116" s="385"/>
      <c r="I116" s="385"/>
      <c r="J116" s="385"/>
      <c r="K116" s="385"/>
      <c r="L116" s="385"/>
      <c r="M116" s="385"/>
      <c r="N116" s="385"/>
      <c r="O116" s="385"/>
      <c r="P116" s="385"/>
      <c r="Q116" s="385"/>
      <c r="R116" s="385"/>
      <c r="S116" s="385"/>
      <c r="T116" s="385"/>
      <c r="U116" s="385"/>
      <c r="V116" s="385"/>
      <c r="W116" s="385"/>
      <c r="X116" s="385"/>
      <c r="Y116" s="385"/>
      <c r="Z116" s="385"/>
      <c r="AA116" s="385"/>
      <c r="AB116" s="385"/>
      <c r="AC116" s="385"/>
      <c r="AD116" s="385"/>
      <c r="AE116" s="385"/>
      <c r="AF116" s="385"/>
      <c r="AG116" s="385"/>
      <c r="AH116" s="385"/>
      <c r="AI116" s="385"/>
      <c r="AJ116" s="385"/>
      <c r="AK116" s="385"/>
      <c r="AL116" s="385"/>
      <c r="AM116" s="385"/>
      <c r="AN116" s="385"/>
      <c r="AO116" s="385"/>
      <c r="AP116" s="385"/>
      <c r="AQ116" s="385"/>
      <c r="AR116" s="385"/>
      <c r="AS116" s="385"/>
      <c r="AT116" s="385"/>
      <c r="AU116" s="385"/>
      <c r="AV116" s="385"/>
      <c r="AW116" s="385"/>
      <c r="AX116" s="385"/>
      <c r="AY116" s="385"/>
      <c r="AZ116" s="385"/>
      <c r="BA116" s="385"/>
      <c r="BB116" s="385"/>
      <c r="BC116" s="385"/>
      <c r="BD116" s="385"/>
      <c r="BE116" s="385"/>
      <c r="BF116" s="385"/>
      <c r="BG116" s="385"/>
      <c r="BH116" s="385"/>
      <c r="BI116" s="385"/>
      <c r="BJ116" s="385"/>
      <c r="BK116" s="385"/>
      <c r="BL116" s="385"/>
      <c r="BM116" s="385"/>
    </row>
    <row r="117" spans="1:65" x14ac:dyDescent="0.2">
      <c r="A117" s="385"/>
      <c r="B117" s="385"/>
      <c r="C117" s="385"/>
      <c r="D117" s="385"/>
      <c r="E117" s="385"/>
      <c r="F117" s="385"/>
      <c r="G117" s="385"/>
      <c r="H117" s="385"/>
      <c r="I117" s="385"/>
      <c r="J117" s="385"/>
      <c r="K117" s="385"/>
      <c r="L117" s="385"/>
      <c r="M117" s="385"/>
      <c r="N117" s="385"/>
      <c r="O117" s="385"/>
      <c r="P117" s="385"/>
      <c r="Q117" s="385"/>
      <c r="R117" s="385"/>
      <c r="S117" s="385"/>
      <c r="T117" s="385"/>
      <c r="U117" s="385"/>
      <c r="V117" s="385"/>
      <c r="W117" s="385"/>
      <c r="X117" s="385"/>
      <c r="Y117" s="385"/>
      <c r="Z117" s="385"/>
      <c r="AA117" s="385"/>
      <c r="AB117" s="385"/>
      <c r="AC117" s="385"/>
      <c r="AD117" s="385"/>
      <c r="AE117" s="385"/>
      <c r="AF117" s="385"/>
      <c r="AG117" s="385"/>
      <c r="AH117" s="385"/>
      <c r="AI117" s="385"/>
      <c r="AJ117" s="385"/>
      <c r="AK117" s="385"/>
      <c r="AL117" s="385"/>
      <c r="AM117" s="385"/>
      <c r="AN117" s="385"/>
      <c r="AO117" s="385"/>
      <c r="AP117" s="385"/>
      <c r="AQ117" s="385"/>
      <c r="AR117" s="385"/>
      <c r="AS117" s="385"/>
      <c r="AT117" s="385"/>
      <c r="AU117" s="385"/>
      <c r="AV117" s="385"/>
      <c r="AW117" s="385"/>
      <c r="AX117" s="385"/>
      <c r="AY117" s="385"/>
      <c r="AZ117" s="385"/>
      <c r="BA117" s="385"/>
      <c r="BB117" s="385"/>
      <c r="BC117" s="385"/>
      <c r="BD117" s="385"/>
      <c r="BE117" s="385"/>
      <c r="BF117" s="385"/>
      <c r="BG117" s="385"/>
      <c r="BH117" s="385"/>
      <c r="BI117" s="385"/>
      <c r="BJ117" s="385"/>
      <c r="BK117" s="385"/>
      <c r="BL117" s="385"/>
      <c r="BM117" s="385"/>
    </row>
    <row r="118" spans="1:65" x14ac:dyDescent="0.2">
      <c r="A118" s="385"/>
      <c r="B118" s="385"/>
      <c r="C118" s="385"/>
      <c r="D118" s="385"/>
      <c r="E118" s="385"/>
      <c r="F118" s="385"/>
      <c r="G118" s="385"/>
      <c r="H118" s="385"/>
      <c r="I118" s="385"/>
      <c r="J118" s="385"/>
      <c r="K118" s="385"/>
      <c r="L118" s="385"/>
      <c r="M118" s="385"/>
      <c r="N118" s="385"/>
      <c r="O118" s="385"/>
      <c r="P118" s="385"/>
      <c r="Q118" s="385"/>
      <c r="R118" s="385"/>
      <c r="S118" s="385"/>
      <c r="T118" s="385"/>
      <c r="U118" s="385"/>
      <c r="V118" s="385"/>
      <c r="W118" s="385"/>
      <c r="X118" s="385"/>
      <c r="Y118" s="385"/>
      <c r="Z118" s="385"/>
      <c r="AA118" s="385"/>
      <c r="AB118" s="385"/>
      <c r="AC118" s="385"/>
      <c r="AD118" s="385"/>
      <c r="AE118" s="385"/>
      <c r="AF118" s="385"/>
      <c r="AG118" s="385"/>
      <c r="AH118" s="385"/>
      <c r="AI118" s="385"/>
      <c r="AJ118" s="385"/>
      <c r="AK118" s="385"/>
      <c r="AL118" s="385"/>
      <c r="AM118" s="385"/>
      <c r="AN118" s="385"/>
      <c r="AO118" s="385"/>
      <c r="AP118" s="385"/>
      <c r="AQ118" s="385"/>
      <c r="AR118" s="385"/>
      <c r="AS118" s="385"/>
      <c r="AT118" s="385"/>
      <c r="AU118" s="385"/>
      <c r="AV118" s="385"/>
      <c r="AW118" s="385"/>
      <c r="AX118" s="385"/>
      <c r="AY118" s="385"/>
      <c r="AZ118" s="385"/>
      <c r="BA118" s="385"/>
      <c r="BB118" s="385"/>
      <c r="BC118" s="385"/>
      <c r="BD118" s="385"/>
      <c r="BE118" s="385"/>
      <c r="BF118" s="385"/>
      <c r="BG118" s="385"/>
      <c r="BH118" s="385"/>
      <c r="BI118" s="385"/>
      <c r="BJ118" s="385"/>
      <c r="BK118" s="385"/>
      <c r="BL118" s="385"/>
      <c r="BM118" s="385"/>
    </row>
    <row r="119" spans="1:65" x14ac:dyDescent="0.2">
      <c r="A119" s="385"/>
      <c r="B119" s="385"/>
      <c r="C119" s="385"/>
      <c r="D119" s="385"/>
      <c r="E119" s="385"/>
      <c r="F119" s="385"/>
      <c r="G119" s="385"/>
      <c r="H119" s="385"/>
      <c r="I119" s="385"/>
      <c r="J119" s="385"/>
      <c r="K119" s="385"/>
      <c r="L119" s="385"/>
      <c r="M119" s="385"/>
      <c r="N119" s="385"/>
      <c r="O119" s="385"/>
      <c r="P119" s="385"/>
      <c r="Q119" s="385"/>
      <c r="R119" s="385"/>
      <c r="S119" s="385"/>
      <c r="T119" s="385"/>
      <c r="U119" s="385"/>
      <c r="V119" s="385"/>
      <c r="W119" s="385"/>
      <c r="X119" s="385"/>
      <c r="Y119" s="385"/>
      <c r="Z119" s="385"/>
      <c r="AA119" s="385"/>
      <c r="AB119" s="385"/>
      <c r="AC119" s="385"/>
      <c r="AD119" s="385"/>
      <c r="AE119" s="385"/>
      <c r="AF119" s="385"/>
      <c r="AG119" s="385"/>
      <c r="AH119" s="385"/>
      <c r="AI119" s="385"/>
      <c r="AJ119" s="385"/>
      <c r="AK119" s="385"/>
      <c r="AL119" s="385"/>
      <c r="AM119" s="385"/>
      <c r="AN119" s="385"/>
      <c r="AO119" s="385"/>
      <c r="AP119" s="385"/>
      <c r="AQ119" s="385"/>
      <c r="AR119" s="385"/>
      <c r="AS119" s="385"/>
      <c r="AT119" s="385"/>
      <c r="AU119" s="385"/>
      <c r="AV119" s="385"/>
      <c r="AW119" s="385"/>
      <c r="AX119" s="385"/>
      <c r="AY119" s="385"/>
      <c r="AZ119" s="385"/>
      <c r="BA119" s="385"/>
      <c r="BB119" s="385"/>
      <c r="BC119" s="385"/>
      <c r="BD119" s="385"/>
      <c r="BE119" s="385"/>
      <c r="BF119" s="385"/>
      <c r="BG119" s="385"/>
      <c r="BH119" s="385"/>
      <c r="BI119" s="385"/>
      <c r="BJ119" s="385"/>
      <c r="BK119" s="385"/>
      <c r="BL119" s="385"/>
      <c r="BM119" s="385"/>
    </row>
    <row r="120" spans="1:65" x14ac:dyDescent="0.2">
      <c r="A120" s="385"/>
      <c r="B120" s="385"/>
      <c r="C120" s="385"/>
      <c r="D120" s="385"/>
      <c r="E120" s="385"/>
      <c r="F120" s="385"/>
      <c r="G120" s="385"/>
      <c r="H120" s="385"/>
      <c r="I120" s="385"/>
      <c r="J120" s="385"/>
      <c r="K120" s="385"/>
      <c r="L120" s="385"/>
      <c r="M120" s="385"/>
      <c r="N120" s="385"/>
      <c r="O120" s="385"/>
      <c r="P120" s="385"/>
      <c r="Q120" s="385"/>
      <c r="R120" s="385"/>
      <c r="S120" s="385"/>
      <c r="T120" s="385"/>
      <c r="U120" s="385"/>
      <c r="V120" s="385"/>
      <c r="W120" s="385"/>
      <c r="X120" s="385"/>
      <c r="Y120" s="385"/>
      <c r="Z120" s="385"/>
      <c r="AA120" s="385"/>
      <c r="AB120" s="385"/>
      <c r="AC120" s="385"/>
      <c r="AD120" s="385"/>
      <c r="AE120" s="385"/>
      <c r="AF120" s="385"/>
      <c r="AG120" s="385"/>
      <c r="AH120" s="385"/>
      <c r="AI120" s="385"/>
      <c r="AJ120" s="385"/>
      <c r="AK120" s="385"/>
      <c r="AL120" s="385"/>
      <c r="AM120" s="385"/>
      <c r="AN120" s="385"/>
      <c r="AO120" s="385"/>
      <c r="AP120" s="385"/>
      <c r="AQ120" s="385"/>
      <c r="AR120" s="385"/>
      <c r="AS120" s="385"/>
      <c r="AT120" s="385"/>
      <c r="AU120" s="385"/>
      <c r="AV120" s="385"/>
      <c r="AW120" s="385"/>
      <c r="AX120" s="385"/>
      <c r="AY120" s="385"/>
      <c r="AZ120" s="385"/>
      <c r="BA120" s="385"/>
      <c r="BB120" s="385"/>
      <c r="BC120" s="385"/>
      <c r="BD120" s="385"/>
      <c r="BE120" s="385"/>
      <c r="BF120" s="385"/>
      <c r="BG120" s="385"/>
      <c r="BH120" s="385"/>
      <c r="BI120" s="385"/>
      <c r="BJ120" s="385"/>
      <c r="BK120" s="385"/>
      <c r="BL120" s="385"/>
      <c r="BM120" s="385"/>
    </row>
    <row r="121" spans="1:65" x14ac:dyDescent="0.2">
      <c r="A121" s="385"/>
      <c r="B121" s="385"/>
      <c r="C121" s="385"/>
      <c r="D121" s="385"/>
      <c r="E121" s="385"/>
      <c r="F121" s="385"/>
      <c r="G121" s="385"/>
      <c r="H121" s="385"/>
      <c r="I121" s="385"/>
      <c r="J121" s="385"/>
      <c r="K121" s="385"/>
      <c r="L121" s="385"/>
      <c r="M121" s="385"/>
      <c r="N121" s="385"/>
      <c r="O121" s="385"/>
      <c r="P121" s="385"/>
      <c r="Q121" s="385"/>
      <c r="R121" s="385"/>
      <c r="S121" s="385"/>
      <c r="T121" s="385"/>
      <c r="U121" s="385"/>
      <c r="V121" s="385"/>
      <c r="W121" s="385"/>
      <c r="X121" s="385"/>
      <c r="Y121" s="385"/>
      <c r="Z121" s="385"/>
      <c r="AA121" s="385"/>
      <c r="AB121" s="385"/>
      <c r="AC121" s="385"/>
      <c r="AD121" s="385"/>
      <c r="AE121" s="385"/>
      <c r="AF121" s="385"/>
      <c r="AG121" s="385"/>
      <c r="AH121" s="385"/>
      <c r="AI121" s="385"/>
      <c r="AJ121" s="385"/>
      <c r="AK121" s="385"/>
      <c r="AL121" s="385"/>
      <c r="AM121" s="385"/>
      <c r="AN121" s="385"/>
      <c r="AO121" s="385"/>
      <c r="AP121" s="385"/>
      <c r="AQ121" s="385"/>
      <c r="AR121" s="385"/>
      <c r="AS121" s="385"/>
      <c r="AT121" s="385"/>
      <c r="AU121" s="385"/>
      <c r="AV121" s="385"/>
      <c r="AW121" s="385"/>
      <c r="AX121" s="385"/>
      <c r="AY121" s="385"/>
      <c r="AZ121" s="385"/>
      <c r="BA121" s="385"/>
      <c r="BB121" s="385"/>
      <c r="BC121" s="385"/>
      <c r="BD121" s="385"/>
      <c r="BE121" s="385"/>
      <c r="BF121" s="385"/>
      <c r="BG121" s="385"/>
      <c r="BH121" s="385"/>
      <c r="BI121" s="385"/>
      <c r="BJ121" s="385"/>
      <c r="BK121" s="385"/>
      <c r="BL121" s="385"/>
      <c r="BM121" s="385"/>
    </row>
    <row r="122" spans="1:65" x14ac:dyDescent="0.2">
      <c r="A122" s="385"/>
      <c r="B122" s="385"/>
      <c r="C122" s="385"/>
      <c r="D122" s="385"/>
      <c r="E122" s="385"/>
      <c r="F122" s="385"/>
      <c r="G122" s="385"/>
      <c r="H122" s="385"/>
      <c r="I122" s="385"/>
      <c r="J122" s="385"/>
      <c r="K122" s="385"/>
      <c r="L122" s="385"/>
      <c r="M122" s="385"/>
      <c r="N122" s="385"/>
      <c r="O122" s="385"/>
      <c r="P122" s="385"/>
      <c r="Q122" s="385"/>
      <c r="R122" s="385"/>
      <c r="S122" s="385"/>
      <c r="T122" s="385"/>
      <c r="U122" s="385"/>
      <c r="V122" s="385"/>
      <c r="W122" s="385"/>
      <c r="X122" s="385"/>
      <c r="Y122" s="385"/>
      <c r="Z122" s="385"/>
      <c r="AA122" s="385"/>
      <c r="AB122" s="385"/>
      <c r="AC122" s="385"/>
      <c r="AD122" s="385"/>
      <c r="AE122" s="385"/>
      <c r="AF122" s="385"/>
      <c r="AG122" s="385"/>
      <c r="AH122" s="385"/>
      <c r="AI122" s="385"/>
      <c r="AJ122" s="385"/>
      <c r="AK122" s="385"/>
      <c r="AL122" s="385"/>
      <c r="AM122" s="385"/>
      <c r="AN122" s="385"/>
      <c r="AO122" s="385"/>
      <c r="AP122" s="385"/>
      <c r="AQ122" s="385"/>
      <c r="AR122" s="385"/>
      <c r="AS122" s="385"/>
      <c r="AT122" s="385"/>
      <c r="AU122" s="385"/>
      <c r="AV122" s="385"/>
      <c r="AW122" s="385"/>
      <c r="AX122" s="385"/>
      <c r="AY122" s="385"/>
      <c r="AZ122" s="385"/>
      <c r="BA122" s="385"/>
      <c r="BB122" s="385"/>
      <c r="BC122" s="385"/>
      <c r="BD122" s="385"/>
      <c r="BE122" s="385"/>
      <c r="BF122" s="385"/>
      <c r="BG122" s="385"/>
      <c r="BH122" s="385"/>
      <c r="BI122" s="385"/>
      <c r="BJ122" s="385"/>
      <c r="BK122" s="385"/>
      <c r="BL122" s="385"/>
      <c r="BM122" s="385"/>
    </row>
    <row r="123" spans="1:65" x14ac:dyDescent="0.2">
      <c r="A123" s="385"/>
      <c r="B123" s="385"/>
      <c r="C123" s="385"/>
      <c r="D123" s="385"/>
      <c r="E123" s="385"/>
      <c r="F123" s="385"/>
      <c r="G123" s="385"/>
      <c r="H123" s="385"/>
      <c r="I123" s="385"/>
      <c r="J123" s="385"/>
      <c r="K123" s="385"/>
      <c r="L123" s="385"/>
      <c r="M123" s="385"/>
      <c r="N123" s="385"/>
      <c r="O123" s="385"/>
      <c r="P123" s="385"/>
      <c r="Q123" s="385"/>
      <c r="R123" s="385"/>
      <c r="S123" s="385"/>
      <c r="T123" s="385"/>
      <c r="U123" s="385"/>
      <c r="V123" s="385"/>
      <c r="W123" s="385"/>
      <c r="X123" s="385"/>
      <c r="Y123" s="385"/>
      <c r="Z123" s="385"/>
      <c r="AA123" s="385"/>
      <c r="AB123" s="385"/>
      <c r="AC123" s="385"/>
      <c r="AD123" s="385"/>
      <c r="AE123" s="385"/>
      <c r="AF123" s="385"/>
      <c r="AG123" s="385"/>
      <c r="AH123" s="385"/>
      <c r="AI123" s="385"/>
      <c r="AJ123" s="385"/>
      <c r="AK123" s="385"/>
      <c r="AL123" s="385"/>
      <c r="AM123" s="385"/>
      <c r="AN123" s="385"/>
      <c r="AO123" s="385"/>
      <c r="AP123" s="385"/>
      <c r="AQ123" s="385"/>
      <c r="AR123" s="385"/>
      <c r="AS123" s="385"/>
      <c r="AT123" s="385"/>
      <c r="AU123" s="385"/>
      <c r="AV123" s="385"/>
      <c r="AW123" s="385"/>
      <c r="AX123" s="385"/>
      <c r="AY123" s="385"/>
      <c r="AZ123" s="385"/>
      <c r="BA123" s="385"/>
      <c r="BB123" s="385"/>
      <c r="BC123" s="385"/>
      <c r="BD123" s="385"/>
      <c r="BE123" s="385"/>
      <c r="BF123" s="385"/>
      <c r="BG123" s="385"/>
      <c r="BH123" s="385"/>
      <c r="BI123" s="385"/>
      <c r="BJ123" s="385"/>
      <c r="BK123" s="385"/>
      <c r="BL123" s="385"/>
      <c r="BM123" s="385"/>
    </row>
    <row r="124" spans="1:65" x14ac:dyDescent="0.2">
      <c r="A124" s="385"/>
      <c r="B124" s="385"/>
      <c r="C124" s="385"/>
      <c r="D124" s="385"/>
      <c r="E124" s="385"/>
      <c r="F124" s="385"/>
      <c r="G124" s="385"/>
      <c r="H124" s="385"/>
      <c r="I124" s="385"/>
      <c r="J124" s="385"/>
      <c r="K124" s="385"/>
      <c r="L124" s="385"/>
      <c r="M124" s="385"/>
      <c r="N124" s="385"/>
      <c r="O124" s="385"/>
      <c r="P124" s="385"/>
      <c r="Q124" s="385"/>
      <c r="R124" s="385"/>
      <c r="S124" s="385"/>
      <c r="T124" s="385"/>
      <c r="U124" s="385"/>
      <c r="V124" s="385"/>
      <c r="W124" s="385"/>
      <c r="X124" s="385"/>
      <c r="Y124" s="385"/>
      <c r="Z124" s="385"/>
      <c r="AA124" s="385"/>
      <c r="AB124" s="385"/>
      <c r="AC124" s="385"/>
      <c r="AD124" s="385"/>
      <c r="AE124" s="385"/>
      <c r="AF124" s="385"/>
      <c r="AG124" s="385"/>
      <c r="AH124" s="385"/>
      <c r="AI124" s="385"/>
      <c r="AJ124" s="385"/>
      <c r="AK124" s="385"/>
      <c r="AL124" s="385"/>
      <c r="AM124" s="385"/>
      <c r="AN124" s="385"/>
      <c r="AO124" s="385"/>
      <c r="AP124" s="385"/>
      <c r="AQ124" s="385"/>
      <c r="AR124" s="385"/>
      <c r="AS124" s="385"/>
      <c r="AT124" s="385"/>
      <c r="AU124" s="385"/>
      <c r="AV124" s="385"/>
      <c r="AW124" s="385"/>
      <c r="AX124" s="385"/>
      <c r="AY124" s="385"/>
      <c r="AZ124" s="385"/>
      <c r="BA124" s="385"/>
      <c r="BB124" s="385"/>
      <c r="BC124" s="385"/>
      <c r="BD124" s="385"/>
      <c r="BE124" s="385"/>
      <c r="BF124" s="385"/>
      <c r="BG124" s="385"/>
      <c r="BH124" s="385"/>
      <c r="BI124" s="385"/>
      <c r="BJ124" s="385"/>
      <c r="BK124" s="385"/>
      <c r="BL124" s="385"/>
      <c r="BM124" s="385"/>
    </row>
    <row r="125" spans="1:65" x14ac:dyDescent="0.2">
      <c r="A125" s="385"/>
      <c r="B125" s="385"/>
      <c r="C125" s="385"/>
      <c r="D125" s="385"/>
      <c r="E125" s="385"/>
      <c r="F125" s="385"/>
      <c r="G125" s="385"/>
      <c r="H125" s="385"/>
      <c r="I125" s="385"/>
      <c r="J125" s="385"/>
      <c r="K125" s="385"/>
      <c r="L125" s="385"/>
      <c r="M125" s="385"/>
      <c r="N125" s="385"/>
      <c r="O125" s="385"/>
      <c r="P125" s="385"/>
      <c r="Q125" s="385"/>
      <c r="R125" s="385"/>
      <c r="S125" s="385"/>
      <c r="T125" s="385"/>
      <c r="U125" s="385"/>
      <c r="V125" s="385"/>
      <c r="W125" s="385"/>
      <c r="X125" s="385"/>
      <c r="Y125" s="385"/>
      <c r="Z125" s="385"/>
      <c r="AA125" s="385"/>
      <c r="AB125" s="385"/>
      <c r="AC125" s="385"/>
      <c r="AD125" s="385"/>
      <c r="AE125" s="385"/>
      <c r="AF125" s="385"/>
      <c r="AG125" s="385"/>
      <c r="AH125" s="385"/>
      <c r="AI125" s="385"/>
      <c r="AJ125" s="385"/>
      <c r="AK125" s="385"/>
      <c r="AL125" s="385"/>
      <c r="AM125" s="385"/>
      <c r="AN125" s="385"/>
      <c r="AO125" s="385"/>
      <c r="AP125" s="385"/>
      <c r="AQ125" s="385"/>
      <c r="AR125" s="385"/>
      <c r="AS125" s="385"/>
      <c r="AT125" s="385"/>
      <c r="AU125" s="385"/>
      <c r="AV125" s="385"/>
      <c r="AW125" s="385"/>
      <c r="AX125" s="385"/>
      <c r="AY125" s="385"/>
      <c r="AZ125" s="385"/>
      <c r="BA125" s="385"/>
      <c r="BB125" s="385"/>
      <c r="BC125" s="385"/>
      <c r="BD125" s="385"/>
      <c r="BE125" s="385"/>
      <c r="BF125" s="385"/>
      <c r="BG125" s="385"/>
      <c r="BH125" s="385"/>
      <c r="BI125" s="385"/>
      <c r="BJ125" s="385"/>
      <c r="BK125" s="385"/>
      <c r="BL125" s="385"/>
      <c r="BM125" s="385"/>
    </row>
    <row r="126" spans="1:65" x14ac:dyDescent="0.2">
      <c r="A126" s="385"/>
      <c r="B126" s="385"/>
      <c r="C126" s="385"/>
      <c r="D126" s="385"/>
      <c r="E126" s="385"/>
      <c r="F126" s="385"/>
      <c r="G126" s="385"/>
      <c r="H126" s="385"/>
      <c r="I126" s="385"/>
      <c r="J126" s="385"/>
      <c r="K126" s="385"/>
      <c r="L126" s="385"/>
      <c r="M126" s="385"/>
      <c r="N126" s="385"/>
      <c r="O126" s="385"/>
      <c r="P126" s="385"/>
      <c r="Q126" s="385"/>
      <c r="R126" s="385"/>
      <c r="S126" s="385"/>
      <c r="T126" s="385"/>
      <c r="U126" s="385"/>
      <c r="V126" s="385"/>
      <c r="W126" s="385"/>
      <c r="X126" s="385"/>
      <c r="Y126" s="385"/>
      <c r="Z126" s="385"/>
      <c r="AA126" s="385"/>
      <c r="AB126" s="385"/>
      <c r="AC126" s="385"/>
      <c r="AD126" s="385"/>
      <c r="AE126" s="385"/>
      <c r="AF126" s="385"/>
      <c r="AG126" s="385"/>
      <c r="AH126" s="385"/>
      <c r="AI126" s="385"/>
      <c r="AJ126" s="385"/>
      <c r="AK126" s="385"/>
      <c r="AL126" s="385"/>
      <c r="AM126" s="385"/>
      <c r="AN126" s="385"/>
      <c r="AO126" s="385"/>
      <c r="AP126" s="385"/>
      <c r="AQ126" s="385"/>
      <c r="AR126" s="385"/>
      <c r="AS126" s="385"/>
      <c r="AT126" s="385"/>
      <c r="AU126" s="385"/>
      <c r="AV126" s="385"/>
      <c r="AW126" s="385"/>
      <c r="AX126" s="385"/>
      <c r="AY126" s="385"/>
      <c r="AZ126" s="385"/>
      <c r="BA126" s="385"/>
      <c r="BB126" s="385"/>
      <c r="BC126" s="385"/>
      <c r="BD126" s="385"/>
      <c r="BE126" s="385"/>
      <c r="BF126" s="385"/>
      <c r="BG126" s="385"/>
      <c r="BH126" s="385"/>
      <c r="BI126" s="385"/>
      <c r="BJ126" s="385"/>
      <c r="BK126" s="385"/>
      <c r="BL126" s="385"/>
      <c r="BM126" s="385"/>
    </row>
    <row r="127" spans="1:65" x14ac:dyDescent="0.2">
      <c r="A127" s="385"/>
      <c r="B127" s="385"/>
      <c r="C127" s="385"/>
      <c r="D127" s="385"/>
      <c r="E127" s="385"/>
      <c r="F127" s="385"/>
      <c r="G127" s="385"/>
      <c r="H127" s="385"/>
      <c r="I127" s="385"/>
      <c r="J127" s="385"/>
      <c r="K127" s="385"/>
      <c r="L127" s="385"/>
      <c r="M127" s="385"/>
      <c r="N127" s="385"/>
      <c r="O127" s="385"/>
      <c r="P127" s="385"/>
      <c r="Q127" s="385"/>
      <c r="R127" s="385"/>
      <c r="S127" s="385"/>
      <c r="T127" s="385"/>
      <c r="U127" s="385"/>
      <c r="V127" s="385"/>
      <c r="W127" s="385"/>
      <c r="X127" s="385"/>
      <c r="Y127" s="385"/>
      <c r="Z127" s="385"/>
      <c r="AA127" s="385"/>
      <c r="AB127" s="385"/>
      <c r="AC127" s="385"/>
      <c r="AD127" s="385"/>
      <c r="AE127" s="385"/>
      <c r="AF127" s="385"/>
      <c r="AG127" s="385"/>
      <c r="AH127" s="385"/>
      <c r="AI127" s="385"/>
      <c r="AJ127" s="385"/>
      <c r="AK127" s="385"/>
      <c r="AL127" s="385"/>
      <c r="AM127" s="385"/>
      <c r="AN127" s="385"/>
      <c r="AO127" s="385"/>
      <c r="AP127" s="385"/>
      <c r="AQ127" s="385"/>
      <c r="AR127" s="385"/>
      <c r="AS127" s="385"/>
      <c r="AT127" s="385"/>
      <c r="AU127" s="385"/>
      <c r="AV127" s="385"/>
      <c r="AW127" s="385"/>
      <c r="AX127" s="385"/>
      <c r="AY127" s="385"/>
      <c r="AZ127" s="385"/>
      <c r="BA127" s="385"/>
      <c r="BB127" s="385"/>
      <c r="BC127" s="385"/>
      <c r="BD127" s="385"/>
      <c r="BE127" s="385"/>
      <c r="BF127" s="385"/>
      <c r="BG127" s="385"/>
      <c r="BH127" s="385"/>
      <c r="BI127" s="385"/>
      <c r="BJ127" s="385"/>
      <c r="BK127" s="385"/>
      <c r="BL127" s="385"/>
      <c r="BM127" s="385"/>
    </row>
    <row r="128" spans="1:65" x14ac:dyDescent="0.2">
      <c r="A128" s="385"/>
      <c r="B128" s="385"/>
      <c r="C128" s="385"/>
      <c r="D128" s="385"/>
      <c r="E128" s="385"/>
      <c r="F128" s="385"/>
      <c r="G128" s="385"/>
      <c r="H128" s="385"/>
      <c r="I128" s="385"/>
      <c r="J128" s="385"/>
      <c r="K128" s="385"/>
      <c r="L128" s="385"/>
      <c r="M128" s="385"/>
      <c r="N128" s="385"/>
      <c r="O128" s="385"/>
      <c r="P128" s="385"/>
      <c r="Q128" s="385"/>
      <c r="R128" s="385"/>
      <c r="S128" s="385"/>
      <c r="T128" s="385"/>
      <c r="U128" s="385"/>
      <c r="V128" s="385"/>
      <c r="W128" s="385"/>
      <c r="X128" s="385"/>
      <c r="Y128" s="385"/>
      <c r="Z128" s="385"/>
      <c r="AA128" s="385"/>
      <c r="AB128" s="385"/>
      <c r="AC128" s="385"/>
      <c r="AD128" s="385"/>
      <c r="AE128" s="385"/>
      <c r="AF128" s="385"/>
      <c r="AG128" s="385"/>
      <c r="AH128" s="385"/>
      <c r="AI128" s="385"/>
      <c r="AJ128" s="385"/>
      <c r="AK128" s="385"/>
      <c r="AL128" s="385"/>
      <c r="AM128" s="385"/>
      <c r="AN128" s="385"/>
      <c r="AO128" s="385"/>
      <c r="AP128" s="385"/>
      <c r="AQ128" s="385"/>
      <c r="AR128" s="385"/>
      <c r="AS128" s="385"/>
      <c r="AT128" s="385"/>
      <c r="AU128" s="385"/>
      <c r="AV128" s="385"/>
      <c r="AW128" s="385"/>
      <c r="AX128" s="385"/>
      <c r="AY128" s="385"/>
      <c r="AZ128" s="385"/>
      <c r="BA128" s="385"/>
      <c r="BB128" s="385"/>
      <c r="BC128" s="385"/>
      <c r="BD128" s="385"/>
      <c r="BE128" s="385"/>
      <c r="BF128" s="385"/>
      <c r="BG128" s="385"/>
      <c r="BH128" s="385"/>
      <c r="BI128" s="385"/>
      <c r="BJ128" s="385"/>
      <c r="BK128" s="385"/>
      <c r="BL128" s="385"/>
      <c r="BM128" s="385"/>
    </row>
    <row r="129" spans="1:65" x14ac:dyDescent="0.2">
      <c r="A129" s="385"/>
      <c r="B129" s="385"/>
      <c r="C129" s="385"/>
      <c r="D129" s="385"/>
      <c r="E129" s="385"/>
      <c r="F129" s="385"/>
      <c r="G129" s="385"/>
      <c r="H129" s="385"/>
      <c r="I129" s="385"/>
      <c r="J129" s="385"/>
      <c r="K129" s="385"/>
      <c r="L129" s="385"/>
      <c r="M129" s="385"/>
      <c r="N129" s="385"/>
      <c r="O129" s="385"/>
      <c r="P129" s="385"/>
      <c r="Q129" s="385"/>
      <c r="R129" s="385"/>
      <c r="S129" s="385"/>
      <c r="T129" s="385"/>
      <c r="U129" s="385"/>
      <c r="V129" s="385"/>
      <c r="W129" s="385"/>
      <c r="X129" s="385"/>
      <c r="Y129" s="385"/>
      <c r="Z129" s="385"/>
      <c r="AA129" s="385"/>
      <c r="AB129" s="385"/>
      <c r="AC129" s="385"/>
      <c r="AD129" s="385"/>
      <c r="AE129" s="385"/>
      <c r="AF129" s="385"/>
      <c r="AG129" s="385"/>
      <c r="AH129" s="385"/>
      <c r="AI129" s="385"/>
      <c r="AJ129" s="385"/>
      <c r="AK129" s="385"/>
      <c r="AL129" s="385"/>
      <c r="AM129" s="385"/>
      <c r="AN129" s="385"/>
      <c r="AO129" s="385"/>
      <c r="AP129" s="385"/>
      <c r="AQ129" s="385"/>
      <c r="AR129" s="385"/>
      <c r="AS129" s="385"/>
      <c r="AT129" s="385"/>
      <c r="AU129" s="385"/>
      <c r="AV129" s="385"/>
      <c r="AW129" s="385"/>
      <c r="AX129" s="385"/>
      <c r="AY129" s="385"/>
      <c r="AZ129" s="385"/>
      <c r="BA129" s="385"/>
      <c r="BB129" s="385"/>
      <c r="BC129" s="385"/>
      <c r="BD129" s="385"/>
      <c r="BE129" s="385"/>
      <c r="BF129" s="385"/>
      <c r="BG129" s="385"/>
      <c r="BH129" s="385"/>
      <c r="BI129" s="385"/>
      <c r="BJ129" s="385"/>
      <c r="BK129" s="385"/>
      <c r="BL129" s="385"/>
      <c r="BM129" s="385"/>
    </row>
    <row r="130" spans="1:65" x14ac:dyDescent="0.2">
      <c r="A130" s="385"/>
      <c r="B130" s="385"/>
      <c r="C130" s="385"/>
      <c r="D130" s="385"/>
      <c r="E130" s="385"/>
      <c r="F130" s="385"/>
      <c r="G130" s="385"/>
      <c r="H130" s="385"/>
      <c r="I130" s="385"/>
      <c r="J130" s="385"/>
      <c r="K130" s="385"/>
      <c r="L130" s="385"/>
      <c r="M130" s="385"/>
      <c r="N130" s="385"/>
      <c r="O130" s="385"/>
      <c r="P130" s="385"/>
      <c r="Q130" s="385"/>
      <c r="R130" s="385"/>
      <c r="S130" s="385"/>
      <c r="T130" s="385"/>
      <c r="U130" s="385"/>
      <c r="V130" s="385"/>
      <c r="W130" s="385"/>
      <c r="X130" s="385"/>
      <c r="Y130" s="385"/>
      <c r="Z130" s="385"/>
      <c r="AA130" s="385"/>
      <c r="AB130" s="385"/>
      <c r="AC130" s="385"/>
      <c r="AD130" s="385"/>
      <c r="AE130" s="385"/>
      <c r="AF130" s="385"/>
      <c r="AG130" s="385"/>
      <c r="AH130" s="385"/>
      <c r="AI130" s="385"/>
      <c r="AJ130" s="385"/>
      <c r="AK130" s="385"/>
      <c r="AL130" s="385"/>
      <c r="AM130" s="385"/>
      <c r="AN130" s="385"/>
      <c r="AO130" s="385"/>
      <c r="AP130" s="385"/>
      <c r="AQ130" s="385"/>
      <c r="AR130" s="385"/>
      <c r="AS130" s="385"/>
      <c r="AT130" s="385"/>
      <c r="AU130" s="385"/>
      <c r="AV130" s="385"/>
      <c r="AW130" s="385"/>
      <c r="AX130" s="385"/>
      <c r="AY130" s="385"/>
      <c r="AZ130" s="385"/>
      <c r="BA130" s="385"/>
      <c r="BB130" s="385"/>
      <c r="BC130" s="385"/>
      <c r="BD130" s="385"/>
      <c r="BE130" s="385"/>
      <c r="BF130" s="385"/>
      <c r="BG130" s="385"/>
      <c r="BH130" s="385"/>
      <c r="BI130" s="385"/>
      <c r="BJ130" s="385"/>
      <c r="BK130" s="385"/>
      <c r="BL130" s="385"/>
      <c r="BM130" s="385"/>
    </row>
    <row r="131" spans="1:65" x14ac:dyDescent="0.2">
      <c r="A131" s="385"/>
      <c r="B131" s="385"/>
      <c r="C131" s="385"/>
      <c r="D131" s="385"/>
      <c r="E131" s="385"/>
      <c r="F131" s="385"/>
      <c r="G131" s="385"/>
      <c r="H131" s="385"/>
      <c r="I131" s="385"/>
      <c r="J131" s="385"/>
      <c r="K131" s="385"/>
      <c r="L131" s="385"/>
      <c r="M131" s="385"/>
      <c r="N131" s="385"/>
      <c r="O131" s="385"/>
      <c r="P131" s="385"/>
      <c r="Q131" s="385"/>
      <c r="R131" s="385"/>
      <c r="S131" s="385"/>
      <c r="T131" s="385"/>
      <c r="U131" s="385"/>
      <c r="V131" s="385"/>
      <c r="W131" s="385"/>
      <c r="X131" s="385"/>
      <c r="Y131" s="385"/>
      <c r="Z131" s="385"/>
      <c r="AA131" s="385"/>
      <c r="AB131" s="385"/>
      <c r="AC131" s="385"/>
      <c r="AD131" s="385"/>
      <c r="AE131" s="385"/>
      <c r="AF131" s="385"/>
      <c r="AG131" s="385"/>
      <c r="AH131" s="385"/>
      <c r="AI131" s="385"/>
      <c r="AJ131" s="385"/>
      <c r="AK131" s="385"/>
      <c r="AL131" s="385"/>
      <c r="AM131" s="385"/>
      <c r="AN131" s="385"/>
      <c r="AO131" s="385"/>
      <c r="AP131" s="385"/>
      <c r="AQ131" s="385"/>
      <c r="AR131" s="385"/>
      <c r="AS131" s="385"/>
      <c r="AT131" s="385"/>
      <c r="AU131" s="385"/>
      <c r="AV131" s="385"/>
      <c r="AW131" s="385"/>
      <c r="AX131" s="385"/>
      <c r="AY131" s="385"/>
      <c r="AZ131" s="385"/>
      <c r="BA131" s="385"/>
      <c r="BB131" s="385"/>
      <c r="BC131" s="385"/>
      <c r="BD131" s="385"/>
      <c r="BE131" s="385"/>
      <c r="BF131" s="385"/>
      <c r="BG131" s="385"/>
      <c r="BH131" s="385"/>
      <c r="BI131" s="385"/>
      <c r="BJ131" s="385"/>
      <c r="BK131" s="385"/>
      <c r="BL131" s="385"/>
      <c r="BM131" s="385"/>
    </row>
    <row r="132" spans="1:65" x14ac:dyDescent="0.2">
      <c r="A132" s="385"/>
      <c r="B132" s="385"/>
      <c r="C132" s="385"/>
      <c r="D132" s="385"/>
      <c r="E132" s="385"/>
      <c r="F132" s="385"/>
      <c r="G132" s="385"/>
      <c r="H132" s="385"/>
      <c r="I132" s="385"/>
      <c r="J132" s="385"/>
      <c r="K132" s="385"/>
      <c r="L132" s="385"/>
      <c r="M132" s="385"/>
      <c r="N132" s="385"/>
      <c r="O132" s="385"/>
      <c r="P132" s="385"/>
      <c r="Q132" s="385"/>
      <c r="R132" s="385"/>
      <c r="S132" s="385"/>
      <c r="T132" s="385"/>
      <c r="U132" s="385"/>
      <c r="V132" s="385"/>
      <c r="W132" s="385"/>
      <c r="X132" s="385"/>
      <c r="Y132" s="385"/>
      <c r="Z132" s="385"/>
      <c r="AA132" s="385"/>
      <c r="AB132" s="385"/>
      <c r="AC132" s="385"/>
      <c r="AD132" s="385"/>
      <c r="AE132" s="385"/>
      <c r="AF132" s="385"/>
      <c r="AG132" s="385"/>
      <c r="AH132" s="385"/>
      <c r="AI132" s="385"/>
      <c r="AJ132" s="385"/>
      <c r="AK132" s="385"/>
      <c r="AL132" s="385"/>
      <c r="AM132" s="385"/>
      <c r="AN132" s="385"/>
      <c r="AO132" s="385"/>
      <c r="AP132" s="385"/>
      <c r="AQ132" s="385"/>
      <c r="AR132" s="385"/>
      <c r="AS132" s="385"/>
      <c r="AT132" s="385"/>
      <c r="AU132" s="385"/>
      <c r="AV132" s="385"/>
      <c r="AW132" s="385"/>
      <c r="AX132" s="385"/>
      <c r="AY132" s="385"/>
      <c r="AZ132" s="385"/>
      <c r="BA132" s="385"/>
      <c r="BB132" s="385"/>
      <c r="BC132" s="385"/>
      <c r="BD132" s="385"/>
      <c r="BE132" s="385"/>
      <c r="BF132" s="385"/>
      <c r="BG132" s="385"/>
      <c r="BH132" s="385"/>
      <c r="BI132" s="385"/>
      <c r="BJ132" s="385"/>
      <c r="BK132" s="385"/>
      <c r="BL132" s="385"/>
      <c r="BM132" s="385"/>
    </row>
    <row r="133" spans="1:65" x14ac:dyDescent="0.2">
      <c r="A133" s="385"/>
      <c r="B133" s="385"/>
      <c r="C133" s="385"/>
      <c r="D133" s="385"/>
      <c r="E133" s="385"/>
      <c r="F133" s="385"/>
      <c r="G133" s="385"/>
      <c r="H133" s="385"/>
      <c r="I133" s="385"/>
      <c r="J133" s="385"/>
      <c r="K133" s="385"/>
      <c r="L133" s="385"/>
      <c r="M133" s="385"/>
      <c r="N133" s="385"/>
      <c r="O133" s="385"/>
      <c r="P133" s="385"/>
      <c r="Q133" s="385"/>
      <c r="R133" s="385"/>
      <c r="S133" s="385"/>
      <c r="T133" s="385"/>
      <c r="U133" s="385"/>
      <c r="V133" s="385"/>
      <c r="W133" s="385"/>
      <c r="X133" s="385"/>
      <c r="Y133" s="385"/>
      <c r="Z133" s="385"/>
      <c r="AA133" s="385"/>
      <c r="AB133" s="385"/>
      <c r="AC133" s="385"/>
      <c r="AD133" s="385"/>
      <c r="AE133" s="385"/>
      <c r="AF133" s="385"/>
      <c r="AG133" s="385"/>
      <c r="AH133" s="385"/>
      <c r="AI133" s="385"/>
      <c r="AJ133" s="385"/>
      <c r="AK133" s="385"/>
      <c r="AL133" s="385"/>
      <c r="AM133" s="385"/>
      <c r="AN133" s="385"/>
      <c r="AO133" s="385"/>
      <c r="AP133" s="385"/>
      <c r="AQ133" s="385"/>
      <c r="AR133" s="385"/>
      <c r="AS133" s="385"/>
      <c r="AT133" s="385"/>
      <c r="AU133" s="385"/>
      <c r="AV133" s="385"/>
      <c r="AW133" s="385"/>
      <c r="AX133" s="385"/>
      <c r="AY133" s="385"/>
      <c r="AZ133" s="385"/>
      <c r="BA133" s="385"/>
      <c r="BB133" s="385"/>
      <c r="BC133" s="385"/>
      <c r="BD133" s="385"/>
      <c r="BE133" s="385"/>
      <c r="BF133" s="385"/>
      <c r="BG133" s="385"/>
      <c r="BH133" s="385"/>
      <c r="BI133" s="385"/>
      <c r="BJ133" s="385"/>
      <c r="BK133" s="385"/>
      <c r="BL133" s="385"/>
      <c r="BM133" s="385"/>
    </row>
    <row r="134" spans="1:65" x14ac:dyDescent="0.2">
      <c r="A134" s="385"/>
      <c r="B134" s="385"/>
      <c r="C134" s="385"/>
      <c r="D134" s="385"/>
      <c r="E134" s="385"/>
      <c r="F134" s="385"/>
      <c r="G134" s="385"/>
      <c r="H134" s="385"/>
      <c r="I134" s="385"/>
      <c r="J134" s="385"/>
      <c r="K134" s="385"/>
      <c r="L134" s="385"/>
      <c r="M134" s="385"/>
      <c r="N134" s="385"/>
      <c r="O134" s="385"/>
      <c r="P134" s="385"/>
      <c r="Q134" s="385"/>
      <c r="R134" s="385"/>
      <c r="S134" s="385"/>
      <c r="T134" s="385"/>
      <c r="U134" s="385"/>
      <c r="V134" s="385"/>
      <c r="W134" s="385"/>
      <c r="X134" s="385"/>
      <c r="Y134" s="385"/>
      <c r="Z134" s="385"/>
      <c r="AA134" s="385"/>
      <c r="AB134" s="385"/>
      <c r="AC134" s="385"/>
      <c r="AD134" s="385"/>
      <c r="AE134" s="385"/>
      <c r="AF134" s="385"/>
      <c r="AG134" s="385"/>
      <c r="AH134" s="385"/>
      <c r="AI134" s="385"/>
      <c r="AJ134" s="385"/>
      <c r="AK134" s="385"/>
      <c r="AL134" s="385"/>
      <c r="AM134" s="385"/>
      <c r="AN134" s="385"/>
      <c r="AO134" s="385"/>
      <c r="AP134" s="385"/>
      <c r="AQ134" s="385"/>
      <c r="AR134" s="385"/>
      <c r="AS134" s="385"/>
      <c r="AT134" s="385"/>
      <c r="AU134" s="385"/>
      <c r="AV134" s="385"/>
      <c r="AW134" s="385"/>
      <c r="AX134" s="385"/>
      <c r="AY134" s="385"/>
      <c r="AZ134" s="385"/>
      <c r="BA134" s="385"/>
      <c r="BB134" s="385"/>
      <c r="BC134" s="385"/>
      <c r="BD134" s="385"/>
      <c r="BE134" s="385"/>
      <c r="BF134" s="385"/>
      <c r="BG134" s="385"/>
      <c r="BH134" s="385"/>
      <c r="BI134" s="385"/>
      <c r="BJ134" s="385"/>
      <c r="BK134" s="385"/>
      <c r="BL134" s="385"/>
      <c r="BM134" s="385"/>
    </row>
    <row r="135" spans="1:65" x14ac:dyDescent="0.2">
      <c r="A135" s="385"/>
      <c r="B135" s="385"/>
      <c r="C135" s="385"/>
      <c r="D135" s="385"/>
      <c r="E135" s="385"/>
      <c r="F135" s="385"/>
      <c r="G135" s="385"/>
      <c r="H135" s="385"/>
      <c r="I135" s="385"/>
      <c r="J135" s="385"/>
      <c r="K135" s="385"/>
      <c r="L135" s="385"/>
      <c r="M135" s="385"/>
      <c r="N135" s="385"/>
      <c r="O135" s="385"/>
      <c r="P135" s="385"/>
      <c r="Q135" s="385"/>
      <c r="R135" s="385"/>
      <c r="S135" s="385"/>
      <c r="T135" s="385"/>
      <c r="U135" s="385"/>
      <c r="V135" s="385"/>
      <c r="W135" s="385"/>
      <c r="X135" s="385"/>
      <c r="Y135" s="385"/>
      <c r="Z135" s="385"/>
      <c r="AA135" s="385"/>
      <c r="AB135" s="385"/>
      <c r="AC135" s="385"/>
      <c r="AD135" s="385"/>
      <c r="AE135" s="385"/>
      <c r="AF135" s="385"/>
      <c r="AG135" s="385"/>
      <c r="AH135" s="385"/>
      <c r="AI135" s="385"/>
      <c r="AJ135" s="385"/>
      <c r="AK135" s="385"/>
      <c r="AL135" s="385"/>
      <c r="AM135" s="385"/>
      <c r="AN135" s="385"/>
      <c r="AO135" s="385"/>
      <c r="AP135" s="385"/>
      <c r="AQ135" s="385"/>
      <c r="AR135" s="385"/>
      <c r="AS135" s="385"/>
      <c r="AT135" s="385"/>
      <c r="AU135" s="385"/>
      <c r="AV135" s="385"/>
      <c r="AW135" s="385"/>
      <c r="AX135" s="385"/>
      <c r="AY135" s="385"/>
      <c r="AZ135" s="385"/>
      <c r="BA135" s="385"/>
      <c r="BB135" s="385"/>
      <c r="BC135" s="385"/>
      <c r="BD135" s="385"/>
      <c r="BE135" s="385"/>
      <c r="BF135" s="385"/>
      <c r="BG135" s="385"/>
      <c r="BH135" s="385"/>
      <c r="BI135" s="385"/>
      <c r="BJ135" s="385"/>
      <c r="BK135" s="385"/>
      <c r="BL135" s="385"/>
      <c r="BM135" s="385"/>
    </row>
    <row r="136" spans="1:65" x14ac:dyDescent="0.2">
      <c r="A136" s="385"/>
      <c r="B136" s="385"/>
      <c r="C136" s="385"/>
      <c r="D136" s="385"/>
      <c r="E136" s="385"/>
      <c r="F136" s="385"/>
      <c r="G136" s="385"/>
      <c r="H136" s="385"/>
      <c r="I136" s="385"/>
      <c r="J136" s="385"/>
      <c r="K136" s="385"/>
      <c r="L136" s="385"/>
      <c r="M136" s="385"/>
      <c r="N136" s="385"/>
      <c r="O136" s="385"/>
      <c r="P136" s="385"/>
      <c r="Q136" s="385"/>
      <c r="R136" s="385"/>
      <c r="S136" s="385"/>
      <c r="T136" s="385"/>
      <c r="U136" s="385"/>
      <c r="V136" s="385"/>
      <c r="W136" s="385"/>
      <c r="X136" s="385"/>
      <c r="Y136" s="385"/>
      <c r="Z136" s="385"/>
      <c r="AA136" s="385"/>
      <c r="AB136" s="385"/>
      <c r="AC136" s="385"/>
      <c r="AD136" s="385"/>
      <c r="AE136" s="385"/>
      <c r="AF136" s="385"/>
      <c r="AG136" s="385"/>
      <c r="AH136" s="385"/>
      <c r="AI136" s="385"/>
      <c r="AJ136" s="385"/>
      <c r="AK136" s="385"/>
      <c r="AL136" s="385"/>
      <c r="AM136" s="385"/>
      <c r="AN136" s="385"/>
      <c r="AO136" s="385"/>
      <c r="AP136" s="385"/>
      <c r="AQ136" s="385"/>
      <c r="AR136" s="385"/>
      <c r="AS136" s="385"/>
      <c r="AT136" s="385"/>
      <c r="AU136" s="385"/>
      <c r="AV136" s="385"/>
      <c r="AW136" s="385"/>
      <c r="AX136" s="385"/>
      <c r="AY136" s="385"/>
      <c r="AZ136" s="385"/>
      <c r="BA136" s="385"/>
      <c r="BB136" s="385"/>
      <c r="BC136" s="385"/>
      <c r="BD136" s="385"/>
      <c r="BE136" s="385"/>
      <c r="BF136" s="385"/>
      <c r="BG136" s="385"/>
      <c r="BH136" s="385"/>
      <c r="BI136" s="385"/>
      <c r="BJ136" s="385"/>
      <c r="BK136" s="385"/>
      <c r="BL136" s="385"/>
      <c r="BM136" s="385"/>
    </row>
    <row r="137" spans="1:65" x14ac:dyDescent="0.2">
      <c r="A137" s="385"/>
      <c r="B137" s="385"/>
      <c r="C137" s="385"/>
      <c r="D137" s="385"/>
      <c r="E137" s="385"/>
      <c r="F137" s="385"/>
      <c r="G137" s="385"/>
      <c r="H137" s="385"/>
      <c r="I137" s="385"/>
      <c r="J137" s="385"/>
      <c r="K137" s="385"/>
      <c r="L137" s="385"/>
      <c r="M137" s="385"/>
      <c r="N137" s="385"/>
      <c r="O137" s="385"/>
      <c r="P137" s="385"/>
      <c r="Q137" s="385"/>
      <c r="R137" s="385"/>
      <c r="S137" s="385"/>
      <c r="T137" s="385"/>
      <c r="U137" s="385"/>
      <c r="V137" s="385"/>
      <c r="W137" s="385"/>
      <c r="X137" s="385"/>
      <c r="Y137" s="385"/>
      <c r="Z137" s="385"/>
      <c r="AA137" s="385"/>
      <c r="AB137" s="385"/>
      <c r="AC137" s="385"/>
      <c r="AD137" s="385"/>
      <c r="AE137" s="385"/>
      <c r="AF137" s="385"/>
      <c r="AG137" s="385"/>
      <c r="AH137" s="385"/>
      <c r="AI137" s="385"/>
      <c r="AJ137" s="385"/>
      <c r="AK137" s="385"/>
      <c r="AL137" s="385"/>
      <c r="AM137" s="385"/>
      <c r="AN137" s="385"/>
      <c r="AO137" s="385"/>
      <c r="AP137" s="385"/>
      <c r="AQ137" s="385"/>
      <c r="AR137" s="385"/>
      <c r="AS137" s="385"/>
      <c r="AT137" s="385"/>
      <c r="AU137" s="385"/>
      <c r="AV137" s="385"/>
      <c r="AW137" s="385"/>
      <c r="AX137" s="385"/>
      <c r="AY137" s="385"/>
      <c r="AZ137" s="385"/>
      <c r="BA137" s="385"/>
      <c r="BB137" s="385"/>
      <c r="BC137" s="385"/>
      <c r="BD137" s="385"/>
      <c r="BE137" s="385"/>
      <c r="BF137" s="385"/>
      <c r="BG137" s="385"/>
      <c r="BH137" s="385"/>
      <c r="BI137" s="385"/>
      <c r="BJ137" s="385"/>
      <c r="BK137" s="385"/>
      <c r="BL137" s="385"/>
      <c r="BM137" s="385"/>
    </row>
    <row r="138" spans="1:65" x14ac:dyDescent="0.2">
      <c r="A138" s="385"/>
      <c r="B138" s="385"/>
      <c r="C138" s="385"/>
      <c r="D138" s="385"/>
      <c r="E138" s="385"/>
      <c r="F138" s="385"/>
      <c r="G138" s="385"/>
      <c r="H138" s="385"/>
      <c r="I138" s="385"/>
      <c r="J138" s="385"/>
      <c r="K138" s="385"/>
      <c r="L138" s="385"/>
      <c r="M138" s="385"/>
      <c r="N138" s="385"/>
      <c r="O138" s="385"/>
      <c r="P138" s="385"/>
      <c r="Q138" s="385"/>
      <c r="R138" s="385"/>
      <c r="S138" s="385"/>
      <c r="T138" s="385"/>
      <c r="U138" s="385"/>
      <c r="V138" s="385"/>
      <c r="W138" s="385"/>
      <c r="X138" s="385"/>
      <c r="Y138" s="385"/>
      <c r="Z138" s="385"/>
      <c r="AA138" s="385"/>
      <c r="AB138" s="385"/>
      <c r="AC138" s="385"/>
      <c r="AD138" s="385"/>
      <c r="AE138" s="385"/>
      <c r="AF138" s="385"/>
      <c r="AG138" s="385"/>
      <c r="AH138" s="385"/>
      <c r="AI138" s="385"/>
      <c r="AJ138" s="385"/>
      <c r="AK138" s="385"/>
      <c r="AL138" s="385"/>
      <c r="AM138" s="385"/>
      <c r="AN138" s="385"/>
      <c r="AO138" s="385"/>
      <c r="AP138" s="385"/>
      <c r="AQ138" s="385"/>
      <c r="AR138" s="385"/>
      <c r="AS138" s="385"/>
      <c r="AT138" s="385"/>
      <c r="AU138" s="385"/>
      <c r="AV138" s="385"/>
      <c r="AW138" s="385"/>
      <c r="AX138" s="385"/>
      <c r="AY138" s="385"/>
      <c r="AZ138" s="385"/>
      <c r="BA138" s="385"/>
      <c r="BB138" s="385"/>
      <c r="BC138" s="385"/>
      <c r="BD138" s="385"/>
      <c r="BE138" s="385"/>
      <c r="BF138" s="385"/>
      <c r="BG138" s="385"/>
      <c r="BH138" s="385"/>
      <c r="BI138" s="385"/>
      <c r="BJ138" s="385"/>
      <c r="BK138" s="385"/>
      <c r="BL138" s="385"/>
      <c r="BM138" s="385"/>
    </row>
    <row r="139" spans="1:65" x14ac:dyDescent="0.2">
      <c r="A139" s="385"/>
      <c r="B139" s="385"/>
      <c r="C139" s="385"/>
      <c r="D139" s="385"/>
      <c r="E139" s="385"/>
      <c r="F139" s="385"/>
      <c r="G139" s="385"/>
      <c r="H139" s="385"/>
      <c r="I139" s="385"/>
      <c r="J139" s="385"/>
      <c r="K139" s="385"/>
      <c r="L139" s="385"/>
      <c r="M139" s="385"/>
      <c r="N139" s="385"/>
      <c r="O139" s="385"/>
      <c r="P139" s="385"/>
      <c r="Q139" s="385"/>
      <c r="R139" s="385"/>
      <c r="S139" s="385"/>
      <c r="T139" s="385"/>
      <c r="U139" s="385"/>
      <c r="V139" s="385"/>
      <c r="W139" s="385"/>
      <c r="X139" s="385"/>
      <c r="Y139" s="385"/>
      <c r="Z139" s="385"/>
      <c r="AA139" s="385"/>
      <c r="AB139" s="385"/>
      <c r="AC139" s="385"/>
      <c r="AD139" s="385"/>
      <c r="AE139" s="385"/>
      <c r="AF139" s="385"/>
      <c r="AG139" s="385"/>
      <c r="AH139" s="385"/>
      <c r="AI139" s="385"/>
      <c r="AJ139" s="385"/>
      <c r="AK139" s="385"/>
      <c r="AL139" s="385"/>
      <c r="AM139" s="385"/>
      <c r="AN139" s="385"/>
      <c r="AO139" s="385"/>
      <c r="AP139" s="385"/>
      <c r="AQ139" s="385"/>
      <c r="AR139" s="385"/>
      <c r="AS139" s="385"/>
      <c r="AT139" s="385"/>
      <c r="AU139" s="385"/>
      <c r="AV139" s="385"/>
      <c r="AW139" s="385"/>
      <c r="AX139" s="385"/>
      <c r="AY139" s="385"/>
      <c r="AZ139" s="385"/>
      <c r="BA139" s="385"/>
      <c r="BB139" s="385"/>
      <c r="BC139" s="385"/>
      <c r="BD139" s="385"/>
      <c r="BE139" s="385"/>
      <c r="BF139" s="385"/>
      <c r="BG139" s="385"/>
      <c r="BH139" s="385"/>
      <c r="BI139" s="385"/>
      <c r="BJ139" s="385"/>
      <c r="BK139" s="385"/>
      <c r="BL139" s="385"/>
      <c r="BM139" s="385"/>
    </row>
    <row r="140" spans="1:65" x14ac:dyDescent="0.2">
      <c r="A140" s="385"/>
      <c r="B140" s="385"/>
      <c r="C140" s="385"/>
      <c r="D140" s="385"/>
      <c r="E140" s="385"/>
      <c r="F140" s="385"/>
      <c r="G140" s="385"/>
      <c r="H140" s="385"/>
      <c r="I140" s="385"/>
      <c r="J140" s="385"/>
      <c r="K140" s="385"/>
      <c r="L140" s="385"/>
      <c r="M140" s="385"/>
      <c r="N140" s="385"/>
      <c r="O140" s="385"/>
      <c r="P140" s="385"/>
      <c r="Q140" s="385"/>
      <c r="R140" s="385"/>
      <c r="S140" s="385"/>
      <c r="T140" s="385"/>
      <c r="U140" s="385"/>
      <c r="V140" s="385"/>
      <c r="W140" s="385"/>
      <c r="X140" s="385"/>
      <c r="Y140" s="385"/>
      <c r="Z140" s="385"/>
      <c r="AA140" s="385"/>
      <c r="AB140" s="385"/>
      <c r="AC140" s="385"/>
      <c r="AD140" s="385"/>
      <c r="AE140" s="385"/>
      <c r="AF140" s="385"/>
      <c r="AG140" s="385"/>
      <c r="AH140" s="385"/>
      <c r="AI140" s="385"/>
      <c r="AJ140" s="385"/>
      <c r="AK140" s="385"/>
      <c r="AL140" s="385"/>
      <c r="AM140" s="385"/>
      <c r="AN140" s="385"/>
      <c r="AO140" s="385"/>
      <c r="AP140" s="385"/>
      <c r="AQ140" s="385"/>
      <c r="AR140" s="385"/>
      <c r="AS140" s="385"/>
      <c r="AT140" s="385"/>
      <c r="AU140" s="385"/>
      <c r="AV140" s="385"/>
      <c r="AW140" s="385"/>
      <c r="AX140" s="385"/>
      <c r="AY140" s="385"/>
      <c r="AZ140" s="385"/>
      <c r="BA140" s="385"/>
      <c r="BB140" s="385"/>
      <c r="BC140" s="385"/>
      <c r="BD140" s="385"/>
      <c r="BE140" s="385"/>
      <c r="BF140" s="385"/>
      <c r="BG140" s="385"/>
      <c r="BH140" s="385"/>
      <c r="BI140" s="385"/>
      <c r="BJ140" s="385"/>
      <c r="BK140" s="385"/>
      <c r="BL140" s="385"/>
      <c r="BM140" s="385"/>
    </row>
    <row r="141" spans="1:65" x14ac:dyDescent="0.2">
      <c r="A141" s="385"/>
      <c r="B141" s="385"/>
      <c r="C141" s="385"/>
      <c r="D141" s="385"/>
      <c r="E141" s="385"/>
      <c r="F141" s="385"/>
      <c r="G141" s="385"/>
      <c r="H141" s="385"/>
      <c r="I141" s="385"/>
      <c r="J141" s="385"/>
      <c r="K141" s="385"/>
      <c r="L141" s="385"/>
      <c r="M141" s="385"/>
      <c r="N141" s="385"/>
      <c r="O141" s="385"/>
      <c r="P141" s="385"/>
      <c r="Q141" s="385"/>
      <c r="R141" s="385"/>
      <c r="S141" s="385"/>
      <c r="T141" s="385"/>
      <c r="U141" s="385"/>
      <c r="V141" s="385"/>
      <c r="W141" s="385"/>
      <c r="X141" s="385"/>
      <c r="Y141" s="385"/>
      <c r="Z141" s="385"/>
      <c r="AA141" s="385"/>
      <c r="AB141" s="385"/>
      <c r="AC141" s="385"/>
      <c r="AD141" s="385"/>
      <c r="AE141" s="385"/>
      <c r="AF141" s="385"/>
      <c r="AG141" s="385"/>
      <c r="AH141" s="385"/>
      <c r="AI141" s="385"/>
      <c r="AJ141" s="385"/>
      <c r="AK141" s="385"/>
      <c r="AL141" s="385"/>
      <c r="AM141" s="385"/>
      <c r="AN141" s="385"/>
      <c r="AO141" s="385"/>
      <c r="AP141" s="385"/>
      <c r="AQ141" s="385"/>
      <c r="AR141" s="385"/>
      <c r="AS141" s="385"/>
      <c r="AT141" s="385"/>
      <c r="AU141" s="385"/>
      <c r="AV141" s="385"/>
      <c r="AW141" s="385"/>
      <c r="AX141" s="385"/>
      <c r="AY141" s="385"/>
      <c r="AZ141" s="385"/>
      <c r="BA141" s="385"/>
      <c r="BB141" s="385"/>
      <c r="BC141" s="385"/>
      <c r="BD141" s="385"/>
      <c r="BE141" s="385"/>
      <c r="BF141" s="385"/>
      <c r="BG141" s="385"/>
      <c r="BH141" s="385"/>
      <c r="BI141" s="385"/>
      <c r="BJ141" s="385"/>
      <c r="BK141" s="385"/>
      <c r="BL141" s="385"/>
      <c r="BM141" s="385"/>
    </row>
    <row r="142" spans="1:65" x14ac:dyDescent="0.2">
      <c r="A142" s="385"/>
      <c r="B142" s="385"/>
      <c r="C142" s="385"/>
      <c r="D142" s="385"/>
      <c r="E142" s="385"/>
      <c r="F142" s="385"/>
      <c r="G142" s="385"/>
      <c r="H142" s="385"/>
      <c r="I142" s="385"/>
      <c r="J142" s="385"/>
      <c r="K142" s="385"/>
      <c r="L142" s="385"/>
      <c r="M142" s="385"/>
      <c r="N142" s="385"/>
      <c r="O142" s="385"/>
      <c r="P142" s="385"/>
      <c r="Q142" s="385"/>
      <c r="R142" s="385"/>
      <c r="S142" s="385"/>
      <c r="T142" s="385"/>
      <c r="U142" s="385"/>
      <c r="V142" s="385"/>
      <c r="W142" s="385"/>
      <c r="X142" s="385"/>
      <c r="Y142" s="385"/>
      <c r="Z142" s="385"/>
      <c r="AA142" s="385"/>
      <c r="AB142" s="385"/>
      <c r="AC142" s="385"/>
      <c r="AD142" s="385"/>
      <c r="AE142" s="385"/>
      <c r="AF142" s="385"/>
      <c r="AG142" s="385"/>
      <c r="AH142" s="385"/>
      <c r="AI142" s="385"/>
      <c r="AJ142" s="385"/>
      <c r="AK142" s="385"/>
      <c r="AL142" s="385"/>
      <c r="AM142" s="385"/>
      <c r="AN142" s="385"/>
      <c r="AO142" s="385"/>
      <c r="AP142" s="385"/>
      <c r="AQ142" s="385"/>
      <c r="AR142" s="385"/>
      <c r="AS142" s="385"/>
      <c r="AT142" s="385"/>
      <c r="AU142" s="385"/>
      <c r="AV142" s="385"/>
      <c r="AW142" s="385"/>
      <c r="AX142" s="385"/>
      <c r="AY142" s="385"/>
      <c r="AZ142" s="385"/>
      <c r="BA142" s="385"/>
      <c r="BB142" s="385"/>
      <c r="BC142" s="385"/>
      <c r="BD142" s="385"/>
      <c r="BE142" s="385"/>
      <c r="BF142" s="385"/>
      <c r="BG142" s="385"/>
      <c r="BH142" s="385"/>
      <c r="BI142" s="385"/>
      <c r="BJ142" s="385"/>
      <c r="BK142" s="385"/>
      <c r="BL142" s="385"/>
      <c r="BM142" s="385"/>
    </row>
    <row r="143" spans="1:65" x14ac:dyDescent="0.2">
      <c r="A143" s="385"/>
      <c r="B143" s="385"/>
      <c r="C143" s="385"/>
      <c r="D143" s="385"/>
      <c r="E143" s="385"/>
      <c r="F143" s="385"/>
      <c r="G143" s="385"/>
      <c r="H143" s="385"/>
      <c r="I143" s="385"/>
      <c r="J143" s="385"/>
      <c r="K143" s="385"/>
      <c r="L143" s="385"/>
      <c r="M143" s="385"/>
      <c r="N143" s="385"/>
      <c r="O143" s="385"/>
      <c r="P143" s="385"/>
      <c r="Q143" s="385"/>
      <c r="R143" s="385"/>
      <c r="S143" s="385"/>
      <c r="T143" s="385"/>
      <c r="U143" s="385"/>
      <c r="V143" s="385"/>
      <c r="W143" s="385"/>
      <c r="X143" s="385"/>
      <c r="Y143" s="385"/>
      <c r="Z143" s="385"/>
      <c r="AA143" s="385"/>
      <c r="AB143" s="385"/>
      <c r="AC143" s="385"/>
      <c r="AD143" s="385"/>
      <c r="AE143" s="385"/>
      <c r="AF143" s="385"/>
      <c r="AG143" s="385"/>
      <c r="AH143" s="385"/>
      <c r="AI143" s="385"/>
      <c r="AJ143" s="385"/>
      <c r="AK143" s="385"/>
      <c r="AL143" s="385"/>
      <c r="AM143" s="385"/>
      <c r="AN143" s="385"/>
      <c r="AO143" s="385"/>
      <c r="AP143" s="385"/>
      <c r="AQ143" s="385"/>
      <c r="AR143" s="385"/>
      <c r="AS143" s="385"/>
      <c r="AT143" s="385"/>
      <c r="AU143" s="385"/>
      <c r="AV143" s="385"/>
      <c r="AW143" s="385"/>
      <c r="AX143" s="385"/>
      <c r="AY143" s="385"/>
      <c r="AZ143" s="385"/>
      <c r="BA143" s="385"/>
      <c r="BB143" s="385"/>
      <c r="BC143" s="385"/>
      <c r="BD143" s="385"/>
      <c r="BE143" s="385"/>
      <c r="BF143" s="385"/>
      <c r="BG143" s="385"/>
      <c r="BH143" s="385"/>
      <c r="BI143" s="385"/>
      <c r="BJ143" s="385"/>
      <c r="BK143" s="385"/>
      <c r="BL143" s="385"/>
      <c r="BM143" s="385"/>
    </row>
    <row r="144" spans="1:65" x14ac:dyDescent="0.2">
      <c r="A144" s="385"/>
      <c r="B144" s="385"/>
      <c r="C144" s="385"/>
      <c r="D144" s="385"/>
      <c r="E144" s="385"/>
      <c r="F144" s="385"/>
      <c r="G144" s="385"/>
      <c r="H144" s="385"/>
      <c r="I144" s="385"/>
      <c r="J144" s="385"/>
      <c r="K144" s="385"/>
      <c r="L144" s="385"/>
      <c r="M144" s="385"/>
      <c r="N144" s="385"/>
      <c r="O144" s="385"/>
      <c r="P144" s="385"/>
      <c r="Q144" s="385"/>
      <c r="R144" s="385"/>
      <c r="S144" s="385"/>
      <c r="T144" s="385"/>
      <c r="U144" s="385"/>
      <c r="V144" s="385"/>
      <c r="W144" s="385"/>
      <c r="X144" s="385"/>
      <c r="Y144" s="385"/>
      <c r="Z144" s="385"/>
      <c r="AA144" s="385"/>
      <c r="AB144" s="385"/>
      <c r="AC144" s="385"/>
      <c r="AD144" s="385"/>
      <c r="AE144" s="385"/>
      <c r="AF144" s="385"/>
      <c r="AG144" s="385"/>
      <c r="AH144" s="385"/>
      <c r="AI144" s="385"/>
      <c r="AJ144" s="385"/>
      <c r="AK144" s="385"/>
      <c r="AL144" s="385"/>
      <c r="AM144" s="385"/>
      <c r="AN144" s="385"/>
      <c r="AO144" s="385"/>
      <c r="AP144" s="385"/>
      <c r="AQ144" s="385"/>
      <c r="AR144" s="385"/>
      <c r="AS144" s="385"/>
      <c r="AT144" s="385"/>
      <c r="AU144" s="385"/>
      <c r="AV144" s="385"/>
      <c r="AW144" s="385"/>
      <c r="AX144" s="385"/>
      <c r="AY144" s="385"/>
      <c r="AZ144" s="385"/>
      <c r="BA144" s="385"/>
      <c r="BB144" s="385"/>
      <c r="BC144" s="385"/>
      <c r="BD144" s="385"/>
      <c r="BE144" s="385"/>
      <c r="BF144" s="385"/>
      <c r="BG144" s="385"/>
      <c r="BH144" s="385"/>
      <c r="BI144" s="385"/>
      <c r="BJ144" s="385"/>
      <c r="BK144" s="385"/>
      <c r="BL144" s="385"/>
      <c r="BM144" s="385"/>
    </row>
    <row r="145" spans="1:65" x14ac:dyDescent="0.2">
      <c r="A145" s="385"/>
      <c r="B145" s="385"/>
      <c r="C145" s="385"/>
      <c r="D145" s="385"/>
      <c r="E145" s="385"/>
      <c r="F145" s="385"/>
      <c r="G145" s="385"/>
      <c r="H145" s="385"/>
      <c r="I145" s="385"/>
      <c r="J145" s="385"/>
      <c r="K145" s="385"/>
      <c r="L145" s="385"/>
      <c r="M145" s="385"/>
      <c r="N145" s="385"/>
      <c r="O145" s="385"/>
      <c r="P145" s="385"/>
      <c r="Q145" s="385"/>
      <c r="R145" s="385"/>
      <c r="S145" s="385"/>
      <c r="T145" s="385"/>
      <c r="U145" s="385"/>
      <c r="V145" s="385"/>
      <c r="W145" s="385"/>
      <c r="X145" s="385"/>
      <c r="Y145" s="385"/>
      <c r="Z145" s="385"/>
      <c r="AA145" s="385"/>
      <c r="AB145" s="385"/>
      <c r="AC145" s="385"/>
      <c r="AD145" s="385"/>
      <c r="AE145" s="385"/>
      <c r="AF145" s="385"/>
      <c r="AG145" s="385"/>
      <c r="AH145" s="385"/>
      <c r="AI145" s="385"/>
      <c r="AJ145" s="385"/>
      <c r="AK145" s="385"/>
      <c r="AL145" s="385"/>
      <c r="AM145" s="385"/>
      <c r="AN145" s="385"/>
      <c r="AO145" s="385"/>
      <c r="AP145" s="385"/>
      <c r="AQ145" s="385"/>
      <c r="AR145" s="385"/>
      <c r="AS145" s="385"/>
      <c r="AT145" s="385"/>
      <c r="AU145" s="385"/>
      <c r="AV145" s="385"/>
      <c r="AW145" s="385"/>
      <c r="AX145" s="385"/>
      <c r="AY145" s="385"/>
      <c r="AZ145" s="385"/>
      <c r="BA145" s="385"/>
      <c r="BB145" s="385"/>
      <c r="BC145" s="385"/>
      <c r="BD145" s="385"/>
      <c r="BE145" s="385"/>
      <c r="BF145" s="385"/>
      <c r="BG145" s="385"/>
      <c r="BH145" s="385"/>
      <c r="BI145" s="385"/>
      <c r="BJ145" s="385"/>
      <c r="BK145" s="385"/>
      <c r="BL145" s="385"/>
      <c r="BM145" s="385"/>
    </row>
    <row r="146" spans="1:65" x14ac:dyDescent="0.2">
      <c r="A146" s="385"/>
      <c r="B146" s="385"/>
      <c r="C146" s="385"/>
      <c r="D146" s="385"/>
      <c r="E146" s="385"/>
      <c r="F146" s="385"/>
      <c r="G146" s="385"/>
      <c r="H146" s="385"/>
      <c r="I146" s="385"/>
      <c r="J146" s="385"/>
      <c r="K146" s="385"/>
      <c r="L146" s="385"/>
      <c r="M146" s="385"/>
      <c r="N146" s="385"/>
      <c r="O146" s="385"/>
      <c r="P146" s="385"/>
      <c r="Q146" s="385"/>
      <c r="R146" s="385"/>
      <c r="S146" s="385"/>
      <c r="T146" s="385"/>
      <c r="U146" s="385"/>
      <c r="V146" s="385"/>
      <c r="W146" s="385"/>
      <c r="X146" s="385"/>
      <c r="Y146" s="385"/>
      <c r="Z146" s="385"/>
      <c r="AA146" s="385"/>
      <c r="AB146" s="385"/>
      <c r="AC146" s="385"/>
      <c r="AD146" s="385"/>
      <c r="AE146" s="385"/>
      <c r="AF146" s="385"/>
      <c r="AG146" s="385"/>
      <c r="AH146" s="385"/>
      <c r="AI146" s="385"/>
      <c r="AJ146" s="385"/>
      <c r="AK146" s="385"/>
      <c r="AL146" s="385"/>
      <c r="AM146" s="385"/>
      <c r="AN146" s="385"/>
      <c r="AO146" s="385"/>
      <c r="AP146" s="385"/>
      <c r="AQ146" s="385"/>
      <c r="AR146" s="385"/>
      <c r="AS146" s="385"/>
      <c r="AT146" s="385"/>
      <c r="AU146" s="385"/>
      <c r="AV146" s="385"/>
      <c r="AW146" s="385"/>
      <c r="AX146" s="385"/>
      <c r="AY146" s="385"/>
      <c r="AZ146" s="385"/>
      <c r="BA146" s="385"/>
      <c r="BB146" s="385"/>
      <c r="BC146" s="385"/>
      <c r="BD146" s="385"/>
      <c r="BE146" s="385"/>
      <c r="BF146" s="385"/>
      <c r="BG146" s="385"/>
      <c r="BH146" s="385"/>
      <c r="BI146" s="385"/>
      <c r="BJ146" s="385"/>
      <c r="BK146" s="385"/>
      <c r="BL146" s="385"/>
      <c r="BM146" s="385"/>
    </row>
    <row r="147" spans="1:65" x14ac:dyDescent="0.2">
      <c r="A147" s="385"/>
      <c r="B147" s="385"/>
      <c r="C147" s="385"/>
      <c r="D147" s="385"/>
      <c r="E147" s="385"/>
      <c r="F147" s="385"/>
      <c r="G147" s="385"/>
      <c r="H147" s="385"/>
      <c r="I147" s="385"/>
      <c r="J147" s="385"/>
      <c r="K147" s="385"/>
      <c r="L147" s="385"/>
      <c r="M147" s="385"/>
      <c r="N147" s="385"/>
      <c r="O147" s="385"/>
      <c r="P147" s="385"/>
      <c r="Q147" s="385"/>
      <c r="R147" s="385"/>
      <c r="S147" s="385"/>
      <c r="T147" s="385"/>
      <c r="U147" s="385"/>
      <c r="V147" s="385"/>
      <c r="W147" s="385"/>
      <c r="X147" s="385"/>
      <c r="Y147" s="385"/>
      <c r="Z147" s="385"/>
      <c r="AA147" s="385"/>
      <c r="AB147" s="385"/>
      <c r="AC147" s="385"/>
      <c r="AD147" s="385"/>
      <c r="AE147" s="385"/>
      <c r="AF147" s="385"/>
      <c r="AG147" s="385"/>
      <c r="AH147" s="385"/>
      <c r="AI147" s="385"/>
      <c r="AJ147" s="385"/>
      <c r="AK147" s="385"/>
      <c r="AL147" s="385"/>
      <c r="AM147" s="385"/>
      <c r="AN147" s="385"/>
      <c r="AO147" s="385"/>
      <c r="AP147" s="385"/>
      <c r="AQ147" s="385"/>
      <c r="AR147" s="385"/>
      <c r="AS147" s="385"/>
      <c r="AT147" s="385"/>
      <c r="AU147" s="385"/>
      <c r="AV147" s="385"/>
      <c r="AW147" s="385"/>
      <c r="AX147" s="385"/>
      <c r="AY147" s="385"/>
      <c r="AZ147" s="385"/>
      <c r="BA147" s="385"/>
      <c r="BB147" s="385"/>
      <c r="BC147" s="385"/>
      <c r="BD147" s="385"/>
      <c r="BE147" s="385"/>
      <c r="BF147" s="385"/>
      <c r="BG147" s="385"/>
      <c r="BH147" s="385"/>
      <c r="BI147" s="385"/>
      <c r="BJ147" s="385"/>
      <c r="BK147" s="385"/>
      <c r="BL147" s="385"/>
      <c r="BM147" s="385"/>
    </row>
    <row r="148" spans="1:65" x14ac:dyDescent="0.2">
      <c r="A148" s="385"/>
      <c r="B148" s="385"/>
      <c r="C148" s="385"/>
      <c r="D148" s="385"/>
      <c r="E148" s="385"/>
      <c r="F148" s="385"/>
      <c r="G148" s="385"/>
      <c r="H148" s="385"/>
      <c r="I148" s="385"/>
      <c r="J148" s="385"/>
      <c r="K148" s="385"/>
      <c r="L148" s="385"/>
      <c r="M148" s="385"/>
      <c r="N148" s="385"/>
      <c r="O148" s="385"/>
      <c r="P148" s="385"/>
      <c r="Q148" s="385"/>
      <c r="R148" s="385"/>
      <c r="S148" s="385"/>
      <c r="T148" s="385"/>
      <c r="U148" s="385"/>
      <c r="V148" s="385"/>
      <c r="W148" s="385"/>
      <c r="X148" s="385"/>
      <c r="Y148" s="385"/>
      <c r="Z148" s="385"/>
      <c r="AA148" s="385"/>
      <c r="AB148" s="385"/>
      <c r="AC148" s="385"/>
      <c r="AD148" s="385"/>
      <c r="AE148" s="385"/>
      <c r="AF148" s="385"/>
      <c r="AG148" s="385"/>
      <c r="AH148" s="385"/>
      <c r="AI148" s="385"/>
      <c r="AJ148" s="385"/>
      <c r="AK148" s="385"/>
      <c r="AL148" s="385"/>
      <c r="AM148" s="385"/>
      <c r="AN148" s="385"/>
      <c r="AO148" s="385"/>
      <c r="AP148" s="385"/>
      <c r="AQ148" s="385"/>
      <c r="AR148" s="385"/>
      <c r="AS148" s="385"/>
      <c r="AT148" s="385"/>
      <c r="AU148" s="385"/>
      <c r="AV148" s="385"/>
      <c r="AW148" s="385"/>
      <c r="AX148" s="385"/>
      <c r="AY148" s="385"/>
      <c r="AZ148" s="385"/>
      <c r="BA148" s="385"/>
      <c r="BB148" s="385"/>
      <c r="BC148" s="385"/>
      <c r="BD148" s="385"/>
      <c r="BE148" s="385"/>
      <c r="BF148" s="385"/>
      <c r="BG148" s="385"/>
      <c r="BH148" s="385"/>
      <c r="BI148" s="385"/>
      <c r="BJ148" s="385"/>
      <c r="BK148" s="385"/>
      <c r="BL148" s="385"/>
      <c r="BM148" s="385"/>
    </row>
    <row r="149" spans="1:65" x14ac:dyDescent="0.2">
      <c r="A149" s="385"/>
      <c r="B149" s="385"/>
      <c r="C149" s="385"/>
      <c r="D149" s="385"/>
      <c r="E149" s="385"/>
      <c r="F149" s="385"/>
      <c r="G149" s="385"/>
      <c r="H149" s="385"/>
      <c r="I149" s="385"/>
      <c r="J149" s="385"/>
      <c r="K149" s="385"/>
      <c r="L149" s="385"/>
      <c r="M149" s="385"/>
      <c r="N149" s="385"/>
      <c r="O149" s="385"/>
      <c r="P149" s="385"/>
      <c r="Q149" s="385"/>
      <c r="R149" s="385"/>
      <c r="S149" s="385"/>
      <c r="T149" s="385"/>
      <c r="U149" s="385"/>
      <c r="V149" s="385"/>
      <c r="W149" s="385"/>
      <c r="X149" s="385"/>
      <c r="Y149" s="385"/>
      <c r="Z149" s="385"/>
      <c r="AA149" s="385"/>
      <c r="AB149" s="385"/>
      <c r="AC149" s="385"/>
      <c r="AD149" s="385"/>
      <c r="AE149" s="385"/>
      <c r="AF149" s="385"/>
      <c r="AG149" s="385"/>
      <c r="AH149" s="385"/>
      <c r="AI149" s="385"/>
      <c r="AJ149" s="385"/>
      <c r="AK149" s="385"/>
      <c r="AL149" s="385"/>
      <c r="AM149" s="385"/>
      <c r="AN149" s="385"/>
      <c r="AO149" s="385"/>
      <c r="AP149" s="385"/>
      <c r="AQ149" s="385"/>
      <c r="AR149" s="385"/>
      <c r="AS149" s="385"/>
      <c r="AT149" s="385"/>
      <c r="AU149" s="385"/>
      <c r="AV149" s="385"/>
      <c r="AW149" s="385"/>
      <c r="AX149" s="385"/>
      <c r="AY149" s="385"/>
      <c r="AZ149" s="385"/>
      <c r="BA149" s="385"/>
      <c r="BB149" s="385"/>
      <c r="BC149" s="385"/>
      <c r="BD149" s="385"/>
      <c r="BE149" s="385"/>
      <c r="BF149" s="385"/>
      <c r="BG149" s="385"/>
      <c r="BH149" s="385"/>
      <c r="BI149" s="385"/>
      <c r="BJ149" s="385"/>
      <c r="BK149" s="385"/>
      <c r="BL149" s="385"/>
      <c r="BM149" s="385"/>
    </row>
    <row r="150" spans="1:65" x14ac:dyDescent="0.2">
      <c r="A150" s="385"/>
      <c r="B150" s="385"/>
      <c r="C150" s="385"/>
      <c r="D150" s="385"/>
      <c r="E150" s="385"/>
      <c r="F150" s="385"/>
      <c r="G150" s="385"/>
      <c r="H150" s="385"/>
      <c r="I150" s="385"/>
      <c r="J150" s="385"/>
      <c r="K150" s="385"/>
      <c r="L150" s="385"/>
      <c r="M150" s="385"/>
      <c r="N150" s="385"/>
      <c r="O150" s="385"/>
      <c r="P150" s="385"/>
      <c r="Q150" s="385"/>
      <c r="R150" s="385"/>
      <c r="S150" s="385"/>
      <c r="T150" s="385"/>
      <c r="U150" s="385"/>
      <c r="V150" s="385"/>
      <c r="W150" s="385"/>
      <c r="X150" s="385"/>
      <c r="Y150" s="385"/>
      <c r="Z150" s="385"/>
      <c r="AA150" s="385"/>
      <c r="AB150" s="385"/>
      <c r="AC150" s="385"/>
      <c r="AD150" s="385"/>
      <c r="AE150" s="385"/>
      <c r="AF150" s="385"/>
      <c r="AG150" s="385"/>
      <c r="AH150" s="385"/>
      <c r="AI150" s="385"/>
      <c r="AJ150" s="385"/>
      <c r="AK150" s="385"/>
      <c r="AL150" s="385"/>
      <c r="AM150" s="385"/>
      <c r="AN150" s="385"/>
      <c r="AO150" s="385"/>
      <c r="AP150" s="385"/>
      <c r="AQ150" s="385"/>
      <c r="AR150" s="385"/>
      <c r="AS150" s="385"/>
      <c r="AT150" s="385"/>
      <c r="AU150" s="385"/>
      <c r="AV150" s="385"/>
      <c r="AW150" s="385"/>
      <c r="AX150" s="385"/>
      <c r="AY150" s="385"/>
      <c r="AZ150" s="385"/>
      <c r="BA150" s="385"/>
      <c r="BB150" s="385"/>
      <c r="BC150" s="385"/>
      <c r="BD150" s="385"/>
      <c r="BE150" s="385"/>
      <c r="BF150" s="385"/>
      <c r="BG150" s="385"/>
      <c r="BH150" s="385"/>
      <c r="BI150" s="385"/>
      <c r="BJ150" s="385"/>
      <c r="BK150" s="385"/>
      <c r="BL150" s="385"/>
      <c r="BM150" s="385"/>
    </row>
    <row r="151" spans="1:65" x14ac:dyDescent="0.2">
      <c r="A151" s="385"/>
      <c r="B151" s="385"/>
      <c r="C151" s="385"/>
      <c r="D151" s="385"/>
      <c r="E151" s="385"/>
      <c r="F151" s="385"/>
      <c r="G151" s="385"/>
      <c r="H151" s="385"/>
      <c r="I151" s="385"/>
      <c r="J151" s="385"/>
      <c r="K151" s="385"/>
      <c r="L151" s="385"/>
      <c r="M151" s="385"/>
      <c r="N151" s="385"/>
      <c r="O151" s="385"/>
      <c r="P151" s="385"/>
      <c r="Q151" s="385"/>
      <c r="R151" s="385"/>
      <c r="S151" s="385"/>
      <c r="T151" s="385"/>
      <c r="U151" s="385"/>
      <c r="V151" s="385"/>
      <c r="W151" s="385"/>
      <c r="X151" s="385"/>
      <c r="Y151" s="385"/>
      <c r="Z151" s="385"/>
      <c r="AA151" s="385"/>
      <c r="AB151" s="385"/>
      <c r="AC151" s="385"/>
      <c r="AD151" s="385"/>
      <c r="AE151" s="385"/>
      <c r="AF151" s="385"/>
      <c r="AG151" s="385"/>
      <c r="AH151" s="385"/>
      <c r="AI151" s="385"/>
      <c r="AJ151" s="385"/>
      <c r="AK151" s="385"/>
      <c r="AL151" s="385"/>
      <c r="AM151" s="385"/>
      <c r="AN151" s="385"/>
      <c r="AO151" s="385"/>
      <c r="AP151" s="385"/>
      <c r="AQ151" s="385"/>
      <c r="AR151" s="385"/>
      <c r="AS151" s="385"/>
      <c r="AT151" s="385"/>
      <c r="AU151" s="385"/>
      <c r="AV151" s="385"/>
      <c r="AW151" s="385"/>
      <c r="AX151" s="385"/>
      <c r="AY151" s="385"/>
      <c r="AZ151" s="385"/>
      <c r="BA151" s="385"/>
      <c r="BB151" s="385"/>
      <c r="BC151" s="385"/>
      <c r="BD151" s="385"/>
      <c r="BE151" s="385"/>
      <c r="BF151" s="385"/>
      <c r="BG151" s="385"/>
      <c r="BH151" s="385"/>
      <c r="BI151" s="385"/>
      <c r="BJ151" s="385"/>
      <c r="BK151" s="385"/>
      <c r="BL151" s="385"/>
      <c r="BM151" s="385"/>
    </row>
    <row r="152" spans="1:65" x14ac:dyDescent="0.2">
      <c r="A152" s="385"/>
      <c r="B152" s="385"/>
      <c r="C152" s="385"/>
      <c r="D152" s="385"/>
      <c r="E152" s="385"/>
      <c r="F152" s="385"/>
      <c r="G152" s="385"/>
      <c r="H152" s="385"/>
      <c r="I152" s="385"/>
      <c r="J152" s="385"/>
      <c r="K152" s="385"/>
      <c r="L152" s="385"/>
      <c r="M152" s="385"/>
      <c r="N152" s="385"/>
      <c r="O152" s="385"/>
      <c r="P152" s="385"/>
      <c r="Q152" s="385"/>
      <c r="R152" s="385"/>
      <c r="S152" s="385"/>
      <c r="T152" s="385"/>
      <c r="U152" s="385"/>
      <c r="V152" s="385"/>
      <c r="W152" s="385"/>
      <c r="X152" s="385"/>
      <c r="Y152" s="385"/>
      <c r="Z152" s="385"/>
      <c r="AA152" s="385"/>
      <c r="AB152" s="385"/>
      <c r="AC152" s="385"/>
      <c r="AD152" s="385"/>
      <c r="AE152" s="385"/>
      <c r="AF152" s="385"/>
      <c r="AG152" s="385"/>
      <c r="AH152" s="385"/>
      <c r="AI152" s="385"/>
      <c r="AJ152" s="385"/>
      <c r="AK152" s="385"/>
      <c r="AL152" s="385"/>
      <c r="AM152" s="385"/>
      <c r="AN152" s="385"/>
      <c r="AO152" s="385"/>
      <c r="AP152" s="385"/>
      <c r="AQ152" s="385"/>
      <c r="AR152" s="385"/>
      <c r="AS152" s="385"/>
      <c r="AT152" s="385"/>
      <c r="AU152" s="385"/>
      <c r="AV152" s="385"/>
      <c r="AW152" s="385"/>
      <c r="AX152" s="385"/>
      <c r="AY152" s="385"/>
      <c r="AZ152" s="385"/>
      <c r="BA152" s="385"/>
      <c r="BB152" s="385"/>
      <c r="BC152" s="385"/>
      <c r="BD152" s="385"/>
      <c r="BE152" s="385"/>
      <c r="BF152" s="385"/>
      <c r="BG152" s="385"/>
      <c r="BH152" s="385"/>
      <c r="BI152" s="385"/>
      <c r="BJ152" s="385"/>
      <c r="BK152" s="385"/>
      <c r="BL152" s="385"/>
      <c r="BM152" s="385"/>
    </row>
    <row r="153" spans="1:65" x14ac:dyDescent="0.2">
      <c r="A153" s="385"/>
      <c r="B153" s="385"/>
      <c r="C153" s="385"/>
      <c r="D153" s="385"/>
      <c r="E153" s="385"/>
      <c r="F153" s="385"/>
      <c r="G153" s="385"/>
      <c r="H153" s="385"/>
      <c r="I153" s="385"/>
      <c r="J153" s="385"/>
      <c r="K153" s="385"/>
      <c r="L153" s="385"/>
      <c r="M153" s="385"/>
      <c r="N153" s="385"/>
      <c r="O153" s="385"/>
      <c r="P153" s="385"/>
      <c r="Q153" s="385"/>
      <c r="R153" s="385"/>
      <c r="S153" s="385"/>
      <c r="T153" s="385"/>
      <c r="U153" s="385"/>
      <c r="V153" s="385"/>
      <c r="W153" s="385"/>
      <c r="X153" s="385"/>
      <c r="Y153" s="385"/>
      <c r="Z153" s="385"/>
      <c r="AA153" s="385"/>
      <c r="AB153" s="385"/>
      <c r="AC153" s="385"/>
      <c r="AD153" s="385"/>
      <c r="AE153" s="385"/>
      <c r="AF153" s="385"/>
      <c r="AG153" s="385"/>
      <c r="AH153" s="385"/>
      <c r="AI153" s="385"/>
      <c r="AJ153" s="385"/>
      <c r="AK153" s="385"/>
      <c r="AL153" s="385"/>
      <c r="AM153" s="385"/>
      <c r="AN153" s="385"/>
      <c r="AO153" s="385"/>
      <c r="AP153" s="385"/>
      <c r="AQ153" s="385"/>
      <c r="AR153" s="385"/>
      <c r="AS153" s="385"/>
      <c r="AT153" s="385"/>
      <c r="AU153" s="385"/>
      <c r="AV153" s="385"/>
      <c r="AW153" s="385"/>
      <c r="AX153" s="385"/>
      <c r="AY153" s="385"/>
      <c r="AZ153" s="385"/>
      <c r="BA153" s="385"/>
      <c r="BB153" s="385"/>
      <c r="BC153" s="385"/>
      <c r="BD153" s="385"/>
      <c r="BE153" s="385"/>
      <c r="BF153" s="385"/>
      <c r="BG153" s="385"/>
      <c r="BH153" s="385"/>
      <c r="BI153" s="385"/>
      <c r="BJ153" s="385"/>
      <c r="BK153" s="385"/>
      <c r="BL153" s="385"/>
      <c r="BM153" s="385"/>
    </row>
    <row r="154" spans="1:65" x14ac:dyDescent="0.2">
      <c r="A154" s="385"/>
      <c r="B154" s="385"/>
      <c r="C154" s="385"/>
      <c r="D154" s="385"/>
      <c r="E154" s="385"/>
      <c r="F154" s="385"/>
      <c r="G154" s="385"/>
      <c r="H154" s="385"/>
      <c r="I154" s="385"/>
      <c r="J154" s="385"/>
      <c r="K154" s="385"/>
      <c r="L154" s="385"/>
      <c r="M154" s="385"/>
      <c r="N154" s="385"/>
      <c r="O154" s="385"/>
      <c r="P154" s="385"/>
      <c r="Q154" s="385"/>
      <c r="R154" s="385"/>
      <c r="S154" s="385"/>
      <c r="T154" s="385"/>
      <c r="U154" s="385"/>
      <c r="V154" s="385"/>
      <c r="W154" s="385"/>
      <c r="X154" s="385"/>
      <c r="Y154" s="385"/>
      <c r="Z154" s="385"/>
      <c r="AA154" s="385"/>
      <c r="AB154" s="385"/>
      <c r="AC154" s="385"/>
      <c r="AD154" s="385"/>
      <c r="AE154" s="385"/>
      <c r="AF154" s="385"/>
      <c r="AG154" s="385"/>
      <c r="AH154" s="385"/>
      <c r="AI154" s="385"/>
      <c r="AJ154" s="385"/>
      <c r="AK154" s="385"/>
      <c r="AL154" s="385"/>
      <c r="AM154" s="385"/>
      <c r="AN154" s="385"/>
      <c r="AO154" s="385"/>
      <c r="AP154" s="385"/>
      <c r="AQ154" s="385"/>
      <c r="AR154" s="385"/>
      <c r="AS154" s="385"/>
      <c r="AT154" s="385"/>
      <c r="AU154" s="385"/>
      <c r="AV154" s="385"/>
      <c r="AW154" s="385"/>
      <c r="AX154" s="385"/>
      <c r="AY154" s="385"/>
      <c r="AZ154" s="385"/>
      <c r="BA154" s="385"/>
      <c r="BB154" s="385"/>
      <c r="BC154" s="385"/>
      <c r="BD154" s="385"/>
      <c r="BE154" s="385"/>
      <c r="BF154" s="385"/>
      <c r="BG154" s="385"/>
      <c r="BH154" s="385"/>
      <c r="BI154" s="385"/>
      <c r="BJ154" s="385"/>
      <c r="BK154" s="385"/>
      <c r="BL154" s="385"/>
      <c r="BM154" s="385"/>
    </row>
    <row r="155" spans="1:65" x14ac:dyDescent="0.2">
      <c r="A155" s="385"/>
      <c r="B155" s="385"/>
      <c r="C155" s="385"/>
      <c r="D155" s="385"/>
      <c r="E155" s="385"/>
      <c r="F155" s="385"/>
      <c r="G155" s="385"/>
      <c r="H155" s="385"/>
      <c r="I155" s="385"/>
      <c r="J155" s="385"/>
      <c r="K155" s="385"/>
      <c r="L155" s="385"/>
      <c r="M155" s="385"/>
      <c r="N155" s="385"/>
      <c r="O155" s="385"/>
      <c r="P155" s="385"/>
      <c r="Q155" s="385"/>
      <c r="R155" s="385"/>
      <c r="S155" s="385"/>
      <c r="T155" s="385"/>
      <c r="U155" s="385"/>
      <c r="V155" s="385"/>
      <c r="W155" s="385"/>
      <c r="X155" s="385"/>
      <c r="Y155" s="385"/>
      <c r="Z155" s="385"/>
      <c r="AA155" s="385"/>
      <c r="AB155" s="385"/>
      <c r="AC155" s="385"/>
      <c r="AD155" s="385"/>
      <c r="AE155" s="385"/>
      <c r="AF155" s="385"/>
      <c r="AG155" s="385"/>
      <c r="AH155" s="385"/>
      <c r="AI155" s="385"/>
      <c r="AJ155" s="385"/>
      <c r="AK155" s="385"/>
      <c r="AL155" s="385"/>
      <c r="AM155" s="385"/>
      <c r="AN155" s="385"/>
      <c r="AO155" s="385"/>
      <c r="AP155" s="385"/>
      <c r="AQ155" s="385"/>
      <c r="AR155" s="385"/>
      <c r="AS155" s="385"/>
      <c r="AT155" s="385"/>
      <c r="AU155" s="385"/>
      <c r="AV155" s="385"/>
      <c r="AW155" s="385"/>
      <c r="AX155" s="385"/>
      <c r="AY155" s="385"/>
      <c r="AZ155" s="385"/>
      <c r="BA155" s="385"/>
      <c r="BB155" s="385"/>
      <c r="BC155" s="385"/>
      <c r="BD155" s="385"/>
      <c r="BE155" s="385"/>
      <c r="BF155" s="385"/>
      <c r="BG155" s="385"/>
      <c r="BH155" s="385"/>
      <c r="BI155" s="385"/>
      <c r="BJ155" s="385"/>
      <c r="BK155" s="385"/>
      <c r="BL155" s="385"/>
      <c r="BM155" s="385"/>
    </row>
    <row r="156" spans="1:65" x14ac:dyDescent="0.2">
      <c r="A156" s="385"/>
      <c r="B156" s="385"/>
      <c r="C156" s="385"/>
      <c r="D156" s="385"/>
      <c r="E156" s="385"/>
      <c r="F156" s="385"/>
      <c r="G156" s="385"/>
      <c r="H156" s="385"/>
      <c r="I156" s="385"/>
      <c r="J156" s="385"/>
      <c r="K156" s="385"/>
      <c r="L156" s="385"/>
      <c r="M156" s="385"/>
      <c r="N156" s="385"/>
      <c r="O156" s="385"/>
      <c r="P156" s="385"/>
      <c r="Q156" s="385"/>
      <c r="R156" s="385"/>
      <c r="S156" s="385"/>
      <c r="T156" s="385"/>
      <c r="U156" s="385"/>
      <c r="V156" s="385"/>
      <c r="W156" s="385"/>
      <c r="X156" s="385"/>
      <c r="Y156" s="385"/>
      <c r="Z156" s="385"/>
      <c r="AA156" s="385"/>
      <c r="AB156" s="385"/>
      <c r="AC156" s="385"/>
      <c r="AD156" s="385"/>
      <c r="AE156" s="385"/>
      <c r="AF156" s="385"/>
      <c r="AG156" s="385"/>
      <c r="AH156" s="385"/>
      <c r="AI156" s="385"/>
      <c r="AJ156" s="385"/>
      <c r="AK156" s="385"/>
      <c r="AL156" s="385"/>
      <c r="AM156" s="385"/>
      <c r="AN156" s="385"/>
      <c r="AO156" s="385"/>
      <c r="AP156" s="385"/>
      <c r="AQ156" s="385"/>
      <c r="AR156" s="385"/>
      <c r="AS156" s="385"/>
      <c r="AT156" s="385"/>
      <c r="AU156" s="385"/>
      <c r="AV156" s="385"/>
      <c r="AW156" s="385"/>
      <c r="AX156" s="385"/>
      <c r="AY156" s="385"/>
      <c r="AZ156" s="385"/>
      <c r="BA156" s="385"/>
      <c r="BB156" s="385"/>
      <c r="BC156" s="385"/>
      <c r="BD156" s="385"/>
      <c r="BE156" s="385"/>
      <c r="BF156" s="385"/>
      <c r="BG156" s="385"/>
      <c r="BH156" s="385"/>
      <c r="BI156" s="385"/>
      <c r="BJ156" s="385"/>
      <c r="BK156" s="385"/>
      <c r="BL156" s="385"/>
      <c r="BM156" s="385"/>
    </row>
    <row r="157" spans="1:65" x14ac:dyDescent="0.2">
      <c r="A157" s="385"/>
      <c r="B157" s="385"/>
      <c r="C157" s="385"/>
      <c r="D157" s="385"/>
      <c r="E157" s="385"/>
      <c r="F157" s="385"/>
      <c r="G157" s="385"/>
      <c r="H157" s="385"/>
      <c r="I157" s="385"/>
      <c r="J157" s="385"/>
      <c r="K157" s="385"/>
      <c r="L157" s="385"/>
      <c r="M157" s="385"/>
      <c r="N157" s="385"/>
      <c r="O157" s="385"/>
      <c r="P157" s="385"/>
      <c r="Q157" s="385"/>
      <c r="R157" s="385"/>
      <c r="S157" s="385"/>
      <c r="T157" s="385"/>
      <c r="U157" s="385"/>
      <c r="V157" s="385"/>
      <c r="W157" s="385"/>
      <c r="X157" s="385"/>
      <c r="Y157" s="385"/>
      <c r="Z157" s="385"/>
      <c r="AA157" s="385"/>
      <c r="AB157" s="385"/>
      <c r="AC157" s="385"/>
      <c r="AD157" s="385"/>
      <c r="AE157" s="385"/>
      <c r="AF157" s="385"/>
      <c r="AG157" s="385"/>
      <c r="AH157" s="385"/>
      <c r="AI157" s="385"/>
      <c r="AJ157" s="385"/>
      <c r="AK157" s="385"/>
      <c r="AL157" s="385"/>
      <c r="AM157" s="385"/>
      <c r="AN157" s="385"/>
      <c r="AO157" s="385"/>
      <c r="AP157" s="385"/>
      <c r="AQ157" s="385"/>
      <c r="AR157" s="385"/>
      <c r="AS157" s="385"/>
      <c r="AT157" s="385"/>
      <c r="AU157" s="385"/>
      <c r="AV157" s="385"/>
      <c r="AW157" s="385"/>
      <c r="AX157" s="385"/>
      <c r="AY157" s="385"/>
      <c r="AZ157" s="385"/>
      <c r="BA157" s="385"/>
      <c r="BB157" s="385"/>
      <c r="BC157" s="385"/>
      <c r="BD157" s="385"/>
      <c r="BE157" s="385"/>
      <c r="BF157" s="385"/>
      <c r="BG157" s="385"/>
      <c r="BH157" s="385"/>
      <c r="BI157" s="385"/>
      <c r="BJ157" s="385"/>
      <c r="BK157" s="385"/>
      <c r="BL157" s="385"/>
      <c r="BM157" s="385"/>
    </row>
    <row r="158" spans="1:65" x14ac:dyDescent="0.2">
      <c r="A158" s="385"/>
      <c r="B158" s="385"/>
      <c r="C158" s="385"/>
      <c r="D158" s="385"/>
      <c r="E158" s="385"/>
      <c r="F158" s="385"/>
      <c r="G158" s="385"/>
      <c r="H158" s="385"/>
      <c r="I158" s="385"/>
      <c r="J158" s="385"/>
      <c r="K158" s="385"/>
      <c r="L158" s="385"/>
      <c r="M158" s="385"/>
      <c r="N158" s="385"/>
      <c r="O158" s="385"/>
      <c r="P158" s="385"/>
      <c r="Q158" s="385"/>
      <c r="R158" s="385"/>
      <c r="S158" s="385"/>
      <c r="T158" s="385"/>
      <c r="U158" s="385"/>
      <c r="V158" s="385"/>
      <c r="W158" s="385"/>
      <c r="X158" s="385"/>
      <c r="Y158" s="385"/>
      <c r="Z158" s="385"/>
      <c r="AA158" s="385"/>
      <c r="AB158" s="385"/>
      <c r="AC158" s="385"/>
      <c r="AD158" s="385"/>
      <c r="AE158" s="385"/>
      <c r="AF158" s="385"/>
      <c r="AG158" s="385"/>
      <c r="AH158" s="385"/>
      <c r="AI158" s="385"/>
      <c r="AJ158" s="385"/>
      <c r="AK158" s="385"/>
      <c r="AL158" s="385"/>
      <c r="AM158" s="385"/>
      <c r="AN158" s="385"/>
      <c r="AO158" s="385"/>
      <c r="AP158" s="385"/>
      <c r="AQ158" s="385"/>
      <c r="AR158" s="385"/>
      <c r="AS158" s="385"/>
      <c r="AT158" s="385"/>
      <c r="AU158" s="385"/>
      <c r="AV158" s="385"/>
      <c r="AW158" s="385"/>
      <c r="AX158" s="385"/>
      <c r="AY158" s="385"/>
      <c r="AZ158" s="385"/>
      <c r="BA158" s="385"/>
      <c r="BB158" s="385"/>
      <c r="BC158" s="385"/>
      <c r="BD158" s="385"/>
      <c r="BE158" s="385"/>
      <c r="BF158" s="385"/>
      <c r="BG158" s="385"/>
      <c r="BH158" s="385"/>
      <c r="BI158" s="385"/>
      <c r="BJ158" s="385"/>
      <c r="BK158" s="385"/>
      <c r="BL158" s="385"/>
      <c r="BM158" s="385"/>
    </row>
    <row r="159" spans="1:65" x14ac:dyDescent="0.2">
      <c r="A159" s="385"/>
      <c r="B159" s="385"/>
      <c r="C159" s="385"/>
      <c r="D159" s="385"/>
      <c r="E159" s="385"/>
      <c r="F159" s="385"/>
      <c r="G159" s="385"/>
      <c r="H159" s="385"/>
      <c r="I159" s="385"/>
      <c r="J159" s="385"/>
      <c r="K159" s="385"/>
      <c r="L159" s="385"/>
      <c r="M159" s="385"/>
      <c r="N159" s="385"/>
      <c r="O159" s="385"/>
      <c r="P159" s="385"/>
      <c r="Q159" s="385"/>
      <c r="R159" s="385"/>
      <c r="S159" s="385"/>
      <c r="T159" s="385"/>
      <c r="U159" s="385"/>
      <c r="V159" s="385"/>
      <c r="W159" s="385"/>
      <c r="X159" s="385"/>
      <c r="Y159" s="385"/>
      <c r="Z159" s="385"/>
      <c r="AA159" s="385"/>
      <c r="AB159" s="385"/>
      <c r="AC159" s="385"/>
      <c r="AD159" s="385"/>
      <c r="AE159" s="385"/>
      <c r="AF159" s="385"/>
      <c r="AG159" s="385"/>
      <c r="AH159" s="385"/>
      <c r="AI159" s="385"/>
      <c r="AJ159" s="385"/>
      <c r="AK159" s="385"/>
      <c r="AL159" s="385"/>
      <c r="AM159" s="385"/>
      <c r="AN159" s="385"/>
      <c r="AO159" s="385"/>
      <c r="AP159" s="385"/>
      <c r="AQ159" s="385"/>
      <c r="AR159" s="385"/>
      <c r="AS159" s="385"/>
      <c r="AT159" s="385"/>
      <c r="AU159" s="385"/>
      <c r="AV159" s="385"/>
      <c r="AW159" s="385"/>
      <c r="AX159" s="385"/>
      <c r="AY159" s="385"/>
      <c r="AZ159" s="385"/>
      <c r="BA159" s="385"/>
      <c r="BB159" s="385"/>
      <c r="BC159" s="385"/>
      <c r="BD159" s="385"/>
      <c r="BE159" s="385"/>
      <c r="BF159" s="385"/>
      <c r="BG159" s="385"/>
      <c r="BH159" s="385"/>
      <c r="BI159" s="385"/>
      <c r="BJ159" s="385"/>
      <c r="BK159" s="385"/>
      <c r="BL159" s="385"/>
      <c r="BM159" s="385"/>
    </row>
    <row r="160" spans="1:65" x14ac:dyDescent="0.2">
      <c r="A160" s="385"/>
      <c r="B160" s="385"/>
      <c r="C160" s="385"/>
      <c r="D160" s="385"/>
      <c r="E160" s="385"/>
      <c r="F160" s="385"/>
      <c r="G160" s="385"/>
      <c r="H160" s="385"/>
      <c r="I160" s="385"/>
      <c r="J160" s="385"/>
      <c r="K160" s="385"/>
      <c r="L160" s="385"/>
      <c r="M160" s="385"/>
      <c r="N160" s="385"/>
      <c r="O160" s="385"/>
      <c r="P160" s="385"/>
      <c r="Q160" s="385"/>
      <c r="R160" s="385"/>
      <c r="S160" s="385"/>
      <c r="T160" s="385"/>
      <c r="U160" s="385"/>
      <c r="V160" s="385"/>
      <c r="W160" s="385"/>
      <c r="X160" s="385"/>
      <c r="Y160" s="385"/>
      <c r="Z160" s="385"/>
      <c r="AA160" s="385"/>
      <c r="AB160" s="385"/>
      <c r="AC160" s="385"/>
      <c r="AD160" s="385"/>
      <c r="AE160" s="385"/>
      <c r="AF160" s="385"/>
      <c r="AG160" s="385"/>
      <c r="AH160" s="385"/>
      <c r="AI160" s="385"/>
      <c r="AJ160" s="385"/>
      <c r="AK160" s="385"/>
      <c r="AL160" s="385"/>
      <c r="AM160" s="385"/>
      <c r="AN160" s="385"/>
      <c r="AO160" s="385"/>
      <c r="AP160" s="385"/>
      <c r="AQ160" s="385"/>
      <c r="AR160" s="385"/>
      <c r="AS160" s="385"/>
      <c r="AT160" s="385"/>
      <c r="AU160" s="385"/>
      <c r="AV160" s="385"/>
      <c r="AW160" s="385"/>
      <c r="AX160" s="385"/>
      <c r="AY160" s="385"/>
      <c r="AZ160" s="385"/>
      <c r="BA160" s="385"/>
      <c r="BB160" s="385"/>
      <c r="BC160" s="385"/>
      <c r="BD160" s="385"/>
      <c r="BE160" s="385"/>
      <c r="BF160" s="385"/>
      <c r="BG160" s="385"/>
      <c r="BH160" s="385"/>
      <c r="BI160" s="385"/>
      <c r="BJ160" s="385"/>
      <c r="BK160" s="385"/>
      <c r="BL160" s="385"/>
      <c r="BM160" s="385"/>
    </row>
    <row r="161" spans="1:65" x14ac:dyDescent="0.2">
      <c r="A161" s="385"/>
      <c r="B161" s="385"/>
      <c r="C161" s="385"/>
      <c r="D161" s="385"/>
      <c r="E161" s="385"/>
      <c r="F161" s="385"/>
      <c r="G161" s="385"/>
      <c r="H161" s="385"/>
      <c r="I161" s="385"/>
      <c r="J161" s="385"/>
      <c r="K161" s="385"/>
      <c r="L161" s="385"/>
      <c r="M161" s="385"/>
      <c r="N161" s="385"/>
      <c r="O161" s="385"/>
      <c r="P161" s="385"/>
      <c r="Q161" s="385"/>
      <c r="R161" s="385"/>
      <c r="S161" s="385"/>
      <c r="T161" s="385"/>
      <c r="U161" s="385"/>
      <c r="V161" s="385"/>
      <c r="W161" s="385"/>
      <c r="X161" s="385"/>
      <c r="Y161" s="385"/>
      <c r="Z161" s="385"/>
      <c r="AA161" s="385"/>
      <c r="AB161" s="385"/>
      <c r="AC161" s="385"/>
      <c r="AD161" s="385"/>
      <c r="AE161" s="385"/>
      <c r="AF161" s="385"/>
      <c r="AG161" s="385"/>
      <c r="AH161" s="385"/>
      <c r="AI161" s="385"/>
      <c r="AJ161" s="385"/>
      <c r="AK161" s="385"/>
      <c r="AL161" s="385"/>
      <c r="AM161" s="385"/>
      <c r="AN161" s="385"/>
      <c r="AO161" s="385"/>
      <c r="AP161" s="385"/>
      <c r="AQ161" s="385"/>
      <c r="AR161" s="385"/>
      <c r="AS161" s="385"/>
      <c r="AT161" s="385"/>
      <c r="AU161" s="385"/>
      <c r="AV161" s="385"/>
      <c r="AW161" s="385"/>
      <c r="AX161" s="385"/>
      <c r="AY161" s="385"/>
      <c r="AZ161" s="385"/>
      <c r="BA161" s="385"/>
      <c r="BB161" s="385"/>
      <c r="BC161" s="385"/>
      <c r="BD161" s="385"/>
      <c r="BE161" s="385"/>
      <c r="BF161" s="385"/>
      <c r="BG161" s="385"/>
      <c r="BH161" s="385"/>
      <c r="BI161" s="385"/>
      <c r="BJ161" s="385"/>
      <c r="BK161" s="385"/>
      <c r="BL161" s="385"/>
      <c r="BM161" s="385"/>
    </row>
    <row r="162" spans="1:65" x14ac:dyDescent="0.2">
      <c r="A162" s="385"/>
      <c r="B162" s="385"/>
      <c r="C162" s="385"/>
      <c r="D162" s="385"/>
      <c r="E162" s="385"/>
      <c r="F162" s="385"/>
      <c r="G162" s="385"/>
      <c r="H162" s="385"/>
      <c r="I162" s="385"/>
      <c r="J162" s="385"/>
      <c r="K162" s="385"/>
      <c r="L162" s="385"/>
      <c r="M162" s="385"/>
      <c r="N162" s="385"/>
      <c r="O162" s="385"/>
      <c r="P162" s="385"/>
      <c r="Q162" s="385"/>
      <c r="R162" s="385"/>
      <c r="S162" s="385"/>
      <c r="T162" s="385"/>
      <c r="U162" s="385"/>
      <c r="V162" s="385"/>
      <c r="W162" s="385"/>
      <c r="X162" s="385"/>
      <c r="Y162" s="385"/>
      <c r="Z162" s="385"/>
      <c r="AA162" s="385"/>
      <c r="AB162" s="385"/>
      <c r="AC162" s="385"/>
      <c r="AD162" s="385"/>
      <c r="AE162" s="385"/>
      <c r="AF162" s="385"/>
      <c r="AG162" s="385"/>
      <c r="AH162" s="385"/>
      <c r="AI162" s="385"/>
      <c r="AJ162" s="385"/>
      <c r="AK162" s="385"/>
      <c r="AL162" s="385"/>
      <c r="AM162" s="385"/>
      <c r="AN162" s="385"/>
      <c r="AO162" s="385"/>
      <c r="AP162" s="385"/>
      <c r="AQ162" s="385"/>
      <c r="AR162" s="385"/>
      <c r="AS162" s="385"/>
      <c r="AT162" s="385"/>
      <c r="AU162" s="385"/>
      <c r="AV162" s="385"/>
      <c r="AW162" s="385"/>
      <c r="AX162" s="385"/>
      <c r="AY162" s="385"/>
      <c r="AZ162" s="385"/>
      <c r="BA162" s="385"/>
      <c r="BB162" s="385"/>
      <c r="BC162" s="385"/>
      <c r="BD162" s="385"/>
      <c r="BE162" s="385"/>
      <c r="BF162" s="385"/>
      <c r="BG162" s="385"/>
      <c r="BH162" s="385"/>
      <c r="BI162" s="385"/>
      <c r="BJ162" s="385"/>
      <c r="BK162" s="385"/>
      <c r="BL162" s="385"/>
      <c r="BM162" s="385"/>
    </row>
    <row r="163" spans="1:65" x14ac:dyDescent="0.2">
      <c r="A163" s="385"/>
      <c r="B163" s="385"/>
      <c r="C163" s="385"/>
      <c r="D163" s="385"/>
      <c r="E163" s="385"/>
      <c r="F163" s="385"/>
      <c r="G163" s="385"/>
      <c r="H163" s="385"/>
      <c r="I163" s="385"/>
      <c r="J163" s="385"/>
      <c r="K163" s="385"/>
      <c r="L163" s="385"/>
      <c r="M163" s="385"/>
      <c r="N163" s="385"/>
      <c r="O163" s="385"/>
      <c r="P163" s="385"/>
      <c r="Q163" s="385"/>
      <c r="R163" s="385"/>
      <c r="S163" s="385"/>
      <c r="T163" s="385"/>
      <c r="U163" s="385"/>
      <c r="V163" s="385"/>
      <c r="W163" s="385"/>
      <c r="X163" s="385"/>
      <c r="Y163" s="385"/>
      <c r="Z163" s="385"/>
      <c r="AA163" s="385"/>
      <c r="AB163" s="385"/>
      <c r="AC163" s="385"/>
      <c r="AD163" s="385"/>
      <c r="AE163" s="385"/>
      <c r="AF163" s="385"/>
      <c r="AG163" s="385"/>
      <c r="AH163" s="385"/>
      <c r="AI163" s="385"/>
      <c r="AJ163" s="385"/>
      <c r="AK163" s="385"/>
      <c r="AL163" s="385"/>
      <c r="AM163" s="385"/>
      <c r="AN163" s="385"/>
      <c r="AO163" s="385"/>
      <c r="AP163" s="385"/>
      <c r="AQ163" s="385"/>
      <c r="AR163" s="385"/>
      <c r="AS163" s="385"/>
      <c r="AT163" s="385"/>
      <c r="AU163" s="385"/>
      <c r="AV163" s="385"/>
      <c r="AW163" s="385"/>
      <c r="AX163" s="385"/>
      <c r="AY163" s="385"/>
      <c r="AZ163" s="385"/>
      <c r="BA163" s="385"/>
      <c r="BB163" s="385"/>
      <c r="BC163" s="385"/>
      <c r="BD163" s="385"/>
      <c r="BE163" s="385"/>
      <c r="BF163" s="385"/>
      <c r="BG163" s="385"/>
      <c r="BH163" s="385"/>
      <c r="BI163" s="385"/>
      <c r="BJ163" s="385"/>
      <c r="BK163" s="385"/>
      <c r="BL163" s="385"/>
      <c r="BM163" s="385"/>
    </row>
    <row r="164" spans="1:65" x14ac:dyDescent="0.2">
      <c r="A164" s="385"/>
      <c r="B164" s="385"/>
      <c r="C164" s="385"/>
      <c r="D164" s="385"/>
      <c r="E164" s="385"/>
      <c r="F164" s="385"/>
      <c r="G164" s="385"/>
      <c r="H164" s="385"/>
      <c r="I164" s="385"/>
      <c r="J164" s="385"/>
      <c r="K164" s="385"/>
      <c r="L164" s="385"/>
      <c r="M164" s="385"/>
      <c r="N164" s="385"/>
      <c r="O164" s="385"/>
      <c r="P164" s="385"/>
      <c r="Q164" s="385"/>
      <c r="R164" s="385"/>
      <c r="S164" s="385"/>
      <c r="T164" s="385"/>
      <c r="U164" s="385"/>
      <c r="V164" s="385"/>
      <c r="W164" s="385"/>
      <c r="X164" s="385"/>
      <c r="Y164" s="385"/>
      <c r="Z164" s="385"/>
      <c r="AA164" s="385"/>
      <c r="AB164" s="385"/>
      <c r="AC164" s="385"/>
      <c r="AD164" s="385"/>
      <c r="AE164" s="385"/>
      <c r="AF164" s="385"/>
      <c r="AG164" s="385"/>
      <c r="AH164" s="385"/>
      <c r="AI164" s="385"/>
      <c r="AJ164" s="385"/>
      <c r="AK164" s="385"/>
      <c r="AL164" s="385"/>
      <c r="AM164" s="385"/>
      <c r="AN164" s="385"/>
      <c r="AO164" s="385"/>
      <c r="AP164" s="385"/>
      <c r="AQ164" s="385"/>
      <c r="AR164" s="385"/>
      <c r="AS164" s="385"/>
      <c r="AT164" s="385"/>
      <c r="AU164" s="385"/>
      <c r="AV164" s="385"/>
      <c r="AW164" s="385"/>
      <c r="AX164" s="385"/>
      <c r="AY164" s="385"/>
      <c r="AZ164" s="385"/>
      <c r="BA164" s="385"/>
      <c r="BB164" s="385"/>
      <c r="BC164" s="385"/>
      <c r="BD164" s="385"/>
      <c r="BE164" s="385"/>
      <c r="BF164" s="385"/>
      <c r="BG164" s="385"/>
      <c r="BH164" s="385"/>
      <c r="BI164" s="385"/>
      <c r="BJ164" s="385"/>
      <c r="BK164" s="385"/>
      <c r="BL164" s="385"/>
      <c r="BM164" s="385"/>
    </row>
    <row r="165" spans="1:65" x14ac:dyDescent="0.2">
      <c r="A165" s="385"/>
      <c r="B165" s="385"/>
      <c r="C165" s="385"/>
      <c r="D165" s="385"/>
      <c r="E165" s="385"/>
      <c r="F165" s="385"/>
      <c r="G165" s="385"/>
      <c r="H165" s="385"/>
      <c r="I165" s="385"/>
      <c r="J165" s="385"/>
      <c r="K165" s="385"/>
      <c r="L165" s="385"/>
      <c r="M165" s="385"/>
      <c r="N165" s="385"/>
      <c r="O165" s="385"/>
      <c r="P165" s="385"/>
      <c r="Q165" s="385"/>
      <c r="R165" s="385"/>
      <c r="S165" s="385"/>
      <c r="T165" s="385"/>
      <c r="U165" s="385"/>
      <c r="V165" s="385"/>
      <c r="W165" s="385"/>
      <c r="X165" s="385"/>
      <c r="Y165" s="385"/>
      <c r="Z165" s="385"/>
      <c r="AA165" s="385"/>
      <c r="AB165" s="385"/>
      <c r="AC165" s="385"/>
      <c r="AD165" s="385"/>
      <c r="AE165" s="385"/>
      <c r="AF165" s="385"/>
      <c r="AG165" s="385"/>
      <c r="AH165" s="385"/>
      <c r="AI165" s="385"/>
      <c r="AJ165" s="385"/>
      <c r="AK165" s="385"/>
      <c r="AL165" s="385"/>
      <c r="AM165" s="385"/>
      <c r="AN165" s="385"/>
      <c r="AO165" s="385"/>
      <c r="AP165" s="385"/>
      <c r="AQ165" s="385"/>
      <c r="AR165" s="385"/>
      <c r="AS165" s="385"/>
      <c r="AT165" s="385"/>
      <c r="AU165" s="385"/>
      <c r="AV165" s="385"/>
      <c r="AW165" s="385"/>
      <c r="AX165" s="385"/>
      <c r="AY165" s="385"/>
      <c r="AZ165" s="385"/>
      <c r="BA165" s="385"/>
      <c r="BB165" s="385"/>
      <c r="BC165" s="385"/>
      <c r="BD165" s="385"/>
      <c r="BE165" s="385"/>
      <c r="BF165" s="385"/>
      <c r="BG165" s="385"/>
      <c r="BH165" s="385"/>
      <c r="BI165" s="385"/>
      <c r="BJ165" s="385"/>
      <c r="BK165" s="385"/>
      <c r="BL165" s="385"/>
      <c r="BM165" s="385"/>
    </row>
    <row r="166" spans="1:65" x14ac:dyDescent="0.2">
      <c r="A166" s="385"/>
      <c r="B166" s="385"/>
      <c r="C166" s="385"/>
      <c r="D166" s="385"/>
      <c r="E166" s="385"/>
      <c r="F166" s="385"/>
      <c r="G166" s="385"/>
      <c r="H166" s="385"/>
      <c r="I166" s="385"/>
      <c r="J166" s="385"/>
      <c r="K166" s="385"/>
      <c r="L166" s="385"/>
      <c r="M166" s="385"/>
      <c r="N166" s="385"/>
      <c r="O166" s="385"/>
      <c r="P166" s="385"/>
      <c r="Q166" s="385"/>
      <c r="R166" s="385"/>
      <c r="S166" s="385"/>
      <c r="T166" s="385"/>
      <c r="U166" s="385"/>
      <c r="V166" s="385"/>
      <c r="W166" s="385"/>
      <c r="X166" s="385"/>
      <c r="Y166" s="385"/>
      <c r="Z166" s="385"/>
      <c r="AA166" s="385"/>
      <c r="AB166" s="385"/>
      <c r="AC166" s="385"/>
      <c r="AD166" s="385"/>
      <c r="AE166" s="385"/>
      <c r="AF166" s="385"/>
      <c r="AG166" s="385"/>
      <c r="AH166" s="385"/>
      <c r="AI166" s="385"/>
      <c r="AJ166" s="385"/>
      <c r="AK166" s="385"/>
      <c r="AL166" s="385"/>
      <c r="AM166" s="385"/>
      <c r="AN166" s="385"/>
      <c r="AO166" s="385"/>
      <c r="AP166" s="385"/>
      <c r="AQ166" s="385"/>
      <c r="AR166" s="385"/>
      <c r="AS166" s="385"/>
      <c r="AT166" s="385"/>
      <c r="AU166" s="385"/>
      <c r="AV166" s="385"/>
      <c r="AW166" s="385"/>
      <c r="AX166" s="385"/>
      <c r="AY166" s="385"/>
      <c r="AZ166" s="385"/>
      <c r="BA166" s="385"/>
      <c r="BB166" s="385"/>
      <c r="BC166" s="385"/>
      <c r="BD166" s="385"/>
      <c r="BE166" s="385"/>
      <c r="BF166" s="385"/>
      <c r="BG166" s="385"/>
      <c r="BH166" s="385"/>
      <c r="BI166" s="385"/>
      <c r="BJ166" s="385"/>
      <c r="BK166" s="385"/>
      <c r="BL166" s="385"/>
      <c r="BM166" s="385"/>
    </row>
    <row r="167" spans="1:65" x14ac:dyDescent="0.2">
      <c r="A167" s="385"/>
      <c r="B167" s="385"/>
      <c r="C167" s="385"/>
      <c r="D167" s="385"/>
      <c r="E167" s="385"/>
      <c r="F167" s="385"/>
      <c r="G167" s="385"/>
      <c r="H167" s="385"/>
      <c r="I167" s="385"/>
      <c r="J167" s="385"/>
      <c r="K167" s="385"/>
      <c r="L167" s="385"/>
      <c r="M167" s="385"/>
      <c r="N167" s="385"/>
      <c r="O167" s="385"/>
      <c r="P167" s="385"/>
      <c r="Q167" s="385"/>
      <c r="R167" s="385"/>
      <c r="S167" s="385"/>
      <c r="T167" s="385"/>
      <c r="U167" s="385"/>
      <c r="V167" s="385"/>
      <c r="W167" s="385"/>
      <c r="X167" s="385"/>
      <c r="Y167" s="385"/>
      <c r="Z167" s="385"/>
      <c r="AA167" s="385"/>
      <c r="AB167" s="385"/>
      <c r="AC167" s="385"/>
      <c r="AD167" s="385"/>
      <c r="AE167" s="385"/>
      <c r="AF167" s="385"/>
      <c r="AG167" s="385"/>
      <c r="AH167" s="385"/>
      <c r="AI167" s="385"/>
      <c r="AJ167" s="385"/>
      <c r="AK167" s="385"/>
      <c r="AL167" s="385"/>
      <c r="AM167" s="385"/>
      <c r="AN167" s="385"/>
      <c r="AO167" s="385"/>
      <c r="AP167" s="385"/>
      <c r="AQ167" s="385"/>
      <c r="AR167" s="385"/>
      <c r="AS167" s="385"/>
      <c r="AT167" s="385"/>
      <c r="AU167" s="385"/>
      <c r="AV167" s="385"/>
      <c r="AW167" s="385"/>
      <c r="AX167" s="385"/>
      <c r="AY167" s="385"/>
      <c r="AZ167" s="385"/>
      <c r="BA167" s="385"/>
      <c r="BB167" s="385"/>
      <c r="BC167" s="385"/>
      <c r="BD167" s="385"/>
      <c r="BE167" s="385"/>
      <c r="BF167" s="385"/>
      <c r="BG167" s="385"/>
      <c r="BH167" s="385"/>
      <c r="BI167" s="385"/>
      <c r="BJ167" s="385"/>
      <c r="BK167" s="385"/>
      <c r="BL167" s="385"/>
      <c r="BM167" s="385"/>
    </row>
    <row r="168" spans="1:65" x14ac:dyDescent="0.2">
      <c r="A168" s="385"/>
      <c r="B168" s="385"/>
      <c r="C168" s="385"/>
      <c r="D168" s="385"/>
      <c r="E168" s="385"/>
      <c r="F168" s="385"/>
      <c r="G168" s="385"/>
      <c r="H168" s="385"/>
      <c r="I168" s="385"/>
      <c r="J168" s="385"/>
      <c r="K168" s="385"/>
      <c r="L168" s="385"/>
      <c r="M168" s="385"/>
      <c r="N168" s="385"/>
      <c r="O168" s="385"/>
      <c r="P168" s="385"/>
      <c r="Q168" s="385"/>
      <c r="R168" s="385"/>
      <c r="S168" s="385"/>
      <c r="T168" s="385"/>
      <c r="U168" s="385"/>
      <c r="V168" s="385"/>
      <c r="W168" s="385"/>
      <c r="X168" s="385"/>
      <c r="Y168" s="385"/>
      <c r="Z168" s="385"/>
      <c r="AA168" s="385"/>
      <c r="AB168" s="385"/>
      <c r="AC168" s="385"/>
      <c r="AD168" s="385"/>
      <c r="AE168" s="385"/>
      <c r="AF168" s="385"/>
      <c r="AG168" s="385"/>
      <c r="AH168" s="385"/>
      <c r="AI168" s="385"/>
      <c r="AJ168" s="385"/>
      <c r="AK168" s="385"/>
      <c r="AL168" s="385"/>
      <c r="AM168" s="385"/>
      <c r="AN168" s="385"/>
      <c r="AO168" s="385"/>
      <c r="AP168" s="385"/>
      <c r="AQ168" s="385"/>
      <c r="AR168" s="385"/>
      <c r="AS168" s="385"/>
      <c r="AT168" s="385"/>
      <c r="AU168" s="385"/>
      <c r="AV168" s="385"/>
      <c r="AW168" s="385"/>
      <c r="AX168" s="385"/>
      <c r="AY168" s="385"/>
      <c r="AZ168" s="385"/>
      <c r="BA168" s="385"/>
      <c r="BB168" s="385"/>
      <c r="BC168" s="385"/>
      <c r="BD168" s="385"/>
      <c r="BE168" s="385"/>
      <c r="BF168" s="385"/>
      <c r="BG168" s="385"/>
      <c r="BH168" s="385"/>
      <c r="BI168" s="385"/>
      <c r="BJ168" s="385"/>
      <c r="BK168" s="385"/>
      <c r="BL168" s="385"/>
      <c r="BM168" s="385"/>
    </row>
    <row r="169" spans="1:65" x14ac:dyDescent="0.2">
      <c r="A169" s="385"/>
      <c r="B169" s="385"/>
      <c r="C169" s="385"/>
      <c r="D169" s="385"/>
      <c r="E169" s="385"/>
      <c r="F169" s="385"/>
      <c r="G169" s="385"/>
      <c r="H169" s="385"/>
      <c r="I169" s="385"/>
      <c r="J169" s="385"/>
      <c r="K169" s="385"/>
      <c r="L169" s="385"/>
      <c r="M169" s="385"/>
      <c r="N169" s="385"/>
      <c r="O169" s="385"/>
      <c r="P169" s="385"/>
      <c r="Q169" s="385"/>
      <c r="R169" s="385"/>
      <c r="S169" s="385"/>
      <c r="T169" s="385"/>
      <c r="U169" s="385"/>
      <c r="V169" s="385"/>
      <c r="W169" s="385"/>
      <c r="X169" s="385"/>
      <c r="Y169" s="385"/>
      <c r="Z169" s="385"/>
      <c r="AA169" s="385"/>
      <c r="AB169" s="385"/>
      <c r="AC169" s="385"/>
      <c r="AD169" s="385"/>
      <c r="AE169" s="385"/>
      <c r="AF169" s="385"/>
      <c r="AG169" s="385"/>
      <c r="AH169" s="385"/>
      <c r="AI169" s="385"/>
      <c r="AJ169" s="385"/>
      <c r="AK169" s="385"/>
      <c r="AL169" s="385"/>
      <c r="AM169" s="385"/>
      <c r="AN169" s="385"/>
      <c r="AO169" s="385"/>
      <c r="AP169" s="385"/>
      <c r="AQ169" s="385"/>
      <c r="AR169" s="385"/>
      <c r="AS169" s="385"/>
      <c r="AT169" s="385"/>
      <c r="AU169" s="385"/>
      <c r="AV169" s="385"/>
      <c r="AW169" s="385"/>
      <c r="AX169" s="385"/>
      <c r="AY169" s="385"/>
      <c r="AZ169" s="385"/>
      <c r="BA169" s="385"/>
      <c r="BB169" s="385"/>
      <c r="BC169" s="385"/>
      <c r="BD169" s="385"/>
      <c r="BE169" s="385"/>
      <c r="BF169" s="385"/>
      <c r="BG169" s="385"/>
      <c r="BH169" s="385"/>
      <c r="BI169" s="385"/>
      <c r="BJ169" s="385"/>
      <c r="BK169" s="385"/>
      <c r="BL169" s="385"/>
      <c r="BM169" s="385"/>
    </row>
    <row r="170" spans="1:65" x14ac:dyDescent="0.2">
      <c r="A170" s="385"/>
      <c r="B170" s="385"/>
      <c r="C170" s="385"/>
      <c r="D170" s="385"/>
      <c r="E170" s="385"/>
      <c r="F170" s="385"/>
      <c r="G170" s="385"/>
      <c r="H170" s="385"/>
      <c r="I170" s="385"/>
      <c r="J170" s="385"/>
      <c r="K170" s="385"/>
      <c r="L170" s="385"/>
      <c r="M170" s="385"/>
      <c r="N170" s="385"/>
      <c r="O170" s="385"/>
      <c r="P170" s="385"/>
      <c r="Q170" s="385"/>
      <c r="R170" s="385"/>
      <c r="S170" s="385"/>
      <c r="T170" s="385"/>
      <c r="U170" s="385"/>
      <c r="V170" s="385"/>
      <c r="W170" s="385"/>
      <c r="X170" s="385"/>
      <c r="Y170" s="385"/>
      <c r="Z170" s="385"/>
      <c r="AA170" s="385"/>
      <c r="AB170" s="385"/>
      <c r="AC170" s="385"/>
      <c r="AD170" s="385"/>
      <c r="AE170" s="385"/>
      <c r="AF170" s="385"/>
      <c r="AG170" s="385"/>
      <c r="AH170" s="385"/>
      <c r="AI170" s="385"/>
      <c r="AJ170" s="385"/>
      <c r="AK170" s="385"/>
      <c r="AL170" s="385"/>
      <c r="AM170" s="385"/>
      <c r="AN170" s="385"/>
      <c r="AO170" s="385"/>
      <c r="AP170" s="385"/>
      <c r="AQ170" s="385"/>
      <c r="AR170" s="385"/>
      <c r="AS170" s="385"/>
      <c r="AT170" s="385"/>
      <c r="AU170" s="385"/>
      <c r="AV170" s="385"/>
      <c r="AW170" s="385"/>
      <c r="AX170" s="385"/>
      <c r="AY170" s="385"/>
      <c r="AZ170" s="385"/>
      <c r="BA170" s="385"/>
      <c r="BB170" s="385"/>
      <c r="BC170" s="385"/>
      <c r="BD170" s="385"/>
      <c r="BE170" s="385"/>
      <c r="BF170" s="385"/>
      <c r="BG170" s="385"/>
      <c r="BH170" s="385"/>
      <c r="BI170" s="385"/>
      <c r="BJ170" s="385"/>
      <c r="BK170" s="385"/>
      <c r="BL170" s="385"/>
      <c r="BM170" s="385"/>
    </row>
    <row r="171" spans="1:65" x14ac:dyDescent="0.2">
      <c r="A171" s="385"/>
      <c r="B171" s="385"/>
      <c r="C171" s="385"/>
      <c r="D171" s="385"/>
      <c r="E171" s="385"/>
      <c r="F171" s="385"/>
      <c r="G171" s="385"/>
      <c r="H171" s="385"/>
      <c r="I171" s="385"/>
      <c r="J171" s="385"/>
      <c r="K171" s="385"/>
      <c r="L171" s="385"/>
      <c r="M171" s="385"/>
      <c r="N171" s="385"/>
      <c r="O171" s="385"/>
      <c r="P171" s="385"/>
      <c r="Q171" s="385"/>
      <c r="R171" s="385"/>
      <c r="S171" s="385"/>
      <c r="T171" s="385"/>
      <c r="U171" s="385"/>
      <c r="V171" s="385"/>
      <c r="W171" s="385"/>
      <c r="X171" s="385"/>
      <c r="Y171" s="385"/>
      <c r="Z171" s="385"/>
      <c r="AA171" s="385"/>
      <c r="AB171" s="385"/>
      <c r="AC171" s="385"/>
      <c r="AD171" s="385"/>
      <c r="AE171" s="385"/>
      <c r="AF171" s="385"/>
      <c r="AG171" s="385"/>
      <c r="AH171" s="385"/>
      <c r="AI171" s="385"/>
      <c r="AJ171" s="385"/>
      <c r="AK171" s="385"/>
      <c r="AL171" s="385"/>
      <c r="AM171" s="385"/>
      <c r="AN171" s="385"/>
      <c r="AO171" s="385"/>
      <c r="AP171" s="385"/>
      <c r="AQ171" s="385"/>
      <c r="AR171" s="385"/>
      <c r="AS171" s="385"/>
      <c r="AT171" s="385"/>
      <c r="AU171" s="385"/>
      <c r="AV171" s="385"/>
      <c r="AW171" s="385"/>
      <c r="AX171" s="385"/>
      <c r="AY171" s="385"/>
      <c r="AZ171" s="385"/>
      <c r="BA171" s="385"/>
      <c r="BB171" s="385"/>
      <c r="BC171" s="385"/>
      <c r="BD171" s="385"/>
      <c r="BE171" s="385"/>
      <c r="BF171" s="385"/>
      <c r="BG171" s="385"/>
      <c r="BH171" s="385"/>
      <c r="BI171" s="385"/>
      <c r="BJ171" s="385"/>
      <c r="BK171" s="385"/>
      <c r="BL171" s="385"/>
      <c r="BM171" s="385"/>
    </row>
    <row r="172" spans="1:65" x14ac:dyDescent="0.2">
      <c r="A172" s="385"/>
      <c r="B172" s="385"/>
      <c r="C172" s="385"/>
      <c r="D172" s="385"/>
      <c r="E172" s="385"/>
      <c r="F172" s="385"/>
      <c r="G172" s="385"/>
      <c r="H172" s="385"/>
      <c r="I172" s="385"/>
      <c r="J172" s="385"/>
      <c r="K172" s="385"/>
      <c r="L172" s="385"/>
      <c r="M172" s="385"/>
      <c r="N172" s="385"/>
      <c r="O172" s="385"/>
      <c r="P172" s="385"/>
      <c r="Q172" s="385"/>
      <c r="R172" s="385"/>
      <c r="S172" s="385"/>
      <c r="T172" s="385"/>
      <c r="U172" s="385"/>
      <c r="V172" s="385"/>
      <c r="W172" s="385"/>
      <c r="X172" s="385"/>
      <c r="Y172" s="385"/>
      <c r="Z172" s="385"/>
      <c r="AA172" s="385"/>
      <c r="AB172" s="385"/>
      <c r="AC172" s="385"/>
      <c r="AD172" s="385"/>
      <c r="AE172" s="385"/>
      <c r="AF172" s="385"/>
      <c r="AG172" s="385"/>
      <c r="AH172" s="385"/>
      <c r="AI172" s="385"/>
      <c r="AJ172" s="385"/>
      <c r="AK172" s="385"/>
      <c r="AL172" s="385"/>
      <c r="AM172" s="385"/>
      <c r="AN172" s="385"/>
      <c r="AO172" s="385"/>
      <c r="AP172" s="385"/>
      <c r="AQ172" s="385"/>
      <c r="AR172" s="385"/>
      <c r="AS172" s="385"/>
      <c r="AT172" s="385"/>
      <c r="AU172" s="385"/>
      <c r="AV172" s="385"/>
      <c r="AW172" s="385"/>
      <c r="AX172" s="385"/>
      <c r="AY172" s="385"/>
      <c r="AZ172" s="385"/>
      <c r="BA172" s="385"/>
      <c r="BB172" s="385"/>
      <c r="BC172" s="385"/>
      <c r="BD172" s="385"/>
      <c r="BE172" s="385"/>
      <c r="BF172" s="385"/>
      <c r="BG172" s="385"/>
      <c r="BH172" s="385"/>
      <c r="BI172" s="385"/>
      <c r="BJ172" s="385"/>
      <c r="BK172" s="385"/>
      <c r="BL172" s="385"/>
      <c r="BM172" s="385"/>
    </row>
    <row r="173" spans="1:65" x14ac:dyDescent="0.2">
      <c r="A173" s="385"/>
      <c r="B173" s="385"/>
      <c r="C173" s="385"/>
      <c r="D173" s="385"/>
      <c r="E173" s="385"/>
      <c r="F173" s="385"/>
      <c r="G173" s="385"/>
      <c r="H173" s="385"/>
      <c r="I173" s="385"/>
      <c r="J173" s="385"/>
      <c r="K173" s="385"/>
      <c r="L173" s="385"/>
      <c r="M173" s="385"/>
      <c r="N173" s="385"/>
      <c r="O173" s="385"/>
      <c r="P173" s="385"/>
      <c r="Q173" s="385"/>
      <c r="R173" s="385"/>
      <c r="S173" s="385"/>
      <c r="T173" s="385"/>
      <c r="U173" s="385"/>
      <c r="V173" s="385"/>
      <c r="W173" s="385"/>
      <c r="X173" s="385"/>
      <c r="Y173" s="385"/>
      <c r="Z173" s="385"/>
      <c r="AA173" s="385"/>
      <c r="AB173" s="385"/>
      <c r="AC173" s="385"/>
      <c r="AD173" s="385"/>
      <c r="AE173" s="385"/>
      <c r="AF173" s="385"/>
      <c r="AG173" s="385"/>
      <c r="AH173" s="385"/>
      <c r="AI173" s="385"/>
      <c r="AJ173" s="385"/>
      <c r="AK173" s="385"/>
      <c r="AL173" s="385"/>
      <c r="AM173" s="385"/>
      <c r="AN173" s="385"/>
      <c r="AO173" s="385"/>
      <c r="AP173" s="385"/>
      <c r="AQ173" s="385"/>
      <c r="AR173" s="385"/>
      <c r="AS173" s="385"/>
      <c r="AT173" s="385"/>
      <c r="AU173" s="385"/>
      <c r="AV173" s="385"/>
      <c r="AW173" s="385"/>
      <c r="AX173" s="385"/>
      <c r="AY173" s="385"/>
      <c r="AZ173" s="385"/>
      <c r="BA173" s="385"/>
      <c r="BB173" s="385"/>
      <c r="BC173" s="385"/>
      <c r="BD173" s="385"/>
      <c r="BE173" s="385"/>
      <c r="BF173" s="385"/>
      <c r="BG173" s="385"/>
      <c r="BH173" s="385"/>
      <c r="BI173" s="385"/>
      <c r="BJ173" s="385"/>
      <c r="BK173" s="385"/>
      <c r="BL173" s="385"/>
      <c r="BM173" s="385"/>
    </row>
    <row r="174" spans="1:65" x14ac:dyDescent="0.2">
      <c r="A174" s="385"/>
      <c r="B174" s="385"/>
      <c r="C174" s="385"/>
      <c r="D174" s="385"/>
      <c r="E174" s="385"/>
      <c r="F174" s="385"/>
      <c r="G174" s="385"/>
      <c r="H174" s="385"/>
      <c r="I174" s="385"/>
      <c r="J174" s="385"/>
      <c r="K174" s="385"/>
      <c r="L174" s="385"/>
      <c r="M174" s="385"/>
      <c r="N174" s="385"/>
      <c r="O174" s="385"/>
      <c r="P174" s="385"/>
      <c r="Q174" s="385"/>
      <c r="R174" s="385"/>
      <c r="S174" s="385"/>
      <c r="T174" s="385"/>
      <c r="U174" s="385"/>
      <c r="V174" s="385"/>
      <c r="W174" s="385"/>
      <c r="X174" s="385"/>
      <c r="Y174" s="385"/>
      <c r="Z174" s="385"/>
      <c r="AA174" s="385"/>
      <c r="AB174" s="385"/>
      <c r="AC174" s="385"/>
      <c r="AD174" s="385"/>
      <c r="AE174" s="385"/>
      <c r="AF174" s="385"/>
      <c r="AG174" s="385"/>
      <c r="AH174" s="385"/>
      <c r="AI174" s="385"/>
      <c r="AJ174" s="385"/>
      <c r="AK174" s="385"/>
      <c r="AL174" s="385"/>
      <c r="AM174" s="385"/>
      <c r="AN174" s="385"/>
      <c r="AO174" s="385"/>
      <c r="AP174" s="385"/>
      <c r="AQ174" s="385"/>
      <c r="AR174" s="385"/>
      <c r="AS174" s="385"/>
      <c r="AT174" s="385"/>
      <c r="AU174" s="385"/>
      <c r="AV174" s="385"/>
      <c r="AW174" s="385"/>
      <c r="AX174" s="385"/>
      <c r="AY174" s="385"/>
      <c r="AZ174" s="385"/>
      <c r="BA174" s="385"/>
      <c r="BB174" s="385"/>
      <c r="BC174" s="385"/>
      <c r="BD174" s="385"/>
      <c r="BE174" s="385"/>
      <c r="BF174" s="385"/>
      <c r="BG174" s="385"/>
      <c r="BH174" s="385"/>
      <c r="BI174" s="385"/>
      <c r="BJ174" s="385"/>
      <c r="BK174" s="385"/>
      <c r="BL174" s="385"/>
      <c r="BM174" s="385"/>
    </row>
    <row r="175" spans="1:65" x14ac:dyDescent="0.2">
      <c r="A175" s="385"/>
      <c r="B175" s="385"/>
      <c r="C175" s="385"/>
      <c r="D175" s="385"/>
      <c r="E175" s="385"/>
      <c r="F175" s="385"/>
      <c r="G175" s="385"/>
      <c r="H175" s="385"/>
      <c r="I175" s="385"/>
      <c r="J175" s="385"/>
      <c r="K175" s="385"/>
      <c r="L175" s="385"/>
      <c r="M175" s="385"/>
      <c r="N175" s="385"/>
      <c r="O175" s="385"/>
      <c r="P175" s="385"/>
      <c r="Q175" s="385"/>
      <c r="R175" s="385"/>
      <c r="S175" s="385"/>
      <c r="T175" s="385"/>
      <c r="U175" s="385"/>
      <c r="V175" s="385"/>
      <c r="W175" s="385"/>
      <c r="X175" s="385"/>
      <c r="Y175" s="385"/>
      <c r="Z175" s="385"/>
      <c r="AA175" s="385"/>
      <c r="AB175" s="385"/>
      <c r="AC175" s="385"/>
      <c r="AD175" s="385"/>
      <c r="AE175" s="385"/>
      <c r="AF175" s="385"/>
      <c r="AG175" s="385"/>
      <c r="AH175" s="385"/>
      <c r="AI175" s="385"/>
      <c r="AJ175" s="385"/>
      <c r="AK175" s="385"/>
      <c r="AL175" s="385"/>
      <c r="AM175" s="385"/>
      <c r="AN175" s="385"/>
      <c r="AO175" s="385"/>
      <c r="AP175" s="385"/>
      <c r="AQ175" s="385"/>
      <c r="AR175" s="385"/>
      <c r="AS175" s="385"/>
      <c r="AT175" s="385"/>
      <c r="AU175" s="385"/>
      <c r="AV175" s="385"/>
      <c r="AW175" s="385"/>
      <c r="AX175" s="385"/>
      <c r="AY175" s="385"/>
      <c r="AZ175" s="385"/>
      <c r="BA175" s="385"/>
      <c r="BB175" s="385"/>
      <c r="BC175" s="385"/>
      <c r="BD175" s="385"/>
      <c r="BE175" s="385"/>
      <c r="BF175" s="385"/>
      <c r="BG175" s="385"/>
      <c r="BH175" s="385"/>
      <c r="BI175" s="385"/>
      <c r="BJ175" s="385"/>
      <c r="BK175" s="385"/>
      <c r="BL175" s="385"/>
      <c r="BM175" s="385"/>
    </row>
    <row r="176" spans="1:65" x14ac:dyDescent="0.2">
      <c r="A176" s="385"/>
      <c r="B176" s="385"/>
      <c r="C176" s="385"/>
      <c r="D176" s="385"/>
      <c r="E176" s="385"/>
      <c r="F176" s="385"/>
      <c r="G176" s="385"/>
      <c r="H176" s="385"/>
      <c r="I176" s="385"/>
      <c r="J176" s="385"/>
      <c r="K176" s="385"/>
      <c r="L176" s="385"/>
      <c r="M176" s="385"/>
      <c r="N176" s="385"/>
      <c r="O176" s="385"/>
      <c r="P176" s="385"/>
      <c r="Q176" s="385"/>
      <c r="R176" s="385"/>
      <c r="S176" s="385"/>
      <c r="T176" s="385"/>
      <c r="U176" s="385"/>
      <c r="V176" s="385"/>
      <c r="W176" s="385"/>
      <c r="X176" s="385"/>
      <c r="Y176" s="385"/>
      <c r="Z176" s="385"/>
      <c r="AA176" s="385"/>
      <c r="AB176" s="385"/>
      <c r="AC176" s="385"/>
      <c r="AD176" s="385"/>
      <c r="AE176" s="385"/>
      <c r="AF176" s="385"/>
      <c r="AG176" s="385"/>
      <c r="AH176" s="385"/>
      <c r="AI176" s="385"/>
      <c r="AJ176" s="385"/>
      <c r="AK176" s="385"/>
      <c r="AL176" s="385"/>
      <c r="AM176" s="385"/>
      <c r="AN176" s="385"/>
      <c r="AO176" s="385"/>
      <c r="AP176" s="385"/>
      <c r="AQ176" s="385"/>
      <c r="AR176" s="385"/>
      <c r="AS176" s="385"/>
      <c r="AT176" s="385"/>
      <c r="AU176" s="385"/>
      <c r="AV176" s="385"/>
      <c r="AW176" s="385"/>
      <c r="AX176" s="385"/>
      <c r="AY176" s="385"/>
      <c r="AZ176" s="385"/>
      <c r="BA176" s="385"/>
      <c r="BB176" s="385"/>
      <c r="BC176" s="385"/>
      <c r="BD176" s="385"/>
      <c r="BE176" s="385"/>
      <c r="BF176" s="385"/>
      <c r="BG176" s="385"/>
      <c r="BH176" s="385"/>
      <c r="BI176" s="385"/>
      <c r="BJ176" s="385"/>
      <c r="BK176" s="385"/>
      <c r="BL176" s="385"/>
      <c r="BM176" s="385"/>
    </row>
    <row r="177" spans="1:65" x14ac:dyDescent="0.2">
      <c r="A177" s="385"/>
      <c r="B177" s="385"/>
      <c r="C177" s="385"/>
      <c r="D177" s="385"/>
      <c r="E177" s="385"/>
      <c r="F177" s="385"/>
      <c r="G177" s="385"/>
      <c r="H177" s="385"/>
      <c r="I177" s="385"/>
      <c r="J177" s="385"/>
      <c r="K177" s="385"/>
      <c r="L177" s="385"/>
      <c r="M177" s="385"/>
      <c r="N177" s="385"/>
      <c r="O177" s="385"/>
      <c r="P177" s="385"/>
      <c r="Q177" s="385"/>
      <c r="R177" s="385"/>
      <c r="S177" s="385"/>
      <c r="T177" s="385"/>
      <c r="U177" s="385"/>
      <c r="V177" s="385"/>
      <c r="W177" s="385"/>
      <c r="X177" s="385"/>
      <c r="Y177" s="385"/>
      <c r="Z177" s="385"/>
      <c r="AA177" s="385"/>
      <c r="AB177" s="385"/>
      <c r="AC177" s="385"/>
      <c r="AD177" s="385"/>
      <c r="AE177" s="385"/>
      <c r="AF177" s="385"/>
      <c r="AG177" s="385"/>
      <c r="AH177" s="385"/>
      <c r="AI177" s="385"/>
      <c r="AJ177" s="385"/>
      <c r="AK177" s="385"/>
      <c r="AL177" s="385"/>
      <c r="AM177" s="385"/>
      <c r="AN177" s="385"/>
      <c r="AO177" s="385"/>
      <c r="AP177" s="385"/>
      <c r="AQ177" s="385"/>
      <c r="AR177" s="385"/>
      <c r="AS177" s="385"/>
      <c r="AT177" s="385"/>
      <c r="AU177" s="385"/>
      <c r="AV177" s="385"/>
      <c r="AW177" s="385"/>
      <c r="AX177" s="385"/>
      <c r="AY177" s="385"/>
      <c r="AZ177" s="385"/>
      <c r="BA177" s="385"/>
      <c r="BB177" s="385"/>
      <c r="BC177" s="385"/>
      <c r="BD177" s="385"/>
      <c r="BE177" s="385"/>
      <c r="BF177" s="385"/>
      <c r="BG177" s="385"/>
      <c r="BH177" s="385"/>
      <c r="BI177" s="385"/>
      <c r="BJ177" s="385"/>
      <c r="BK177" s="385"/>
      <c r="BL177" s="385"/>
      <c r="BM177" s="385"/>
    </row>
    <row r="178" spans="1:65" x14ac:dyDescent="0.2">
      <c r="A178" s="385"/>
      <c r="B178" s="385"/>
      <c r="C178" s="385"/>
      <c r="D178" s="385"/>
      <c r="E178" s="385"/>
      <c r="F178" s="385"/>
      <c r="G178" s="385"/>
      <c r="H178" s="385"/>
      <c r="I178" s="385"/>
      <c r="J178" s="385"/>
      <c r="K178" s="385"/>
      <c r="L178" s="385"/>
      <c r="M178" s="385"/>
      <c r="N178" s="385"/>
      <c r="O178" s="385"/>
      <c r="P178" s="385"/>
      <c r="Q178" s="385"/>
      <c r="R178" s="385"/>
      <c r="S178" s="385"/>
      <c r="T178" s="385"/>
      <c r="U178" s="385"/>
      <c r="V178" s="385"/>
      <c r="W178" s="385"/>
      <c r="X178" s="385"/>
      <c r="Y178" s="385"/>
      <c r="Z178" s="385"/>
      <c r="AA178" s="385"/>
      <c r="AB178" s="385"/>
      <c r="AC178" s="385"/>
      <c r="AD178" s="385"/>
      <c r="AE178" s="385"/>
      <c r="AF178" s="385"/>
      <c r="AG178" s="385"/>
      <c r="AH178" s="385"/>
      <c r="AI178" s="385"/>
      <c r="AJ178" s="385"/>
      <c r="AK178" s="385"/>
      <c r="AL178" s="385"/>
      <c r="AM178" s="385"/>
      <c r="AN178" s="385"/>
      <c r="AO178" s="385"/>
      <c r="AP178" s="385"/>
      <c r="AQ178" s="385"/>
      <c r="AR178" s="385"/>
      <c r="AS178" s="385"/>
      <c r="AT178" s="385"/>
      <c r="AU178" s="385"/>
      <c r="AV178" s="385"/>
      <c r="AW178" s="385"/>
      <c r="AX178" s="385"/>
      <c r="AY178" s="385"/>
      <c r="AZ178" s="385"/>
      <c r="BA178" s="385"/>
      <c r="BB178" s="385"/>
      <c r="BC178" s="385"/>
      <c r="BD178" s="385"/>
      <c r="BE178" s="385"/>
      <c r="BF178" s="385"/>
      <c r="BG178" s="385"/>
      <c r="BH178" s="385"/>
      <c r="BI178" s="385"/>
      <c r="BJ178" s="385"/>
      <c r="BK178" s="385"/>
      <c r="BL178" s="385"/>
      <c r="BM178" s="385"/>
    </row>
    <row r="179" spans="1:65" x14ac:dyDescent="0.2">
      <c r="A179" s="385"/>
      <c r="B179" s="385"/>
      <c r="C179" s="385"/>
      <c r="D179" s="385"/>
      <c r="E179" s="385"/>
      <c r="F179" s="385"/>
      <c r="G179" s="385"/>
      <c r="H179" s="385"/>
      <c r="I179" s="385"/>
      <c r="J179" s="385"/>
      <c r="K179" s="385"/>
      <c r="L179" s="385"/>
      <c r="M179" s="385"/>
      <c r="N179" s="385"/>
      <c r="O179" s="385"/>
      <c r="P179" s="385"/>
      <c r="Q179" s="385"/>
      <c r="R179" s="385"/>
      <c r="S179" s="385"/>
      <c r="T179" s="385"/>
      <c r="U179" s="385"/>
      <c r="V179" s="385"/>
      <c r="W179" s="385"/>
      <c r="X179" s="385"/>
      <c r="Y179" s="385"/>
      <c r="Z179" s="385"/>
      <c r="AA179" s="385"/>
      <c r="AB179" s="385"/>
      <c r="AC179" s="385"/>
      <c r="AD179" s="385"/>
      <c r="AE179" s="385"/>
      <c r="AF179" s="385"/>
      <c r="AG179" s="385"/>
      <c r="AH179" s="385"/>
      <c r="AI179" s="385"/>
      <c r="AJ179" s="385"/>
      <c r="AK179" s="385"/>
      <c r="AL179" s="385"/>
      <c r="AM179" s="385"/>
      <c r="AN179" s="385"/>
      <c r="AO179" s="385"/>
      <c r="AP179" s="385"/>
      <c r="AQ179" s="385"/>
      <c r="AR179" s="385"/>
      <c r="AS179" s="385"/>
      <c r="AT179" s="385"/>
      <c r="AU179" s="385"/>
      <c r="AV179" s="385"/>
      <c r="AW179" s="385"/>
      <c r="AX179" s="385"/>
      <c r="AY179" s="385"/>
      <c r="AZ179" s="385"/>
      <c r="BA179" s="385"/>
      <c r="BB179" s="385"/>
      <c r="BC179" s="385"/>
      <c r="BD179" s="385"/>
      <c r="BE179" s="385"/>
      <c r="BF179" s="385"/>
      <c r="BG179" s="385"/>
      <c r="BH179" s="385"/>
      <c r="BI179" s="385"/>
      <c r="BJ179" s="385"/>
      <c r="BK179" s="385"/>
      <c r="BL179" s="385"/>
      <c r="BM179" s="385"/>
    </row>
    <row r="180" spans="1:65" x14ac:dyDescent="0.2">
      <c r="A180" s="385"/>
      <c r="B180" s="385"/>
      <c r="C180" s="385"/>
      <c r="D180" s="385"/>
      <c r="E180" s="385"/>
      <c r="F180" s="385"/>
      <c r="G180" s="385"/>
      <c r="H180" s="385"/>
      <c r="I180" s="385"/>
      <c r="J180" s="385"/>
      <c r="K180" s="385"/>
      <c r="L180" s="385"/>
      <c r="M180" s="385"/>
      <c r="N180" s="385"/>
      <c r="O180" s="385"/>
      <c r="P180" s="385"/>
      <c r="Q180" s="385"/>
      <c r="R180" s="385"/>
      <c r="S180" s="385"/>
      <c r="T180" s="385"/>
      <c r="U180" s="385"/>
      <c r="V180" s="385"/>
      <c r="W180" s="385"/>
      <c r="X180" s="385"/>
      <c r="Y180" s="385"/>
      <c r="Z180" s="385"/>
      <c r="AA180" s="385"/>
      <c r="AB180" s="385"/>
      <c r="AC180" s="385"/>
      <c r="AD180" s="385"/>
      <c r="AE180" s="385"/>
      <c r="AF180" s="385"/>
      <c r="AG180" s="385"/>
      <c r="AH180" s="385"/>
      <c r="AI180" s="385"/>
      <c r="AJ180" s="385"/>
      <c r="AK180" s="385"/>
      <c r="AL180" s="385"/>
      <c r="AM180" s="385"/>
      <c r="AN180" s="385"/>
      <c r="AO180" s="385"/>
      <c r="AP180" s="385"/>
      <c r="AQ180" s="385"/>
      <c r="AR180" s="385"/>
      <c r="AS180" s="385"/>
      <c r="AT180" s="385"/>
      <c r="AU180" s="385"/>
      <c r="AV180" s="385"/>
      <c r="AW180" s="385"/>
      <c r="AX180" s="385"/>
      <c r="AY180" s="385"/>
      <c r="AZ180" s="385"/>
      <c r="BA180" s="385"/>
      <c r="BB180" s="385"/>
      <c r="BC180" s="385"/>
      <c r="BD180" s="385"/>
      <c r="BE180" s="385"/>
      <c r="BF180" s="385"/>
      <c r="BG180" s="385"/>
      <c r="BH180" s="385"/>
      <c r="BI180" s="385"/>
      <c r="BJ180" s="385"/>
      <c r="BK180" s="385"/>
      <c r="BL180" s="385"/>
      <c r="BM180" s="385"/>
    </row>
    <row r="181" spans="1:65" x14ac:dyDescent="0.2">
      <c r="A181" s="385"/>
      <c r="B181" s="385"/>
      <c r="C181" s="385"/>
      <c r="D181" s="385"/>
      <c r="E181" s="385"/>
      <c r="F181" s="385"/>
      <c r="G181" s="385"/>
      <c r="H181" s="385"/>
      <c r="I181" s="385"/>
      <c r="J181" s="385"/>
      <c r="K181" s="385"/>
      <c r="L181" s="385"/>
      <c r="M181" s="385"/>
      <c r="N181" s="385"/>
      <c r="O181" s="385"/>
      <c r="P181" s="385"/>
      <c r="Q181" s="385"/>
      <c r="R181" s="385"/>
      <c r="S181" s="385"/>
      <c r="T181" s="385"/>
      <c r="U181" s="385"/>
      <c r="V181" s="385"/>
      <c r="W181" s="385"/>
      <c r="X181" s="385"/>
      <c r="Y181" s="385"/>
      <c r="Z181" s="385"/>
      <c r="AA181" s="385"/>
      <c r="AB181" s="385"/>
      <c r="AC181" s="385"/>
      <c r="AD181" s="385"/>
      <c r="AE181" s="385"/>
      <c r="AF181" s="385"/>
      <c r="AG181" s="385"/>
      <c r="AH181" s="385"/>
      <c r="AI181" s="385"/>
      <c r="AJ181" s="385"/>
      <c r="AK181" s="385"/>
      <c r="AL181" s="385"/>
      <c r="AM181" s="385"/>
      <c r="AN181" s="385"/>
      <c r="AO181" s="385"/>
      <c r="AP181" s="385"/>
      <c r="AQ181" s="385"/>
      <c r="AR181" s="385"/>
      <c r="AS181" s="385"/>
      <c r="AT181" s="385"/>
      <c r="AU181" s="385"/>
      <c r="AV181" s="385"/>
      <c r="AW181" s="385"/>
      <c r="AX181" s="385"/>
      <c r="AY181" s="385"/>
      <c r="AZ181" s="385"/>
      <c r="BA181" s="385"/>
      <c r="BB181" s="385"/>
      <c r="BC181" s="385"/>
      <c r="BD181" s="385"/>
      <c r="BE181" s="385"/>
      <c r="BF181" s="385"/>
      <c r="BG181" s="385"/>
      <c r="BH181" s="385"/>
      <c r="BI181" s="385"/>
      <c r="BJ181" s="385"/>
      <c r="BK181" s="385"/>
      <c r="BL181" s="385"/>
      <c r="BM181" s="385"/>
    </row>
    <row r="182" spans="1:65" x14ac:dyDescent="0.2">
      <c r="A182" s="385"/>
      <c r="B182" s="385"/>
      <c r="C182" s="385"/>
      <c r="D182" s="385"/>
      <c r="E182" s="385"/>
      <c r="F182" s="385"/>
      <c r="G182" s="385"/>
      <c r="H182" s="385"/>
      <c r="I182" s="385"/>
      <c r="J182" s="385"/>
      <c r="K182" s="385"/>
      <c r="L182" s="385"/>
      <c r="M182" s="385"/>
      <c r="N182" s="385"/>
      <c r="O182" s="385"/>
      <c r="P182" s="385"/>
      <c r="Q182" s="385"/>
      <c r="R182" s="385"/>
      <c r="S182" s="385"/>
      <c r="T182" s="385"/>
      <c r="U182" s="385"/>
      <c r="V182" s="385"/>
      <c r="W182" s="385"/>
      <c r="X182" s="385"/>
      <c r="Y182" s="385"/>
      <c r="Z182" s="385"/>
      <c r="AA182" s="385"/>
      <c r="AB182" s="385"/>
      <c r="AC182" s="385"/>
      <c r="AD182" s="385"/>
      <c r="AE182" s="385"/>
      <c r="AF182" s="385"/>
      <c r="AG182" s="385"/>
      <c r="AH182" s="385"/>
      <c r="AI182" s="385"/>
      <c r="AJ182" s="385"/>
      <c r="AK182" s="385"/>
      <c r="AL182" s="385"/>
      <c r="AM182" s="385"/>
      <c r="AN182" s="385"/>
      <c r="AO182" s="385"/>
      <c r="AP182" s="385"/>
      <c r="AQ182" s="385"/>
      <c r="AR182" s="385"/>
      <c r="AS182" s="385"/>
      <c r="AT182" s="385"/>
      <c r="AU182" s="385"/>
      <c r="AV182" s="385"/>
      <c r="AW182" s="385"/>
      <c r="AX182" s="385"/>
      <c r="AY182" s="385"/>
      <c r="AZ182" s="385"/>
      <c r="BA182" s="385"/>
      <c r="BB182" s="385"/>
      <c r="BC182" s="385"/>
      <c r="BD182" s="385"/>
      <c r="BE182" s="385"/>
      <c r="BF182" s="385"/>
      <c r="BG182" s="385"/>
      <c r="BH182" s="385"/>
      <c r="BI182" s="385"/>
      <c r="BJ182" s="385"/>
      <c r="BK182" s="385"/>
      <c r="BL182" s="385"/>
      <c r="BM182" s="385"/>
    </row>
    <row r="183" spans="1:65" x14ac:dyDescent="0.2">
      <c r="A183" s="385"/>
      <c r="B183" s="385"/>
      <c r="C183" s="385"/>
      <c r="D183" s="385"/>
      <c r="E183" s="385"/>
      <c r="F183" s="385"/>
      <c r="G183" s="385"/>
      <c r="H183" s="385"/>
      <c r="I183" s="385"/>
      <c r="J183" s="385"/>
      <c r="K183" s="385"/>
      <c r="L183" s="385"/>
      <c r="M183" s="385"/>
      <c r="N183" s="385"/>
      <c r="O183" s="385"/>
      <c r="P183" s="385"/>
      <c r="Q183" s="385"/>
      <c r="R183" s="385"/>
      <c r="S183" s="385"/>
      <c r="T183" s="385"/>
      <c r="U183" s="385"/>
      <c r="V183" s="385"/>
      <c r="W183" s="385"/>
      <c r="X183" s="385"/>
      <c r="Y183" s="385"/>
      <c r="Z183" s="385"/>
      <c r="AA183" s="385"/>
      <c r="AB183" s="385"/>
      <c r="AC183" s="385"/>
      <c r="AD183" s="385"/>
      <c r="AE183" s="385"/>
      <c r="AF183" s="385"/>
      <c r="AG183" s="385"/>
      <c r="AH183" s="385"/>
      <c r="AI183" s="385"/>
      <c r="AJ183" s="385"/>
      <c r="AK183" s="385"/>
      <c r="AL183" s="385"/>
      <c r="AM183" s="385"/>
      <c r="AN183" s="385"/>
      <c r="AO183" s="385"/>
      <c r="AP183" s="385"/>
      <c r="AQ183" s="385"/>
      <c r="AR183" s="385"/>
      <c r="AS183" s="385"/>
      <c r="AT183" s="385"/>
      <c r="AU183" s="385"/>
      <c r="AV183" s="385"/>
      <c r="AW183" s="385"/>
      <c r="AX183" s="385"/>
      <c r="AY183" s="385"/>
      <c r="AZ183" s="385"/>
      <c r="BA183" s="385"/>
      <c r="BB183" s="385"/>
      <c r="BC183" s="385"/>
      <c r="BD183" s="385"/>
      <c r="BE183" s="385"/>
      <c r="BF183" s="385"/>
      <c r="BG183" s="385"/>
      <c r="BH183" s="385"/>
      <c r="BI183" s="385"/>
      <c r="BJ183" s="385"/>
      <c r="BK183" s="385"/>
      <c r="BL183" s="385"/>
      <c r="BM183" s="385"/>
    </row>
    <row r="184" spans="1:65" x14ac:dyDescent="0.2">
      <c r="A184" s="385"/>
      <c r="B184" s="385"/>
      <c r="C184" s="385"/>
      <c r="D184" s="385"/>
      <c r="E184" s="385"/>
      <c r="F184" s="385"/>
      <c r="G184" s="385"/>
      <c r="H184" s="385"/>
      <c r="I184" s="385"/>
      <c r="J184" s="385"/>
      <c r="K184" s="385"/>
      <c r="L184" s="385"/>
      <c r="M184" s="385"/>
      <c r="N184" s="385"/>
      <c r="O184" s="385"/>
      <c r="P184" s="385"/>
      <c r="Q184" s="385"/>
      <c r="R184" s="385"/>
      <c r="S184" s="385"/>
      <c r="T184" s="385"/>
      <c r="U184" s="385"/>
      <c r="V184" s="385"/>
      <c r="W184" s="385"/>
      <c r="X184" s="385"/>
      <c r="Y184" s="385"/>
      <c r="Z184" s="385"/>
      <c r="AA184" s="385"/>
      <c r="AB184" s="385"/>
      <c r="AC184" s="385"/>
      <c r="AD184" s="385"/>
      <c r="AE184" s="385"/>
      <c r="AF184" s="385"/>
      <c r="AG184" s="385"/>
      <c r="AH184" s="385"/>
      <c r="AI184" s="385"/>
      <c r="AJ184" s="385"/>
      <c r="AK184" s="385"/>
      <c r="AL184" s="385"/>
      <c r="AM184" s="385"/>
      <c r="AN184" s="385"/>
      <c r="AO184" s="385"/>
      <c r="AP184" s="385"/>
      <c r="AQ184" s="385"/>
      <c r="AR184" s="385"/>
      <c r="AS184" s="385"/>
      <c r="AT184" s="385"/>
      <c r="AU184" s="385"/>
      <c r="AV184" s="385"/>
      <c r="AW184" s="385"/>
      <c r="AX184" s="385"/>
      <c r="AY184" s="385"/>
      <c r="AZ184" s="385"/>
      <c r="BA184" s="385"/>
      <c r="BB184" s="385"/>
      <c r="BC184" s="385"/>
      <c r="BD184" s="385"/>
      <c r="BE184" s="385"/>
      <c r="BF184" s="385"/>
      <c r="BG184" s="385"/>
      <c r="BH184" s="385"/>
      <c r="BI184" s="385"/>
      <c r="BJ184" s="385"/>
      <c r="BK184" s="385"/>
      <c r="BL184" s="385"/>
      <c r="BM184" s="385"/>
    </row>
    <row r="185" spans="1:65" x14ac:dyDescent="0.2">
      <c r="A185" s="385"/>
      <c r="B185" s="385"/>
      <c r="C185" s="385"/>
      <c r="D185" s="385"/>
      <c r="E185" s="385"/>
      <c r="F185" s="385"/>
      <c r="G185" s="385"/>
      <c r="H185" s="385"/>
      <c r="I185" s="385"/>
      <c r="J185" s="385"/>
      <c r="K185" s="385"/>
      <c r="L185" s="385"/>
      <c r="M185" s="385"/>
      <c r="N185" s="385"/>
      <c r="O185" s="385"/>
      <c r="P185" s="385"/>
      <c r="Q185" s="385"/>
      <c r="R185" s="385"/>
      <c r="S185" s="385"/>
      <c r="T185" s="385"/>
      <c r="U185" s="385"/>
      <c r="V185" s="385"/>
      <c r="W185" s="385"/>
      <c r="X185" s="385"/>
      <c r="Y185" s="385"/>
      <c r="Z185" s="385"/>
      <c r="AA185" s="385"/>
      <c r="AB185" s="385"/>
      <c r="AC185" s="385"/>
      <c r="AD185" s="385"/>
      <c r="AE185" s="385"/>
      <c r="AF185" s="385"/>
      <c r="AG185" s="385"/>
      <c r="AH185" s="385"/>
      <c r="AI185" s="385"/>
      <c r="AJ185" s="385"/>
      <c r="AK185" s="385"/>
      <c r="AL185" s="385"/>
      <c r="AM185" s="385"/>
      <c r="AN185" s="385"/>
      <c r="AO185" s="385"/>
      <c r="AP185" s="385"/>
      <c r="AQ185" s="385"/>
      <c r="AR185" s="385"/>
      <c r="AS185" s="385"/>
      <c r="AT185" s="385"/>
      <c r="AU185" s="385"/>
      <c r="AV185" s="385"/>
      <c r="AW185" s="385"/>
      <c r="AX185" s="385"/>
      <c r="AY185" s="385"/>
      <c r="AZ185" s="385"/>
      <c r="BA185" s="385"/>
      <c r="BB185" s="385"/>
      <c r="BC185" s="385"/>
      <c r="BD185" s="385"/>
      <c r="BE185" s="385"/>
      <c r="BF185" s="385"/>
      <c r="BG185" s="385"/>
      <c r="BH185" s="385"/>
      <c r="BI185" s="385"/>
      <c r="BJ185" s="385"/>
      <c r="BK185" s="385"/>
      <c r="BL185" s="385"/>
      <c r="BM185" s="385"/>
    </row>
    <row r="186" spans="1:65" x14ac:dyDescent="0.2">
      <c r="A186" s="385"/>
      <c r="B186" s="385"/>
      <c r="C186" s="385"/>
      <c r="D186" s="385"/>
      <c r="E186" s="385"/>
      <c r="F186" s="385"/>
      <c r="G186" s="385"/>
      <c r="H186" s="385"/>
      <c r="I186" s="385"/>
      <c r="J186" s="385"/>
      <c r="K186" s="385"/>
      <c r="L186" s="385"/>
      <c r="M186" s="385"/>
      <c r="N186" s="385"/>
      <c r="O186" s="385"/>
      <c r="P186" s="385"/>
      <c r="Q186" s="385"/>
      <c r="R186" s="385"/>
      <c r="S186" s="385"/>
      <c r="T186" s="385"/>
      <c r="U186" s="385"/>
      <c r="V186" s="385"/>
      <c r="W186" s="385"/>
      <c r="X186" s="385"/>
      <c r="Y186" s="385"/>
      <c r="Z186" s="385"/>
      <c r="AA186" s="385"/>
      <c r="AB186" s="385"/>
      <c r="AC186" s="385"/>
      <c r="AD186" s="385"/>
      <c r="AE186" s="385"/>
      <c r="AF186" s="385"/>
      <c r="AG186" s="385"/>
      <c r="AH186" s="385"/>
      <c r="AI186" s="385"/>
      <c r="AJ186" s="385"/>
      <c r="AK186" s="385"/>
      <c r="AL186" s="385"/>
      <c r="AM186" s="385"/>
      <c r="AN186" s="385"/>
      <c r="AO186" s="385"/>
      <c r="AP186" s="385"/>
      <c r="AQ186" s="385"/>
      <c r="AR186" s="385"/>
      <c r="AS186" s="385"/>
      <c r="AT186" s="385"/>
      <c r="AU186" s="385"/>
      <c r="AV186" s="385"/>
      <c r="AW186" s="385"/>
      <c r="AX186" s="385"/>
      <c r="AY186" s="385"/>
      <c r="AZ186" s="385"/>
      <c r="BA186" s="385"/>
      <c r="BB186" s="385"/>
      <c r="BC186" s="385"/>
      <c r="BD186" s="385"/>
      <c r="BE186" s="385"/>
      <c r="BF186" s="385"/>
      <c r="BG186" s="385"/>
      <c r="BH186" s="385"/>
      <c r="BI186" s="385"/>
      <c r="BJ186" s="385"/>
      <c r="BK186" s="385"/>
      <c r="BL186" s="385"/>
      <c r="BM186" s="385"/>
    </row>
  </sheetData>
  <sheetProtection autoFilter="0"/>
  <mergeCells count="26">
    <mergeCell ref="E8:E17"/>
    <mergeCell ref="B5:B6"/>
    <mergeCell ref="C5:E5"/>
    <mergeCell ref="B19:M19"/>
    <mergeCell ref="B20:M20"/>
    <mergeCell ref="B21:M21"/>
    <mergeCell ref="B22:M22"/>
    <mergeCell ref="B23:M23"/>
    <mergeCell ref="B24:M24"/>
    <mergeCell ref="B25:M25"/>
    <mergeCell ref="B26:M26"/>
    <mergeCell ref="B27:M27"/>
    <mergeCell ref="B28:M28"/>
    <mergeCell ref="B29:M29"/>
    <mergeCell ref="B30:M30"/>
    <mergeCell ref="B31:M31"/>
    <mergeCell ref="B32:M32"/>
    <mergeCell ref="B33:M33"/>
    <mergeCell ref="B34:M34"/>
    <mergeCell ref="B35:M35"/>
    <mergeCell ref="B41:M41"/>
    <mergeCell ref="B36:M36"/>
    <mergeCell ref="B37:M37"/>
    <mergeCell ref="B38:M38"/>
    <mergeCell ref="B39:M39"/>
    <mergeCell ref="B40:M40"/>
  </mergeCells>
  <conditionalFormatting sqref="C8:C17">
    <cfRule type="cellIs" dxfId="64" priority="1" operator="between">
      <formula>80.001</formula>
      <formula>100</formula>
    </cfRule>
    <cfRule type="cellIs" dxfId="63" priority="2" operator="between">
      <formula>60.001</formula>
      <formula>80</formula>
    </cfRule>
    <cfRule type="cellIs" dxfId="62" priority="3" operator="between">
      <formula>40.0001</formula>
      <formula>60</formula>
    </cfRule>
    <cfRule type="cellIs" dxfId="61" priority="4" operator="between">
      <formula>20.001</formula>
      <formula>40</formula>
    </cfRule>
    <cfRule type="cellIs" dxfId="60" priority="5" operator="between">
      <formula>0</formula>
      <formula>20</formula>
    </cfRule>
    <cfRule type="cellIs" dxfId="59" priority="6" operator="between">
      <formula>80.001</formula>
      <formula>100</formula>
    </cfRule>
    <cfRule type="cellIs" dxfId="58" priority="7" operator="between">
      <formula>60.001</formula>
      <formula>80</formula>
    </cfRule>
    <cfRule type="cellIs" dxfId="57" priority="8" operator="between">
      <formula>40.0001</formula>
      <formula>60</formula>
    </cfRule>
    <cfRule type="cellIs" dxfId="56" priority="9" operator="between">
      <formula>20.001</formula>
      <formula>40</formula>
    </cfRule>
    <cfRule type="cellIs" dxfId="55" priority="10" operator="between">
      <formula>0</formula>
      <formula>20</formula>
    </cfRule>
    <cfRule type="cellIs" dxfId="54" priority="11" operator="between">
      <formula>80.001</formula>
      <formula>100</formula>
    </cfRule>
    <cfRule type="cellIs" dxfId="53" priority="12" operator="between">
      <formula>60.001</formula>
      <formula>80</formula>
    </cfRule>
    <cfRule type="cellIs" dxfId="52" priority="13" operator="between">
      <formula>40.0001</formula>
      <formula>60</formula>
    </cfRule>
    <cfRule type="cellIs" dxfId="51" priority="14" operator="between">
      <formula>20.001</formula>
      <formula>40</formula>
    </cfRule>
    <cfRule type="cellIs" dxfId="50" priority="15" operator="between">
      <formula>0</formula>
      <formula>20</formula>
    </cfRule>
    <cfRule type="cellIs" dxfId="49" priority="16" operator="between">
      <formula>80.001</formula>
      <formula>100</formula>
    </cfRule>
    <cfRule type="cellIs" dxfId="48" priority="17" operator="between">
      <formula>60.001</formula>
      <formula>80</formula>
    </cfRule>
    <cfRule type="cellIs" dxfId="47" priority="18" operator="between">
      <formula>40.0001</formula>
      <formula>60</formula>
    </cfRule>
    <cfRule type="cellIs" dxfId="46" priority="19" operator="between">
      <formula>20.001</formula>
      <formula>40</formula>
    </cfRule>
    <cfRule type="cellIs" dxfId="45" priority="20" operator="between">
      <formula>0</formula>
      <formula>20</formula>
    </cfRule>
    <cfRule type="cellIs" dxfId="44" priority="21" operator="between">
      <formula>80.001</formula>
      <formula>100</formula>
    </cfRule>
    <cfRule type="cellIs" dxfId="43" priority="22" operator="between">
      <formula>60.001</formula>
      <formula>80</formula>
    </cfRule>
    <cfRule type="cellIs" dxfId="42" priority="23" operator="between">
      <formula>40.0001</formula>
      <formula>60</formula>
    </cfRule>
    <cfRule type="cellIs" dxfId="41" priority="24" operator="between">
      <formula>20.001</formula>
      <formula>40</formula>
    </cfRule>
    <cfRule type="cellIs" dxfId="40" priority="25" operator="between">
      <formula>0</formula>
      <formula>20</formula>
    </cfRule>
    <cfRule type="cellIs" dxfId="39" priority="26" operator="between">
      <formula>80.001</formula>
      <formula>100</formula>
    </cfRule>
    <cfRule type="cellIs" dxfId="38" priority="27" operator="between">
      <formula>60.001</formula>
      <formula>80</formula>
    </cfRule>
    <cfRule type="cellIs" dxfId="37" priority="28" operator="between">
      <formula>40.0001</formula>
      <formula>60</formula>
    </cfRule>
    <cfRule type="cellIs" dxfId="36" priority="29" operator="between">
      <formula>20.001</formula>
      <formula>40</formula>
    </cfRule>
    <cfRule type="cellIs" dxfId="35" priority="30" operator="between">
      <formula>0</formula>
      <formula>20</formula>
    </cfRule>
    <cfRule type="cellIs" dxfId="34" priority="31" operator="between">
      <formula>80.001</formula>
      <formula>100</formula>
    </cfRule>
    <cfRule type="cellIs" dxfId="33" priority="32" operator="between">
      <formula>60.001</formula>
      <formula>80</formula>
    </cfRule>
    <cfRule type="cellIs" dxfId="32" priority="33" operator="between">
      <formula>40.0001</formula>
      <formula>60</formula>
    </cfRule>
    <cfRule type="cellIs" dxfId="31" priority="34" operator="between">
      <formula>20.001</formula>
      <formula>40</formula>
    </cfRule>
    <cfRule type="cellIs" dxfId="30" priority="35" operator="between">
      <formula>0</formula>
      <formula>20</formula>
    </cfRule>
    <cfRule type="cellIs" dxfId="29" priority="36" operator="between">
      <formula>80.001</formula>
      <formula>100</formula>
    </cfRule>
    <cfRule type="cellIs" dxfId="28" priority="37" operator="between">
      <formula>60.001</formula>
      <formula>80</formula>
    </cfRule>
    <cfRule type="cellIs" dxfId="27" priority="38" operator="between">
      <formula>40.0001</formula>
      <formula>60</formula>
    </cfRule>
    <cfRule type="cellIs" dxfId="26" priority="39" operator="between">
      <formula>20.001</formula>
      <formula>40</formula>
    </cfRule>
    <cfRule type="cellIs" dxfId="25" priority="40" operator="between">
      <formula>0</formula>
      <formula>20</formula>
    </cfRule>
    <cfRule type="cellIs" dxfId="24" priority="41" operator="between">
      <formula>80.001</formula>
      <formula>100</formula>
    </cfRule>
    <cfRule type="cellIs" dxfId="23" priority="42" operator="between">
      <formula>60.001</formula>
      <formula>80</formula>
    </cfRule>
    <cfRule type="cellIs" dxfId="22" priority="43" operator="between">
      <formula>40.0001</formula>
      <formula>60</formula>
    </cfRule>
    <cfRule type="cellIs" dxfId="21" priority="44" operator="between">
      <formula>20.001</formula>
      <formula>40</formula>
    </cfRule>
    <cfRule type="cellIs" dxfId="20" priority="45" operator="between">
      <formula>0</formula>
      <formula>20</formula>
    </cfRule>
    <cfRule type="cellIs" dxfId="19" priority="46" operator="between">
      <formula>80.001</formula>
      <formula>100</formula>
    </cfRule>
    <cfRule type="cellIs" dxfId="18" priority="47" operator="between">
      <formula>60.001</formula>
      <formula>80</formula>
    </cfRule>
    <cfRule type="cellIs" dxfId="17" priority="48" operator="between">
      <formula>40.0001</formula>
      <formula>60</formula>
    </cfRule>
    <cfRule type="cellIs" dxfId="16" priority="49" operator="between">
      <formula>20.001</formula>
      <formula>40</formula>
    </cfRule>
    <cfRule type="cellIs" dxfId="15" priority="50" operator="between">
      <formula>0</formula>
      <formula>20</formula>
    </cfRule>
    <cfRule type="cellIs" dxfId="14" priority="51" operator="between">
      <formula>80.001</formula>
      <formula>100</formula>
    </cfRule>
    <cfRule type="cellIs" dxfId="13" priority="52" operator="between">
      <formula>60.001</formula>
      <formula>80</formula>
    </cfRule>
    <cfRule type="cellIs" dxfId="12" priority="53" operator="between">
      <formula>40.0001</formula>
      <formula>60</formula>
    </cfRule>
    <cfRule type="cellIs" dxfId="11" priority="54" operator="between">
      <formula>20.001</formula>
      <formula>40</formula>
    </cfRule>
    <cfRule type="cellIs" dxfId="10" priority="55" operator="between">
      <formula>0</formula>
      <formula>20</formula>
    </cfRule>
    <cfRule type="cellIs" dxfId="9" priority="133" operator="between">
      <formula>80.001</formula>
      <formula>100</formula>
    </cfRule>
    <cfRule type="cellIs" dxfId="8" priority="134" operator="between">
      <formula>60.001</formula>
      <formula>80</formula>
    </cfRule>
    <cfRule type="cellIs" dxfId="7" priority="135" operator="between">
      <formula>40.0001</formula>
      <formula>60</formula>
    </cfRule>
    <cfRule type="cellIs" dxfId="6" priority="136" operator="between">
      <formula>20.001</formula>
      <formula>40</formula>
    </cfRule>
    <cfRule type="cellIs" dxfId="5" priority="137" operator="between">
      <formula>0</formula>
      <formula>20</formula>
    </cfRule>
  </conditionalFormatting>
  <conditionalFormatting sqref="D8:D17">
    <cfRule type="dataBar" priority="149">
      <dataBar>
        <cfvo type="min"/>
        <cfvo type="max"/>
        <color rgb="FFC00000"/>
      </dataBar>
    </cfRule>
    <cfRule type="dataBar" priority="150">
      <dataBar>
        <cfvo type="min"/>
        <cfvo type="max"/>
        <color rgb="FF638EC6"/>
      </dataBar>
    </cfRule>
  </conditionalFormatting>
  <conditionalFormatting sqref="E8:E17">
    <cfRule type="cellIs" dxfId="4" priority="143" operator="between">
      <formula>0.80001</formula>
      <formula>1</formula>
    </cfRule>
    <cfRule type="cellIs" dxfId="3" priority="144" operator="between">
      <formula>0.60001</formula>
      <formula>0.8</formula>
    </cfRule>
    <cfRule type="cellIs" dxfId="2" priority="145" operator="between">
      <formula>0.400001</formula>
      <formula>0.6</formula>
    </cfRule>
    <cfRule type="cellIs" dxfId="1" priority="146" operator="between">
      <formula>0.200001</formula>
      <formula>0.4</formula>
    </cfRule>
    <cfRule type="cellIs" dxfId="0" priority="147" operator="between">
      <formula>0</formula>
      <formula>0.2</formula>
    </cfRule>
  </conditionalFormatting>
  <pageMargins left="0.7" right="0.7" top="0.75" bottom="0.75" header="0.3" footer="0.3"/>
  <pageSetup paperSize="9"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tabColor rgb="FF00B0F0"/>
  </sheetPr>
  <dimension ref="A1:BE169"/>
  <sheetViews>
    <sheetView showGridLines="0" showRowColHeaders="0" tabSelected="1" zoomScale="60" zoomScaleNormal="60" workbookViewId="0">
      <selection activeCell="C9" sqref="C9"/>
    </sheetView>
  </sheetViews>
  <sheetFormatPr baseColWidth="10" defaultColWidth="11.5703125" defaultRowHeight="12.75" x14ac:dyDescent="0.2"/>
  <cols>
    <col min="1" max="1" width="2.28515625" style="2" customWidth="1"/>
    <col min="2" max="2" width="60.28515625" style="2" customWidth="1"/>
    <col min="3" max="3" width="11.7109375" style="2" customWidth="1"/>
    <col min="4" max="4" width="27.5703125" style="2" customWidth="1"/>
    <col min="5" max="5" width="12.85546875" style="2" customWidth="1"/>
    <col min="6" max="13" width="15.7109375" style="2" customWidth="1"/>
    <col min="14" max="16384" width="11.5703125" style="2"/>
  </cols>
  <sheetData>
    <row r="1" spans="1:57" ht="21.6" customHeight="1" x14ac:dyDescent="0.2">
      <c r="A1" s="387"/>
      <c r="B1" s="387"/>
      <c r="C1" s="387"/>
      <c r="D1" s="387"/>
      <c r="E1" s="387"/>
      <c r="F1" s="387"/>
      <c r="G1" s="387"/>
      <c r="H1" s="387"/>
      <c r="I1" s="387"/>
      <c r="J1" s="387"/>
      <c r="K1" s="387"/>
      <c r="L1" s="387"/>
      <c r="M1" s="387"/>
      <c r="N1" s="387"/>
      <c r="O1" s="387"/>
      <c r="P1" s="387"/>
      <c r="Q1" s="387"/>
      <c r="R1" s="387"/>
      <c r="S1" s="387"/>
      <c r="T1" s="387"/>
      <c r="U1" s="387"/>
      <c r="V1" s="387"/>
      <c r="W1" s="387"/>
      <c r="X1" s="387"/>
      <c r="Y1" s="387"/>
      <c r="Z1" s="387"/>
      <c r="AA1" s="387"/>
      <c r="AB1" s="387"/>
      <c r="AC1" s="387"/>
      <c r="AD1" s="387"/>
      <c r="AE1" s="387"/>
      <c r="AF1" s="387"/>
      <c r="AG1" s="387"/>
      <c r="AH1" s="387"/>
      <c r="AI1" s="387"/>
      <c r="AJ1" s="387"/>
      <c r="AK1" s="387"/>
      <c r="AL1" s="387"/>
      <c r="AM1" s="387"/>
      <c r="AN1" s="387"/>
      <c r="AO1" s="387"/>
      <c r="AP1" s="387"/>
      <c r="AQ1" s="387"/>
      <c r="AR1" s="387"/>
      <c r="AS1" s="387"/>
      <c r="AT1" s="387"/>
      <c r="AU1" s="387"/>
      <c r="AV1" s="387"/>
      <c r="AW1" s="387"/>
      <c r="AX1" s="387"/>
      <c r="AY1" s="387"/>
      <c r="AZ1" s="387"/>
      <c r="BA1" s="387"/>
      <c r="BB1" s="387"/>
      <c r="BC1" s="387"/>
      <c r="BD1" s="387"/>
      <c r="BE1" s="387"/>
    </row>
    <row r="2" spans="1:57" x14ac:dyDescent="0.2">
      <c r="A2" s="387"/>
      <c r="B2" s="387"/>
      <c r="C2" s="387"/>
      <c r="D2" s="387"/>
      <c r="E2" s="387"/>
      <c r="F2" s="387"/>
      <c r="G2" s="387"/>
      <c r="H2" s="387"/>
      <c r="I2" s="387"/>
      <c r="J2" s="387"/>
      <c r="K2" s="387"/>
      <c r="L2" s="387"/>
      <c r="M2" s="387"/>
      <c r="N2" s="387"/>
      <c r="O2" s="387"/>
      <c r="P2" s="387"/>
      <c r="Q2" s="387"/>
      <c r="R2" s="387"/>
      <c r="S2" s="387"/>
      <c r="T2" s="387"/>
      <c r="U2" s="387"/>
      <c r="V2" s="387"/>
      <c r="W2" s="387"/>
      <c r="X2" s="387"/>
      <c r="Y2" s="387"/>
      <c r="Z2" s="387"/>
      <c r="AA2" s="387"/>
      <c r="AB2" s="387"/>
      <c r="AC2" s="387"/>
      <c r="AD2" s="387"/>
      <c r="AE2" s="387"/>
      <c r="AF2" s="387"/>
      <c r="AG2" s="387"/>
      <c r="AH2" s="387"/>
      <c r="AI2" s="387"/>
      <c r="AJ2" s="387"/>
      <c r="AK2" s="387"/>
      <c r="AL2" s="387"/>
      <c r="AM2" s="387"/>
      <c r="AN2" s="387"/>
      <c r="AO2" s="387"/>
      <c r="AP2" s="387"/>
      <c r="AQ2" s="387"/>
      <c r="AR2" s="387"/>
      <c r="AS2" s="387"/>
      <c r="AT2" s="387"/>
      <c r="AU2" s="387"/>
      <c r="AV2" s="387"/>
      <c r="AW2" s="387"/>
      <c r="AX2" s="387"/>
      <c r="AY2" s="387"/>
      <c r="AZ2" s="387"/>
      <c r="BA2" s="387"/>
      <c r="BB2" s="387"/>
      <c r="BC2" s="387"/>
      <c r="BD2" s="387"/>
      <c r="BE2" s="387"/>
    </row>
    <row r="3" spans="1:57" x14ac:dyDescent="0.2">
      <c r="A3" s="387"/>
      <c r="B3" s="387"/>
      <c r="C3" s="387"/>
      <c r="D3" s="387"/>
      <c r="E3" s="387"/>
      <c r="F3" s="387"/>
      <c r="G3" s="387"/>
      <c r="H3" s="387"/>
      <c r="I3" s="387"/>
      <c r="J3" s="387"/>
      <c r="K3" s="387"/>
      <c r="L3" s="387"/>
      <c r="M3" s="387"/>
      <c r="N3" s="387"/>
      <c r="O3" s="387"/>
      <c r="P3" s="387"/>
      <c r="Q3" s="387"/>
      <c r="R3" s="387"/>
      <c r="S3" s="387"/>
      <c r="T3" s="387"/>
      <c r="U3" s="387"/>
      <c r="V3" s="387"/>
      <c r="W3" s="387"/>
      <c r="X3" s="387"/>
      <c r="Y3" s="387"/>
      <c r="Z3" s="387"/>
      <c r="AA3" s="387"/>
      <c r="AB3" s="387"/>
      <c r="AC3" s="387"/>
      <c r="AD3" s="387"/>
      <c r="AE3" s="387"/>
      <c r="AF3" s="387"/>
      <c r="AG3" s="387"/>
      <c r="AH3" s="387"/>
      <c r="AI3" s="387"/>
      <c r="AJ3" s="387"/>
      <c r="AK3" s="387"/>
      <c r="AL3" s="387"/>
      <c r="AM3" s="387"/>
      <c r="AN3" s="387"/>
      <c r="AO3" s="387"/>
      <c r="AP3" s="387"/>
      <c r="AQ3" s="387"/>
      <c r="AR3" s="387"/>
      <c r="AS3" s="387"/>
      <c r="AT3" s="387"/>
      <c r="AU3" s="387"/>
      <c r="AV3" s="387"/>
      <c r="AW3" s="387"/>
      <c r="AX3" s="387"/>
      <c r="AY3" s="387"/>
      <c r="AZ3" s="387"/>
      <c r="BA3" s="387"/>
      <c r="BB3" s="387"/>
      <c r="BC3" s="387"/>
      <c r="BD3" s="387"/>
      <c r="BE3" s="387"/>
    </row>
    <row r="4" spans="1:57" ht="20.45" customHeight="1" thickBot="1" x14ac:dyDescent="0.25">
      <c r="A4" s="387"/>
      <c r="B4" s="387"/>
      <c r="C4" s="387"/>
      <c r="D4" s="387"/>
      <c r="E4" s="387"/>
      <c r="F4" s="387"/>
      <c r="G4" s="387"/>
      <c r="H4" s="387"/>
      <c r="I4" s="387"/>
      <c r="J4" s="387"/>
      <c r="K4" s="387"/>
      <c r="L4" s="387"/>
      <c r="M4" s="387"/>
      <c r="N4" s="387"/>
      <c r="O4" s="387"/>
      <c r="P4" s="387"/>
      <c r="Q4" s="387"/>
      <c r="R4" s="387"/>
      <c r="S4" s="387"/>
      <c r="T4" s="387"/>
      <c r="U4" s="387"/>
      <c r="V4" s="387"/>
      <c r="W4" s="387"/>
      <c r="X4" s="387"/>
      <c r="Y4" s="387"/>
      <c r="Z4" s="387"/>
      <c r="AA4" s="387"/>
      <c r="AB4" s="387"/>
      <c r="AC4" s="387"/>
      <c r="AD4" s="387"/>
      <c r="AE4" s="387"/>
      <c r="AF4" s="387"/>
      <c r="AG4" s="387"/>
      <c r="AH4" s="387"/>
      <c r="AI4" s="387"/>
      <c r="AJ4" s="387"/>
      <c r="AK4" s="387"/>
      <c r="AL4" s="387"/>
      <c r="AM4" s="387"/>
      <c r="AN4" s="387"/>
      <c r="AO4" s="387"/>
      <c r="AP4" s="387"/>
      <c r="AQ4" s="387"/>
      <c r="AR4" s="387"/>
      <c r="AS4" s="387"/>
      <c r="AT4" s="387"/>
      <c r="AU4" s="387"/>
      <c r="AV4" s="387"/>
      <c r="AW4" s="387"/>
      <c r="AX4" s="387"/>
      <c r="AY4" s="387"/>
      <c r="AZ4" s="387"/>
      <c r="BA4" s="387"/>
      <c r="BB4" s="387"/>
      <c r="BC4" s="387"/>
      <c r="BD4" s="387"/>
      <c r="BE4" s="387"/>
    </row>
    <row r="5" spans="1:57" ht="26.45" customHeight="1" thickBot="1" x14ac:dyDescent="0.25">
      <c r="A5" s="387"/>
      <c r="B5" s="550" t="s">
        <v>0</v>
      </c>
      <c r="C5" s="552" t="s">
        <v>1</v>
      </c>
      <c r="D5" s="553"/>
      <c r="E5" s="554"/>
      <c r="F5" s="387"/>
      <c r="G5" s="387"/>
      <c r="H5" s="387"/>
      <c r="I5" s="387"/>
      <c r="J5" s="387"/>
      <c r="K5" s="387"/>
      <c r="L5" s="387"/>
      <c r="M5" s="387"/>
      <c r="N5" s="387"/>
      <c r="O5" s="387"/>
      <c r="P5" s="387"/>
      <c r="Q5" s="387"/>
      <c r="R5" s="387"/>
      <c r="S5" s="387"/>
      <c r="T5" s="387"/>
      <c r="U5" s="387"/>
      <c r="V5" s="387"/>
      <c r="W5" s="387"/>
      <c r="X5" s="387"/>
      <c r="Y5" s="387"/>
      <c r="Z5" s="387"/>
      <c r="AA5" s="387"/>
      <c r="AB5" s="387"/>
      <c r="AC5" s="387"/>
      <c r="AD5" s="387"/>
      <c r="AE5" s="387"/>
      <c r="AF5" s="387"/>
      <c r="AG5" s="387"/>
      <c r="AH5" s="387"/>
      <c r="AI5" s="387"/>
      <c r="AJ5" s="387"/>
      <c r="AK5" s="387"/>
      <c r="AL5" s="387"/>
      <c r="AM5" s="387"/>
      <c r="AN5" s="387"/>
      <c r="AO5" s="387"/>
      <c r="AP5" s="387"/>
      <c r="AQ5" s="387"/>
      <c r="AR5" s="387"/>
      <c r="AS5" s="387"/>
      <c r="AT5" s="387"/>
      <c r="AU5" s="387"/>
      <c r="AV5" s="387"/>
      <c r="AW5" s="387"/>
      <c r="AX5" s="387"/>
      <c r="AY5" s="387"/>
      <c r="AZ5" s="387"/>
      <c r="BA5" s="387"/>
      <c r="BB5" s="387"/>
      <c r="BC5" s="387"/>
      <c r="BD5" s="387"/>
      <c r="BE5" s="387"/>
    </row>
    <row r="6" spans="1:57" ht="42" customHeight="1" thickBot="1" x14ac:dyDescent="0.25">
      <c r="A6" s="387"/>
      <c r="B6" s="551"/>
      <c r="C6" s="472">
        <v>9</v>
      </c>
      <c r="D6" s="429" t="s">
        <v>2</v>
      </c>
      <c r="E6" s="429" t="s">
        <v>3</v>
      </c>
      <c r="F6" s="387"/>
      <c r="G6" s="387"/>
      <c r="H6" s="387"/>
      <c r="I6" s="387"/>
      <c r="J6" s="387"/>
      <c r="K6" s="387"/>
      <c r="L6" s="387"/>
      <c r="M6" s="387"/>
      <c r="N6" s="387"/>
      <c r="O6" s="387"/>
      <c r="P6" s="387"/>
      <c r="Q6" s="387"/>
      <c r="R6" s="387"/>
      <c r="S6" s="387"/>
      <c r="T6" s="387"/>
      <c r="U6" s="387"/>
      <c r="V6" s="387"/>
      <c r="W6" s="387"/>
      <c r="X6" s="387"/>
      <c r="Y6" s="387"/>
      <c r="Z6" s="387"/>
      <c r="AA6" s="387"/>
      <c r="AB6" s="387"/>
      <c r="AC6" s="387"/>
      <c r="AD6" s="387"/>
      <c r="AE6" s="387"/>
      <c r="AF6" s="387"/>
      <c r="AG6" s="387"/>
      <c r="AH6" s="387"/>
      <c r="AI6" s="387"/>
      <c r="AJ6" s="387"/>
      <c r="AK6" s="387"/>
      <c r="AL6" s="387"/>
      <c r="AM6" s="387"/>
      <c r="AN6" s="387"/>
      <c r="AO6" s="387"/>
      <c r="AP6" s="387"/>
      <c r="AQ6" s="387"/>
      <c r="AR6" s="387"/>
      <c r="AS6" s="387"/>
      <c r="AT6" s="387"/>
      <c r="AU6" s="387"/>
      <c r="AV6" s="387"/>
      <c r="AW6" s="387"/>
      <c r="AX6" s="387"/>
      <c r="AY6" s="387"/>
      <c r="AZ6" s="387"/>
      <c r="BA6" s="387"/>
      <c r="BB6" s="387"/>
      <c r="BC6" s="387"/>
      <c r="BD6" s="387"/>
      <c r="BE6" s="387"/>
    </row>
    <row r="7" spans="1:57" ht="33" customHeight="1" thickBot="1" x14ac:dyDescent="0.25">
      <c r="A7" s="387"/>
      <c r="B7" s="419" t="s">
        <v>408</v>
      </c>
      <c r="C7" s="471"/>
      <c r="D7" s="434">
        <v>0.8</v>
      </c>
      <c r="E7" s="422">
        <f>SUM(C8:C16)</f>
        <v>180</v>
      </c>
      <c r="F7" s="387"/>
      <c r="G7" s="387"/>
      <c r="H7" s="387"/>
      <c r="I7" s="387"/>
      <c r="J7" s="387"/>
      <c r="K7" s="387"/>
      <c r="L7" s="387"/>
      <c r="M7" s="387"/>
      <c r="N7" s="387"/>
      <c r="O7" s="387"/>
      <c r="P7" s="387"/>
      <c r="Q7" s="387"/>
      <c r="R7" s="387"/>
      <c r="S7" s="387"/>
      <c r="T7" s="387"/>
      <c r="U7" s="387"/>
      <c r="V7" s="387"/>
      <c r="W7" s="387"/>
      <c r="X7" s="387"/>
      <c r="Y7" s="387"/>
      <c r="Z7" s="387"/>
      <c r="AA7" s="387"/>
      <c r="AB7" s="387"/>
      <c r="AC7" s="387"/>
      <c r="AD7" s="387"/>
      <c r="AE7" s="387"/>
      <c r="AF7" s="387"/>
      <c r="AG7" s="387"/>
      <c r="AH7" s="387"/>
      <c r="AI7" s="387"/>
      <c r="AJ7" s="387"/>
      <c r="AK7" s="387"/>
      <c r="AL7" s="387"/>
      <c r="AM7" s="387"/>
      <c r="AN7" s="387"/>
      <c r="AO7" s="387"/>
      <c r="AP7" s="387"/>
      <c r="AQ7" s="387"/>
      <c r="AR7" s="387"/>
      <c r="AS7" s="387"/>
      <c r="AT7" s="387"/>
      <c r="AU7" s="387"/>
      <c r="AV7" s="387"/>
      <c r="AW7" s="387"/>
      <c r="AX7" s="387"/>
      <c r="AY7" s="387"/>
      <c r="AZ7" s="387"/>
      <c r="BA7" s="387"/>
      <c r="BB7" s="387"/>
      <c r="BC7" s="387"/>
      <c r="BD7" s="387"/>
      <c r="BE7" s="387"/>
    </row>
    <row r="8" spans="1:57" ht="45.75" customHeight="1" thickBot="1" x14ac:dyDescent="0.25">
      <c r="A8" s="387"/>
      <c r="B8" s="492" t="s">
        <v>16</v>
      </c>
      <c r="C8" s="491">
        <v>20</v>
      </c>
      <c r="D8" s="3">
        <f>C8</f>
        <v>20</v>
      </c>
      <c r="E8" s="534">
        <f>E7/(C6*100)</f>
        <v>0.2</v>
      </c>
      <c r="F8" s="18" t="s">
        <v>16</v>
      </c>
      <c r="G8" s="17">
        <f>C8</f>
        <v>20</v>
      </c>
      <c r="H8" s="19">
        <v>96</v>
      </c>
      <c r="I8" s="19"/>
      <c r="J8" s="19"/>
      <c r="K8" s="19"/>
      <c r="L8" s="19"/>
      <c r="M8" s="19"/>
      <c r="N8" s="420"/>
      <c r="O8" s="387"/>
      <c r="P8" s="387"/>
      <c r="Q8" s="387"/>
      <c r="R8" s="387"/>
      <c r="S8" s="387"/>
      <c r="T8" s="387"/>
      <c r="U8" s="387"/>
      <c r="V8" s="387"/>
      <c r="W8" s="387"/>
      <c r="X8" s="387"/>
      <c r="Y8" s="387"/>
      <c r="Z8" s="387"/>
      <c r="AA8" s="387"/>
      <c r="AB8" s="387"/>
      <c r="AC8" s="387"/>
      <c r="AD8" s="387"/>
      <c r="AE8" s="387"/>
      <c r="AF8" s="387"/>
      <c r="AG8" s="387"/>
      <c r="AH8" s="387"/>
      <c r="AI8" s="387"/>
      <c r="AJ8" s="387"/>
      <c r="AK8" s="387"/>
      <c r="AL8" s="387"/>
      <c r="AM8" s="387"/>
      <c r="AN8" s="387"/>
      <c r="AO8" s="387"/>
      <c r="AP8" s="387"/>
      <c r="AQ8" s="387"/>
      <c r="AR8" s="387"/>
      <c r="AS8" s="387"/>
      <c r="AT8" s="387"/>
      <c r="AU8" s="387"/>
      <c r="AV8" s="387"/>
      <c r="AW8" s="387"/>
      <c r="AX8" s="387"/>
      <c r="AY8" s="387"/>
      <c r="AZ8" s="387"/>
      <c r="BA8" s="387"/>
      <c r="BB8" s="387"/>
      <c r="BC8" s="387"/>
      <c r="BD8" s="387"/>
      <c r="BE8" s="387"/>
    </row>
    <row r="9" spans="1:57" ht="45.75" customHeight="1" x14ac:dyDescent="0.2">
      <c r="A9" s="387"/>
      <c r="B9" s="492" t="s">
        <v>17</v>
      </c>
      <c r="C9" s="491">
        <v>20</v>
      </c>
      <c r="D9" s="3">
        <f t="shared" ref="D9:D16" si="0">C9</f>
        <v>20</v>
      </c>
      <c r="E9" s="534"/>
      <c r="F9" s="18" t="s">
        <v>17</v>
      </c>
      <c r="G9" s="17">
        <f t="shared" ref="G9:G17" si="1">C9</f>
        <v>20</v>
      </c>
      <c r="H9" s="19">
        <v>96</v>
      </c>
      <c r="I9" s="19"/>
      <c r="J9" s="19"/>
      <c r="K9" s="19"/>
      <c r="L9" s="19"/>
      <c r="M9" s="19"/>
      <c r="N9" s="420"/>
      <c r="O9" s="387"/>
      <c r="P9" s="387"/>
      <c r="Q9" s="387"/>
      <c r="R9" s="387"/>
      <c r="S9" s="387"/>
      <c r="T9" s="387"/>
      <c r="U9" s="387"/>
      <c r="V9" s="387"/>
      <c r="W9" s="387"/>
      <c r="X9" s="387"/>
      <c r="Y9" s="387"/>
      <c r="Z9" s="387"/>
      <c r="AA9" s="387"/>
      <c r="AB9" s="387"/>
      <c r="AC9" s="387"/>
      <c r="AD9" s="387"/>
      <c r="AE9" s="387"/>
      <c r="AF9" s="387"/>
      <c r="AG9" s="387"/>
      <c r="AH9" s="387"/>
      <c r="AI9" s="387"/>
      <c r="AJ9" s="387"/>
      <c r="AK9" s="387"/>
      <c r="AL9" s="387"/>
      <c r="AM9" s="387"/>
      <c r="AN9" s="387"/>
      <c r="AO9" s="387"/>
      <c r="AP9" s="387"/>
      <c r="AQ9" s="387"/>
      <c r="AR9" s="387"/>
      <c r="AS9" s="387"/>
      <c r="AT9" s="387"/>
      <c r="AU9" s="387"/>
      <c r="AV9" s="387"/>
      <c r="AW9" s="387"/>
      <c r="AX9" s="387"/>
      <c r="AY9" s="387"/>
      <c r="AZ9" s="387"/>
      <c r="BA9" s="387"/>
      <c r="BB9" s="387"/>
      <c r="BC9" s="387"/>
      <c r="BD9" s="387"/>
      <c r="BE9" s="387"/>
    </row>
    <row r="10" spans="1:57" ht="45.75" customHeight="1" x14ac:dyDescent="0.2">
      <c r="A10" s="387"/>
      <c r="B10" s="493" t="s">
        <v>18</v>
      </c>
      <c r="C10" s="491">
        <v>20</v>
      </c>
      <c r="D10" s="3">
        <f t="shared" si="0"/>
        <v>20</v>
      </c>
      <c r="E10" s="534"/>
      <c r="F10" s="18" t="s">
        <v>18</v>
      </c>
      <c r="G10" s="17">
        <f t="shared" si="1"/>
        <v>20</v>
      </c>
      <c r="H10" s="19">
        <v>96</v>
      </c>
      <c r="I10" s="19"/>
      <c r="J10" s="19"/>
      <c r="K10" s="19"/>
      <c r="L10" s="19"/>
      <c r="M10" s="19"/>
      <c r="N10" s="420"/>
      <c r="O10" s="387"/>
      <c r="P10" s="387"/>
      <c r="Q10" s="387"/>
      <c r="R10" s="387"/>
      <c r="S10" s="387"/>
      <c r="T10" s="387"/>
      <c r="U10" s="387"/>
      <c r="V10" s="387"/>
      <c r="W10" s="387"/>
      <c r="X10" s="387"/>
      <c r="Y10" s="387"/>
      <c r="Z10" s="387"/>
      <c r="AA10" s="387"/>
      <c r="AB10" s="387"/>
      <c r="AC10" s="387"/>
      <c r="AD10" s="387"/>
      <c r="AE10" s="387"/>
      <c r="AF10" s="387"/>
      <c r="AG10" s="387"/>
      <c r="AH10" s="387"/>
      <c r="AI10" s="387"/>
      <c r="AJ10" s="387"/>
      <c r="AK10" s="387"/>
      <c r="AL10" s="387"/>
      <c r="AM10" s="387"/>
      <c r="AN10" s="387"/>
      <c r="AO10" s="387"/>
      <c r="AP10" s="387"/>
      <c r="AQ10" s="387"/>
      <c r="AR10" s="387"/>
      <c r="AS10" s="387"/>
      <c r="AT10" s="387"/>
      <c r="AU10" s="387"/>
      <c r="AV10" s="387"/>
      <c r="AW10" s="387"/>
      <c r="AX10" s="387"/>
      <c r="AY10" s="387"/>
      <c r="AZ10" s="387"/>
      <c r="BA10" s="387"/>
      <c r="BB10" s="387"/>
      <c r="BC10" s="387"/>
      <c r="BD10" s="387"/>
      <c r="BE10" s="387"/>
    </row>
    <row r="11" spans="1:57" ht="45.75" customHeight="1" x14ac:dyDescent="0.2">
      <c r="A11" s="387"/>
      <c r="B11" s="494" t="s">
        <v>19</v>
      </c>
      <c r="C11" s="491">
        <v>20</v>
      </c>
      <c r="D11" s="3">
        <f t="shared" si="0"/>
        <v>20</v>
      </c>
      <c r="E11" s="534"/>
      <c r="F11" s="20" t="s">
        <v>19</v>
      </c>
      <c r="G11" s="17">
        <f t="shared" si="1"/>
        <v>20</v>
      </c>
      <c r="H11" s="19">
        <v>96</v>
      </c>
      <c r="I11" s="19"/>
      <c r="J11" s="19"/>
      <c r="K11" s="19"/>
      <c r="L11" s="19"/>
      <c r="M11" s="19"/>
      <c r="N11" s="420"/>
      <c r="O11" s="387"/>
      <c r="P11" s="387"/>
      <c r="Q11" s="387"/>
      <c r="R11" s="387"/>
      <c r="S11" s="387"/>
      <c r="T11" s="387"/>
      <c r="U11" s="387"/>
      <c r="V11" s="387"/>
      <c r="W11" s="387"/>
      <c r="X11" s="387"/>
      <c r="Y11" s="387"/>
      <c r="Z11" s="387"/>
      <c r="AA11" s="387"/>
      <c r="AB11" s="387"/>
      <c r="AC11" s="387"/>
      <c r="AD11" s="387"/>
      <c r="AE11" s="387"/>
      <c r="AF11" s="387"/>
      <c r="AG11" s="387"/>
      <c r="AH11" s="387"/>
      <c r="AI11" s="387"/>
      <c r="AJ11" s="387"/>
      <c r="AK11" s="387"/>
      <c r="AL11" s="387"/>
      <c r="AM11" s="387"/>
      <c r="AN11" s="387"/>
      <c r="AO11" s="387"/>
      <c r="AP11" s="387"/>
      <c r="AQ11" s="387"/>
      <c r="AR11" s="387"/>
      <c r="AS11" s="387"/>
      <c r="AT11" s="387"/>
      <c r="AU11" s="387"/>
      <c r="AV11" s="387"/>
      <c r="AW11" s="387"/>
      <c r="AX11" s="387"/>
      <c r="AY11" s="387"/>
      <c r="AZ11" s="387"/>
      <c r="BA11" s="387"/>
      <c r="BB11" s="387"/>
      <c r="BC11" s="387"/>
      <c r="BD11" s="387"/>
      <c r="BE11" s="387"/>
    </row>
    <row r="12" spans="1:57" ht="45.75" customHeight="1" x14ac:dyDescent="0.2">
      <c r="A12" s="387"/>
      <c r="B12" s="494" t="s">
        <v>20</v>
      </c>
      <c r="C12" s="491">
        <v>20</v>
      </c>
      <c r="D12" s="3">
        <f t="shared" si="0"/>
        <v>20</v>
      </c>
      <c r="E12" s="534"/>
      <c r="F12" s="20" t="s">
        <v>20</v>
      </c>
      <c r="G12" s="17">
        <f t="shared" si="1"/>
        <v>20</v>
      </c>
      <c r="H12" s="19">
        <v>96</v>
      </c>
      <c r="I12" s="19"/>
      <c r="J12" s="19"/>
      <c r="K12" s="19"/>
      <c r="L12" s="19"/>
      <c r="M12" s="19"/>
      <c r="N12" s="420"/>
      <c r="O12" s="387"/>
      <c r="P12" s="387"/>
      <c r="Q12" s="387"/>
      <c r="R12" s="387"/>
      <c r="S12" s="387"/>
      <c r="T12" s="387"/>
      <c r="U12" s="387"/>
      <c r="V12" s="387"/>
      <c r="W12" s="387"/>
      <c r="X12" s="387"/>
      <c r="Y12" s="387"/>
      <c r="Z12" s="387"/>
      <c r="AA12" s="387"/>
      <c r="AB12" s="387"/>
      <c r="AC12" s="387"/>
      <c r="AD12" s="387"/>
      <c r="AE12" s="387"/>
      <c r="AF12" s="387"/>
      <c r="AG12" s="387"/>
      <c r="AH12" s="387"/>
      <c r="AI12" s="387"/>
      <c r="AJ12" s="387"/>
      <c r="AK12" s="387"/>
      <c r="AL12" s="387"/>
      <c r="AM12" s="387"/>
      <c r="AN12" s="387"/>
      <c r="AO12" s="387"/>
      <c r="AP12" s="387"/>
      <c r="AQ12" s="387"/>
      <c r="AR12" s="387"/>
      <c r="AS12" s="387"/>
      <c r="AT12" s="387"/>
      <c r="AU12" s="387"/>
      <c r="AV12" s="387"/>
      <c r="AW12" s="387"/>
      <c r="AX12" s="387"/>
      <c r="AY12" s="387"/>
      <c r="AZ12" s="387"/>
      <c r="BA12" s="387"/>
      <c r="BB12" s="387"/>
      <c r="BC12" s="387"/>
      <c r="BD12" s="387"/>
      <c r="BE12" s="387"/>
    </row>
    <row r="13" spans="1:57" ht="45.75" customHeight="1" x14ac:dyDescent="0.2">
      <c r="A13" s="387"/>
      <c r="B13" s="493" t="s">
        <v>21</v>
      </c>
      <c r="C13" s="491">
        <v>20</v>
      </c>
      <c r="D13" s="3">
        <f t="shared" si="0"/>
        <v>20</v>
      </c>
      <c r="E13" s="534"/>
      <c r="F13" s="18" t="s">
        <v>21</v>
      </c>
      <c r="G13" s="17">
        <f t="shared" si="1"/>
        <v>20</v>
      </c>
      <c r="H13" s="19">
        <v>96</v>
      </c>
      <c r="I13" s="19"/>
      <c r="J13" s="19"/>
      <c r="K13" s="19"/>
      <c r="L13" s="19"/>
      <c r="M13" s="19"/>
      <c r="N13" s="420"/>
      <c r="O13" s="387"/>
      <c r="P13" s="387"/>
      <c r="Q13" s="387"/>
      <c r="R13" s="387"/>
      <c r="S13" s="387"/>
      <c r="T13" s="387"/>
      <c r="U13" s="387"/>
      <c r="V13" s="387"/>
      <c r="W13" s="387"/>
      <c r="X13" s="387"/>
      <c r="Y13" s="387"/>
      <c r="Z13" s="387"/>
      <c r="AA13" s="387"/>
      <c r="AB13" s="387"/>
      <c r="AC13" s="387"/>
      <c r="AD13" s="387"/>
      <c r="AE13" s="387"/>
      <c r="AF13" s="387"/>
      <c r="AG13" s="387"/>
      <c r="AH13" s="387"/>
      <c r="AI13" s="387"/>
      <c r="AJ13" s="387"/>
      <c r="AK13" s="387"/>
      <c r="AL13" s="387"/>
      <c r="AM13" s="387"/>
      <c r="AN13" s="387"/>
      <c r="AO13" s="387"/>
      <c r="AP13" s="387"/>
      <c r="AQ13" s="387"/>
      <c r="AR13" s="387"/>
      <c r="AS13" s="387"/>
      <c r="AT13" s="387"/>
      <c r="AU13" s="387"/>
      <c r="AV13" s="387"/>
      <c r="AW13" s="387"/>
      <c r="AX13" s="387"/>
      <c r="AY13" s="387"/>
      <c r="AZ13" s="387"/>
      <c r="BA13" s="387"/>
      <c r="BB13" s="387"/>
      <c r="BC13" s="387"/>
      <c r="BD13" s="387"/>
      <c r="BE13" s="387"/>
    </row>
    <row r="14" spans="1:57" ht="45.75" customHeight="1" x14ac:dyDescent="0.2">
      <c r="A14" s="387"/>
      <c r="B14" s="493" t="s">
        <v>22</v>
      </c>
      <c r="C14" s="491">
        <v>20</v>
      </c>
      <c r="D14" s="3">
        <f t="shared" si="0"/>
        <v>20</v>
      </c>
      <c r="E14" s="534"/>
      <c r="F14" s="18" t="s">
        <v>22</v>
      </c>
      <c r="G14" s="17">
        <f t="shared" si="1"/>
        <v>20</v>
      </c>
      <c r="H14" s="19">
        <v>96</v>
      </c>
      <c r="I14" s="19"/>
      <c r="J14" s="19"/>
      <c r="K14" s="19"/>
      <c r="L14" s="19"/>
      <c r="M14" s="19"/>
      <c r="N14" s="420"/>
      <c r="O14" s="387"/>
      <c r="P14" s="387"/>
      <c r="Q14" s="387"/>
      <c r="R14" s="387"/>
      <c r="S14" s="387"/>
      <c r="T14" s="387"/>
      <c r="U14" s="387"/>
      <c r="V14" s="387"/>
      <c r="W14" s="387"/>
      <c r="X14" s="387"/>
      <c r="Y14" s="387"/>
      <c r="Z14" s="387"/>
      <c r="AA14" s="387"/>
      <c r="AB14" s="387"/>
      <c r="AC14" s="387"/>
      <c r="AD14" s="387"/>
      <c r="AE14" s="387"/>
      <c r="AF14" s="387"/>
      <c r="AG14" s="387"/>
      <c r="AH14" s="387"/>
      <c r="AI14" s="387"/>
      <c r="AJ14" s="387"/>
      <c r="AK14" s="387"/>
      <c r="AL14" s="387"/>
      <c r="AM14" s="387"/>
      <c r="AN14" s="387"/>
      <c r="AO14" s="387"/>
      <c r="AP14" s="387"/>
      <c r="AQ14" s="387"/>
      <c r="AR14" s="387"/>
      <c r="AS14" s="387"/>
      <c r="AT14" s="387"/>
      <c r="AU14" s="387"/>
      <c r="AV14" s="387"/>
      <c r="AW14" s="387"/>
      <c r="AX14" s="387"/>
      <c r="AY14" s="387"/>
      <c r="AZ14" s="387"/>
      <c r="BA14" s="387"/>
      <c r="BB14" s="387"/>
      <c r="BC14" s="387"/>
      <c r="BD14" s="387"/>
      <c r="BE14" s="387"/>
    </row>
    <row r="15" spans="1:57" ht="45.75" customHeight="1" x14ac:dyDescent="0.2">
      <c r="A15" s="387"/>
      <c r="B15" s="493" t="s">
        <v>23</v>
      </c>
      <c r="C15" s="491">
        <v>20</v>
      </c>
      <c r="D15" s="3">
        <f t="shared" si="0"/>
        <v>20</v>
      </c>
      <c r="E15" s="534"/>
      <c r="F15" s="18" t="s">
        <v>23</v>
      </c>
      <c r="G15" s="17">
        <f t="shared" si="1"/>
        <v>20</v>
      </c>
      <c r="H15" s="19">
        <v>96</v>
      </c>
      <c r="I15" s="19"/>
      <c r="J15" s="19"/>
      <c r="K15" s="19"/>
      <c r="L15" s="19"/>
      <c r="M15" s="19"/>
      <c r="N15" s="420"/>
      <c r="O15" s="387"/>
      <c r="P15" s="387"/>
      <c r="Q15" s="387"/>
      <c r="R15" s="387"/>
      <c r="S15" s="387"/>
      <c r="T15" s="387"/>
      <c r="U15" s="387"/>
      <c r="V15" s="387"/>
      <c r="W15" s="387"/>
      <c r="X15" s="387"/>
      <c r="Y15" s="387"/>
      <c r="Z15" s="387"/>
      <c r="AA15" s="387"/>
      <c r="AB15" s="387"/>
      <c r="AC15" s="387"/>
      <c r="AD15" s="387"/>
      <c r="AE15" s="387"/>
      <c r="AF15" s="387"/>
      <c r="AG15" s="387"/>
      <c r="AH15" s="387"/>
      <c r="AI15" s="387"/>
      <c r="AJ15" s="387"/>
      <c r="AK15" s="387"/>
      <c r="AL15" s="387"/>
      <c r="AM15" s="387"/>
      <c r="AN15" s="387"/>
      <c r="AO15" s="387"/>
      <c r="AP15" s="387"/>
      <c r="AQ15" s="387"/>
      <c r="AR15" s="387"/>
      <c r="AS15" s="387"/>
      <c r="AT15" s="387"/>
      <c r="AU15" s="387"/>
      <c r="AV15" s="387"/>
      <c r="AW15" s="387"/>
      <c r="AX15" s="387"/>
      <c r="AY15" s="387"/>
      <c r="AZ15" s="387"/>
      <c r="BA15" s="387"/>
      <c r="BB15" s="387"/>
      <c r="BC15" s="387"/>
      <c r="BD15" s="387"/>
      <c r="BE15" s="387"/>
    </row>
    <row r="16" spans="1:57" ht="45.75" customHeight="1" x14ac:dyDescent="0.2">
      <c r="A16" s="387"/>
      <c r="B16" s="494" t="s">
        <v>24</v>
      </c>
      <c r="C16" s="491">
        <v>20</v>
      </c>
      <c r="D16" s="3">
        <f t="shared" si="0"/>
        <v>20</v>
      </c>
      <c r="E16" s="534"/>
      <c r="F16" s="20" t="s">
        <v>24</v>
      </c>
      <c r="G16" s="17">
        <f t="shared" si="1"/>
        <v>20</v>
      </c>
      <c r="H16" s="19">
        <v>96</v>
      </c>
      <c r="I16" s="19"/>
      <c r="J16" s="19"/>
      <c r="K16" s="19"/>
      <c r="L16" s="19"/>
      <c r="M16" s="19"/>
      <c r="N16" s="420"/>
      <c r="O16" s="387"/>
      <c r="P16" s="387"/>
      <c r="Q16" s="387"/>
      <c r="R16" s="387"/>
      <c r="S16" s="387"/>
      <c r="T16" s="387"/>
      <c r="U16" s="387"/>
      <c r="V16" s="387"/>
      <c r="W16" s="387"/>
      <c r="X16" s="387"/>
      <c r="Y16" s="387"/>
      <c r="Z16" s="387"/>
      <c r="AA16" s="387"/>
      <c r="AB16" s="387"/>
      <c r="AC16" s="387"/>
      <c r="AD16" s="387"/>
      <c r="AE16" s="387"/>
      <c r="AF16" s="387"/>
      <c r="AG16" s="387"/>
      <c r="AH16" s="387"/>
      <c r="AI16" s="387"/>
      <c r="AJ16" s="387"/>
      <c r="AK16" s="387"/>
      <c r="AL16" s="387"/>
      <c r="AM16" s="387"/>
      <c r="AN16" s="387"/>
      <c r="AO16" s="387"/>
      <c r="AP16" s="387"/>
      <c r="AQ16" s="387"/>
      <c r="AR16" s="387"/>
      <c r="AS16" s="387"/>
      <c r="AT16" s="387"/>
      <c r="AU16" s="387"/>
      <c r="AV16" s="387"/>
      <c r="AW16" s="387"/>
      <c r="AX16" s="387"/>
      <c r="AY16" s="387"/>
      <c r="AZ16" s="387"/>
      <c r="BA16" s="387"/>
      <c r="BB16" s="387"/>
      <c r="BC16" s="387"/>
      <c r="BD16" s="387"/>
      <c r="BE16" s="387"/>
    </row>
    <row r="17" spans="1:57" x14ac:dyDescent="0.2">
      <c r="A17" s="387"/>
      <c r="B17" s="387"/>
      <c r="C17" s="387"/>
      <c r="D17" s="387"/>
      <c r="E17" s="387"/>
      <c r="F17" s="420"/>
      <c r="G17" s="420">
        <f t="shared" si="1"/>
        <v>0</v>
      </c>
      <c r="H17" s="420"/>
      <c r="I17" s="420"/>
      <c r="J17" s="420"/>
      <c r="K17" s="420"/>
      <c r="L17" s="420"/>
      <c r="M17" s="420"/>
      <c r="N17" s="420"/>
      <c r="O17" s="387"/>
      <c r="P17" s="387"/>
      <c r="Q17" s="387"/>
      <c r="R17" s="387"/>
      <c r="S17" s="387"/>
      <c r="T17" s="387"/>
      <c r="U17" s="387"/>
      <c r="V17" s="387"/>
      <c r="W17" s="387"/>
      <c r="X17" s="387"/>
      <c r="Y17" s="387"/>
      <c r="Z17" s="387"/>
      <c r="AA17" s="387"/>
      <c r="AB17" s="387"/>
      <c r="AC17" s="387"/>
      <c r="AD17" s="387"/>
      <c r="AE17" s="387"/>
      <c r="AF17" s="387"/>
      <c r="AG17" s="387"/>
      <c r="AH17" s="387"/>
      <c r="AI17" s="387"/>
      <c r="AJ17" s="387"/>
      <c r="AK17" s="387"/>
      <c r="AL17" s="387"/>
      <c r="AM17" s="387"/>
      <c r="AN17" s="387"/>
      <c r="AO17" s="387"/>
      <c r="AP17" s="387"/>
      <c r="AQ17" s="387"/>
      <c r="AR17" s="387"/>
      <c r="AS17" s="387"/>
      <c r="AT17" s="387"/>
      <c r="AU17" s="387"/>
      <c r="AV17" s="387"/>
      <c r="AW17" s="387"/>
      <c r="AX17" s="387"/>
      <c r="AY17" s="387"/>
      <c r="AZ17" s="387"/>
      <c r="BA17" s="387"/>
      <c r="BB17" s="387"/>
      <c r="BC17" s="387"/>
      <c r="BD17" s="387"/>
      <c r="BE17" s="387"/>
    </row>
    <row r="18" spans="1:57" ht="13.5" thickBot="1" x14ac:dyDescent="0.25">
      <c r="A18" s="387"/>
      <c r="B18" s="387"/>
      <c r="C18" s="387"/>
      <c r="D18" s="387"/>
      <c r="E18" s="387"/>
      <c r="F18" s="420"/>
      <c r="G18" s="420"/>
      <c r="H18" s="420"/>
      <c r="I18" s="420"/>
      <c r="J18" s="420"/>
      <c r="K18" s="420"/>
      <c r="L18" s="420"/>
      <c r="M18" s="420"/>
      <c r="N18" s="420"/>
      <c r="O18" s="387"/>
      <c r="P18" s="387"/>
      <c r="Q18" s="387"/>
      <c r="R18" s="387"/>
      <c r="S18" s="387"/>
      <c r="T18" s="387"/>
      <c r="U18" s="387"/>
      <c r="V18" s="387"/>
      <c r="W18" s="387"/>
      <c r="X18" s="387"/>
      <c r="Y18" s="387"/>
      <c r="Z18" s="387"/>
      <c r="AA18" s="387"/>
      <c r="AB18" s="387"/>
      <c r="AC18" s="387"/>
      <c r="AD18" s="387"/>
      <c r="AE18" s="387"/>
      <c r="AF18" s="387"/>
      <c r="AG18" s="387"/>
      <c r="AH18" s="387"/>
      <c r="AI18" s="387"/>
      <c r="AJ18" s="387"/>
      <c r="AK18" s="387"/>
      <c r="AL18" s="387"/>
      <c r="AM18" s="387"/>
      <c r="AN18" s="387"/>
      <c r="AO18" s="387"/>
      <c r="AP18" s="387"/>
      <c r="AQ18" s="387"/>
      <c r="AR18" s="387"/>
      <c r="AS18" s="387"/>
      <c r="AT18" s="387"/>
      <c r="AU18" s="387"/>
      <c r="AV18" s="387"/>
      <c r="AW18" s="387"/>
      <c r="AX18" s="387"/>
      <c r="AY18" s="387"/>
      <c r="AZ18" s="387"/>
      <c r="BA18" s="387"/>
      <c r="BB18" s="387"/>
      <c r="BC18" s="387"/>
      <c r="BD18" s="387"/>
      <c r="BE18" s="387"/>
    </row>
    <row r="19" spans="1:57" ht="23.25" customHeight="1" x14ac:dyDescent="0.2">
      <c r="A19" s="387"/>
      <c r="B19" s="541" t="s">
        <v>381</v>
      </c>
      <c r="C19" s="542"/>
      <c r="D19" s="542"/>
      <c r="E19" s="542"/>
      <c r="F19" s="542"/>
      <c r="G19" s="542"/>
      <c r="H19" s="542"/>
      <c r="I19" s="542"/>
      <c r="J19" s="542"/>
      <c r="K19" s="542"/>
      <c r="L19" s="542"/>
      <c r="M19" s="543"/>
      <c r="N19" s="420"/>
      <c r="O19" s="387"/>
      <c r="P19" s="387"/>
      <c r="Q19" s="387"/>
      <c r="R19" s="387"/>
      <c r="S19" s="387"/>
      <c r="T19" s="387"/>
      <c r="U19" s="387"/>
      <c r="V19" s="387"/>
      <c r="W19" s="387"/>
      <c r="X19" s="387"/>
      <c r="Y19" s="387"/>
      <c r="Z19" s="387"/>
      <c r="AA19" s="387"/>
      <c r="AB19" s="387"/>
      <c r="AC19" s="387"/>
      <c r="AD19" s="387"/>
      <c r="AE19" s="387"/>
      <c r="AF19" s="387"/>
      <c r="AG19" s="387"/>
      <c r="AH19" s="387"/>
      <c r="AI19" s="387"/>
      <c r="AJ19" s="387"/>
      <c r="AK19" s="387"/>
      <c r="AL19" s="387"/>
      <c r="AM19" s="387"/>
      <c r="AN19" s="387"/>
      <c r="AO19" s="387"/>
      <c r="AP19" s="387"/>
      <c r="AQ19" s="387"/>
      <c r="AR19" s="387"/>
      <c r="AS19" s="387"/>
      <c r="AT19" s="387"/>
      <c r="AU19" s="387"/>
      <c r="AV19" s="387"/>
      <c r="AW19" s="387"/>
      <c r="AX19" s="387"/>
      <c r="AY19" s="387"/>
      <c r="AZ19" s="387"/>
      <c r="BA19" s="387"/>
      <c r="BB19" s="387"/>
      <c r="BC19" s="387"/>
      <c r="BD19" s="387"/>
      <c r="BE19" s="387"/>
    </row>
    <row r="20" spans="1:57" ht="58.9" customHeight="1" x14ac:dyDescent="0.2">
      <c r="A20" s="387"/>
      <c r="B20" s="547" t="s">
        <v>439</v>
      </c>
      <c r="C20" s="548"/>
      <c r="D20" s="548"/>
      <c r="E20" s="548"/>
      <c r="F20" s="548"/>
      <c r="G20" s="548"/>
      <c r="H20" s="548"/>
      <c r="I20" s="548"/>
      <c r="J20" s="548"/>
      <c r="K20" s="548"/>
      <c r="L20" s="548"/>
      <c r="M20" s="549"/>
      <c r="N20" s="420"/>
      <c r="O20" s="387"/>
      <c r="P20" s="387"/>
      <c r="Q20" s="387"/>
      <c r="R20" s="387"/>
      <c r="S20" s="387"/>
      <c r="T20" s="387"/>
      <c r="U20" s="387"/>
      <c r="V20" s="387"/>
      <c r="W20" s="387"/>
      <c r="X20" s="387"/>
      <c r="Y20" s="387"/>
      <c r="Z20" s="387"/>
      <c r="AA20" s="387"/>
      <c r="AB20" s="387"/>
      <c r="AC20" s="387"/>
      <c r="AD20" s="387"/>
      <c r="AE20" s="387"/>
      <c r="AF20" s="387"/>
      <c r="AG20" s="387"/>
      <c r="AH20" s="387"/>
      <c r="AI20" s="387"/>
      <c r="AJ20" s="387"/>
      <c r="AK20" s="387"/>
      <c r="AL20" s="387"/>
      <c r="AM20" s="387"/>
      <c r="AN20" s="387"/>
      <c r="AO20" s="387"/>
      <c r="AP20" s="387"/>
      <c r="AQ20" s="387"/>
      <c r="AR20" s="387"/>
      <c r="AS20" s="387"/>
      <c r="AT20" s="387"/>
      <c r="AU20" s="387"/>
      <c r="AV20" s="387"/>
      <c r="AW20" s="387"/>
      <c r="AX20" s="387"/>
      <c r="AY20" s="387"/>
      <c r="AZ20" s="387"/>
      <c r="BA20" s="387"/>
      <c r="BB20" s="387"/>
      <c r="BC20" s="387"/>
      <c r="BD20" s="387"/>
      <c r="BE20" s="387"/>
    </row>
    <row r="21" spans="1:57" ht="49.9" customHeight="1" x14ac:dyDescent="0.2">
      <c r="A21" s="387"/>
      <c r="B21" s="547" t="s">
        <v>440</v>
      </c>
      <c r="C21" s="548"/>
      <c r="D21" s="548"/>
      <c r="E21" s="548"/>
      <c r="F21" s="548"/>
      <c r="G21" s="548"/>
      <c r="H21" s="548"/>
      <c r="I21" s="548"/>
      <c r="J21" s="548"/>
      <c r="K21" s="548"/>
      <c r="L21" s="548"/>
      <c r="M21" s="549"/>
      <c r="N21" s="387"/>
      <c r="O21" s="387"/>
      <c r="P21" s="387"/>
      <c r="Q21" s="387"/>
      <c r="R21" s="387"/>
      <c r="S21" s="387"/>
      <c r="T21" s="387"/>
      <c r="U21" s="387"/>
      <c r="V21" s="387"/>
      <c r="W21" s="387"/>
      <c r="X21" s="387"/>
      <c r="Y21" s="387"/>
      <c r="Z21" s="387"/>
      <c r="AA21" s="387"/>
      <c r="AB21" s="387"/>
      <c r="AC21" s="387"/>
      <c r="AD21" s="387"/>
      <c r="AE21" s="387"/>
      <c r="AF21" s="387"/>
      <c r="AG21" s="387"/>
      <c r="AH21" s="387"/>
      <c r="AI21" s="387"/>
      <c r="AJ21" s="387"/>
      <c r="AK21" s="387"/>
      <c r="AL21" s="387"/>
      <c r="AM21" s="387"/>
      <c r="AN21" s="387"/>
      <c r="AO21" s="387"/>
      <c r="AP21" s="387"/>
      <c r="AQ21" s="387"/>
      <c r="AR21" s="387"/>
      <c r="AS21" s="387"/>
      <c r="AT21" s="387"/>
      <c r="AU21" s="387"/>
      <c r="AV21" s="387"/>
      <c r="AW21" s="387"/>
      <c r="AX21" s="387"/>
      <c r="AY21" s="387"/>
      <c r="AZ21" s="387"/>
      <c r="BA21" s="387"/>
      <c r="BB21" s="387"/>
      <c r="BC21" s="387"/>
      <c r="BD21" s="387"/>
      <c r="BE21" s="387"/>
    </row>
    <row r="22" spans="1:57" ht="33.6" customHeight="1" x14ac:dyDescent="0.2">
      <c r="A22" s="387"/>
      <c r="B22" s="547" t="s">
        <v>441</v>
      </c>
      <c r="C22" s="548"/>
      <c r="D22" s="548"/>
      <c r="E22" s="548"/>
      <c r="F22" s="548"/>
      <c r="G22" s="548"/>
      <c r="H22" s="548"/>
      <c r="I22" s="548"/>
      <c r="J22" s="548"/>
      <c r="K22" s="548"/>
      <c r="L22" s="548"/>
      <c r="M22" s="549"/>
      <c r="N22" s="387"/>
      <c r="O22" s="387"/>
      <c r="P22" s="387"/>
      <c r="Q22" s="387"/>
      <c r="R22" s="387"/>
      <c r="S22" s="387"/>
      <c r="T22" s="387"/>
      <c r="U22" s="387"/>
      <c r="V22" s="387"/>
      <c r="W22" s="387"/>
      <c r="X22" s="387"/>
      <c r="Y22" s="387"/>
      <c r="Z22" s="387"/>
      <c r="AA22" s="387"/>
      <c r="AB22" s="387"/>
      <c r="AC22" s="387"/>
      <c r="AD22" s="387"/>
      <c r="AE22" s="387"/>
      <c r="AF22" s="387"/>
      <c r="AG22" s="387"/>
      <c r="AH22" s="387"/>
      <c r="AI22" s="387"/>
      <c r="AJ22" s="387"/>
      <c r="AK22" s="387"/>
      <c r="AL22" s="387"/>
      <c r="AM22" s="387"/>
      <c r="AN22" s="387"/>
      <c r="AO22" s="387"/>
      <c r="AP22" s="387"/>
      <c r="AQ22" s="387"/>
      <c r="AR22" s="387"/>
      <c r="AS22" s="387"/>
      <c r="AT22" s="387"/>
      <c r="AU22" s="387"/>
      <c r="AV22" s="387"/>
      <c r="AW22" s="387"/>
      <c r="AX22" s="387"/>
      <c r="AY22" s="387"/>
      <c r="AZ22" s="387"/>
      <c r="BA22" s="387"/>
      <c r="BB22" s="387"/>
      <c r="BC22" s="387"/>
      <c r="BD22" s="387"/>
      <c r="BE22" s="387"/>
    </row>
    <row r="23" spans="1:57" ht="31.9" customHeight="1" x14ac:dyDescent="0.2">
      <c r="A23" s="387"/>
      <c r="B23" s="547" t="s">
        <v>442</v>
      </c>
      <c r="C23" s="548"/>
      <c r="D23" s="548"/>
      <c r="E23" s="548"/>
      <c r="F23" s="548"/>
      <c r="G23" s="548"/>
      <c r="H23" s="548"/>
      <c r="I23" s="548"/>
      <c r="J23" s="548"/>
      <c r="K23" s="548"/>
      <c r="L23" s="548"/>
      <c r="M23" s="549"/>
      <c r="N23" s="387"/>
      <c r="O23" s="387"/>
      <c r="P23" s="387"/>
      <c r="Q23" s="387"/>
      <c r="R23" s="387"/>
      <c r="S23" s="387"/>
      <c r="T23" s="387"/>
      <c r="U23" s="387"/>
      <c r="V23" s="387"/>
      <c r="W23" s="387"/>
      <c r="X23" s="387"/>
      <c r="Y23" s="387"/>
      <c r="Z23" s="387"/>
      <c r="AA23" s="387"/>
      <c r="AB23" s="387"/>
      <c r="AC23" s="387"/>
      <c r="AD23" s="387"/>
      <c r="AE23" s="387"/>
      <c r="AF23" s="387"/>
      <c r="AG23" s="387"/>
      <c r="AH23" s="387"/>
      <c r="AI23" s="387"/>
      <c r="AJ23" s="387"/>
      <c r="AK23" s="387"/>
      <c r="AL23" s="387"/>
      <c r="AM23" s="387"/>
      <c r="AN23" s="387"/>
      <c r="AO23" s="387"/>
      <c r="AP23" s="387"/>
      <c r="AQ23" s="387"/>
      <c r="AR23" s="387"/>
      <c r="AS23" s="387"/>
      <c r="AT23" s="387"/>
      <c r="AU23" s="387"/>
      <c r="AV23" s="387"/>
      <c r="AW23" s="387"/>
      <c r="AX23" s="387"/>
      <c r="AY23" s="387"/>
      <c r="AZ23" s="387"/>
      <c r="BA23" s="387"/>
      <c r="BB23" s="387"/>
      <c r="BC23" s="387"/>
      <c r="BD23" s="387"/>
      <c r="BE23" s="387"/>
    </row>
    <row r="24" spans="1:57" ht="33.6" customHeight="1" x14ac:dyDescent="0.2">
      <c r="A24" s="387"/>
      <c r="B24" s="547" t="s">
        <v>443</v>
      </c>
      <c r="C24" s="548"/>
      <c r="D24" s="548"/>
      <c r="E24" s="548"/>
      <c r="F24" s="548"/>
      <c r="G24" s="548"/>
      <c r="H24" s="548"/>
      <c r="I24" s="548"/>
      <c r="J24" s="548"/>
      <c r="K24" s="548"/>
      <c r="L24" s="548"/>
      <c r="M24" s="549"/>
      <c r="N24" s="387"/>
      <c r="O24" s="387"/>
      <c r="P24" s="387"/>
      <c r="Q24" s="387"/>
      <c r="R24" s="387"/>
      <c r="S24" s="387"/>
      <c r="T24" s="387"/>
      <c r="U24" s="387"/>
      <c r="V24" s="387"/>
      <c r="W24" s="387"/>
      <c r="X24" s="387"/>
      <c r="Y24" s="387"/>
      <c r="Z24" s="387"/>
      <c r="AA24" s="387"/>
      <c r="AB24" s="387"/>
      <c r="AC24" s="387"/>
      <c r="AD24" s="387"/>
      <c r="AE24" s="387"/>
      <c r="AF24" s="387"/>
      <c r="AG24" s="387"/>
      <c r="AH24" s="387"/>
      <c r="AI24" s="387"/>
      <c r="AJ24" s="387"/>
      <c r="AK24" s="387"/>
      <c r="AL24" s="387"/>
      <c r="AM24" s="387"/>
      <c r="AN24" s="387"/>
      <c r="AO24" s="387"/>
      <c r="AP24" s="387"/>
      <c r="AQ24" s="387"/>
      <c r="AR24" s="387"/>
      <c r="AS24" s="387"/>
      <c r="AT24" s="387"/>
      <c r="AU24" s="387"/>
      <c r="AV24" s="387"/>
      <c r="AW24" s="387"/>
      <c r="AX24" s="387"/>
      <c r="AY24" s="387"/>
      <c r="AZ24" s="387"/>
      <c r="BA24" s="387"/>
      <c r="BB24" s="387"/>
      <c r="BC24" s="387"/>
      <c r="BD24" s="387"/>
      <c r="BE24" s="387"/>
    </row>
    <row r="25" spans="1:57" ht="49.9" customHeight="1" x14ac:dyDescent="0.2">
      <c r="A25" s="387"/>
      <c r="B25" s="547" t="s">
        <v>457</v>
      </c>
      <c r="C25" s="548"/>
      <c r="D25" s="548"/>
      <c r="E25" s="548"/>
      <c r="F25" s="548"/>
      <c r="G25" s="548"/>
      <c r="H25" s="548"/>
      <c r="I25" s="548"/>
      <c r="J25" s="548"/>
      <c r="K25" s="548"/>
      <c r="L25" s="548"/>
      <c r="M25" s="549"/>
      <c r="N25" s="387"/>
      <c r="O25" s="387"/>
      <c r="P25" s="387"/>
      <c r="Q25" s="387"/>
      <c r="R25" s="387"/>
      <c r="S25" s="387"/>
      <c r="T25" s="387"/>
      <c r="U25" s="387"/>
      <c r="V25" s="387"/>
      <c r="W25" s="387"/>
      <c r="X25" s="387"/>
      <c r="Y25" s="387"/>
      <c r="Z25" s="387"/>
      <c r="AA25" s="387"/>
      <c r="AB25" s="387"/>
      <c r="AC25" s="387"/>
      <c r="AD25" s="387"/>
      <c r="AE25" s="387"/>
      <c r="AF25" s="387"/>
      <c r="AG25" s="387"/>
      <c r="AH25" s="387"/>
      <c r="AI25" s="387"/>
      <c r="AJ25" s="387"/>
      <c r="AK25" s="387"/>
      <c r="AL25" s="387"/>
      <c r="AM25" s="387"/>
      <c r="AN25" s="387"/>
      <c r="AO25" s="387"/>
      <c r="AP25" s="387"/>
      <c r="AQ25" s="387"/>
      <c r="AR25" s="387"/>
      <c r="AS25" s="387"/>
      <c r="AT25" s="387"/>
      <c r="AU25" s="387"/>
      <c r="AV25" s="387"/>
      <c r="AW25" s="387"/>
      <c r="AX25" s="387"/>
      <c r="AY25" s="387"/>
      <c r="AZ25" s="387"/>
      <c r="BA25" s="387"/>
      <c r="BB25" s="387"/>
      <c r="BC25" s="387"/>
      <c r="BD25" s="387"/>
      <c r="BE25" s="387"/>
    </row>
    <row r="26" spans="1:57" ht="33.6" customHeight="1" x14ac:dyDescent="0.2">
      <c r="A26" s="387"/>
      <c r="B26" s="547" t="s">
        <v>444</v>
      </c>
      <c r="C26" s="548"/>
      <c r="D26" s="548"/>
      <c r="E26" s="548"/>
      <c r="F26" s="548"/>
      <c r="G26" s="548"/>
      <c r="H26" s="548"/>
      <c r="I26" s="548"/>
      <c r="J26" s="548"/>
      <c r="K26" s="548"/>
      <c r="L26" s="548"/>
      <c r="M26" s="549"/>
      <c r="N26" s="387"/>
      <c r="O26" s="387"/>
      <c r="P26" s="387"/>
      <c r="Q26" s="387"/>
      <c r="R26" s="387"/>
      <c r="S26" s="387"/>
      <c r="T26" s="387"/>
      <c r="U26" s="387"/>
      <c r="V26" s="387"/>
      <c r="W26" s="387"/>
      <c r="X26" s="387"/>
      <c r="Y26" s="387"/>
      <c r="Z26" s="387"/>
      <c r="AA26" s="387"/>
      <c r="AB26" s="387"/>
      <c r="AC26" s="387"/>
      <c r="AD26" s="387"/>
      <c r="AE26" s="387"/>
      <c r="AF26" s="387"/>
      <c r="AG26" s="387"/>
      <c r="AH26" s="387"/>
      <c r="AI26" s="387"/>
      <c r="AJ26" s="387"/>
      <c r="AK26" s="387"/>
      <c r="AL26" s="387"/>
      <c r="AM26" s="387"/>
      <c r="AN26" s="387"/>
      <c r="AO26" s="387"/>
      <c r="AP26" s="387"/>
      <c r="AQ26" s="387"/>
      <c r="AR26" s="387"/>
      <c r="AS26" s="387"/>
      <c r="AT26" s="387"/>
      <c r="AU26" s="387"/>
      <c r="AV26" s="387"/>
      <c r="AW26" s="387"/>
      <c r="AX26" s="387"/>
      <c r="AY26" s="387"/>
      <c r="AZ26" s="387"/>
      <c r="BA26" s="387"/>
      <c r="BB26" s="387"/>
      <c r="BC26" s="387"/>
      <c r="BD26" s="387"/>
      <c r="BE26" s="387"/>
    </row>
    <row r="27" spans="1:57" ht="40.9" customHeight="1" x14ac:dyDescent="0.2">
      <c r="A27" s="387"/>
      <c r="B27" s="547" t="s">
        <v>445</v>
      </c>
      <c r="C27" s="548"/>
      <c r="D27" s="548"/>
      <c r="E27" s="548"/>
      <c r="F27" s="548"/>
      <c r="G27" s="548"/>
      <c r="H27" s="548"/>
      <c r="I27" s="548"/>
      <c r="J27" s="548"/>
      <c r="K27" s="548"/>
      <c r="L27" s="548"/>
      <c r="M27" s="549"/>
      <c r="N27" s="387"/>
      <c r="O27" s="387"/>
      <c r="P27" s="387"/>
      <c r="Q27" s="387"/>
      <c r="R27" s="387"/>
      <c r="S27" s="387"/>
      <c r="T27" s="387"/>
      <c r="U27" s="387"/>
      <c r="V27" s="387"/>
      <c r="W27" s="387"/>
      <c r="X27" s="387"/>
      <c r="Y27" s="387"/>
      <c r="Z27" s="387"/>
      <c r="AA27" s="387"/>
      <c r="AB27" s="387"/>
      <c r="AC27" s="387"/>
      <c r="AD27" s="387"/>
      <c r="AE27" s="387"/>
      <c r="AF27" s="387"/>
      <c r="AG27" s="387"/>
      <c r="AH27" s="387"/>
      <c r="AI27" s="387"/>
      <c r="AJ27" s="387"/>
      <c r="AK27" s="387"/>
      <c r="AL27" s="387"/>
      <c r="AM27" s="387"/>
      <c r="AN27" s="387"/>
      <c r="AO27" s="387"/>
      <c r="AP27" s="387"/>
      <c r="AQ27" s="387"/>
      <c r="AR27" s="387"/>
      <c r="AS27" s="387"/>
      <c r="AT27" s="387"/>
      <c r="AU27" s="387"/>
      <c r="AV27" s="387"/>
      <c r="AW27" s="387"/>
      <c r="AX27" s="387"/>
      <c r="AY27" s="387"/>
      <c r="AZ27" s="387"/>
      <c r="BA27" s="387"/>
      <c r="BB27" s="387"/>
      <c r="BC27" s="387"/>
      <c r="BD27" s="387"/>
      <c r="BE27" s="387"/>
    </row>
    <row r="28" spans="1:57" ht="34.9" customHeight="1" x14ac:dyDescent="0.2">
      <c r="A28" s="387"/>
      <c r="B28" s="547" t="s">
        <v>446</v>
      </c>
      <c r="C28" s="548"/>
      <c r="D28" s="548"/>
      <c r="E28" s="548"/>
      <c r="F28" s="548"/>
      <c r="G28" s="548"/>
      <c r="H28" s="548"/>
      <c r="I28" s="548"/>
      <c r="J28" s="548"/>
      <c r="K28" s="548"/>
      <c r="L28" s="548"/>
      <c r="M28" s="549"/>
      <c r="N28" s="387"/>
      <c r="O28" s="387"/>
      <c r="P28" s="387"/>
      <c r="Q28" s="387"/>
      <c r="R28" s="387"/>
      <c r="S28" s="387"/>
      <c r="T28" s="387"/>
      <c r="U28" s="387"/>
      <c r="V28" s="387"/>
      <c r="W28" s="387"/>
      <c r="X28" s="387"/>
      <c r="Y28" s="387"/>
      <c r="Z28" s="387"/>
      <c r="AA28" s="387"/>
      <c r="AB28" s="387"/>
      <c r="AC28" s="387"/>
      <c r="AD28" s="387"/>
      <c r="AE28" s="387"/>
      <c r="AF28" s="387"/>
      <c r="AG28" s="387"/>
      <c r="AH28" s="387"/>
      <c r="AI28" s="387"/>
      <c r="AJ28" s="387"/>
      <c r="AK28" s="387"/>
      <c r="AL28" s="387"/>
      <c r="AM28" s="387"/>
      <c r="AN28" s="387"/>
      <c r="AO28" s="387"/>
      <c r="AP28" s="387"/>
      <c r="AQ28" s="387"/>
      <c r="AR28" s="387"/>
      <c r="AS28" s="387"/>
      <c r="AT28" s="387"/>
      <c r="AU28" s="387"/>
      <c r="AV28" s="387"/>
      <c r="AW28" s="387"/>
      <c r="AX28" s="387"/>
      <c r="AY28" s="387"/>
      <c r="AZ28" s="387"/>
      <c r="BA28" s="387"/>
      <c r="BB28" s="387"/>
      <c r="BC28" s="387"/>
      <c r="BD28" s="387"/>
      <c r="BE28" s="387"/>
    </row>
    <row r="29" spans="1:57" ht="40.9" customHeight="1" x14ac:dyDescent="0.2">
      <c r="A29" s="387"/>
      <c r="B29" s="547" t="s">
        <v>447</v>
      </c>
      <c r="C29" s="548"/>
      <c r="D29" s="548"/>
      <c r="E29" s="548"/>
      <c r="F29" s="548"/>
      <c r="G29" s="548"/>
      <c r="H29" s="548"/>
      <c r="I29" s="548"/>
      <c r="J29" s="548"/>
      <c r="K29" s="548"/>
      <c r="L29" s="548"/>
      <c r="M29" s="549"/>
      <c r="N29" s="387"/>
      <c r="O29" s="387"/>
      <c r="P29" s="387"/>
      <c r="Q29" s="387"/>
      <c r="R29" s="387"/>
      <c r="S29" s="387"/>
      <c r="T29" s="387"/>
      <c r="U29" s="387"/>
      <c r="V29" s="387"/>
      <c r="W29" s="387"/>
      <c r="X29" s="387"/>
      <c r="Y29" s="387"/>
      <c r="Z29" s="387"/>
      <c r="AA29" s="387"/>
      <c r="AB29" s="387"/>
      <c r="AC29" s="387"/>
      <c r="AD29" s="387"/>
      <c r="AE29" s="387"/>
      <c r="AF29" s="387"/>
      <c r="AG29" s="387"/>
      <c r="AH29" s="387"/>
      <c r="AI29" s="387"/>
      <c r="AJ29" s="387"/>
      <c r="AK29" s="387"/>
      <c r="AL29" s="387"/>
      <c r="AM29" s="387"/>
      <c r="AN29" s="387"/>
      <c r="AO29" s="387"/>
      <c r="AP29" s="387"/>
      <c r="AQ29" s="387"/>
      <c r="AR29" s="387"/>
      <c r="AS29" s="387"/>
      <c r="AT29" s="387"/>
      <c r="AU29" s="387"/>
      <c r="AV29" s="387"/>
      <c r="AW29" s="387"/>
      <c r="AX29" s="387"/>
      <c r="AY29" s="387"/>
      <c r="AZ29" s="387"/>
      <c r="BA29" s="387"/>
      <c r="BB29" s="387"/>
      <c r="BC29" s="387"/>
      <c r="BD29" s="387"/>
      <c r="BE29" s="387"/>
    </row>
    <row r="30" spans="1:57" ht="49.9" customHeight="1" x14ac:dyDescent="0.2">
      <c r="A30" s="387"/>
      <c r="B30" s="547" t="s">
        <v>448</v>
      </c>
      <c r="C30" s="548"/>
      <c r="D30" s="548"/>
      <c r="E30" s="548"/>
      <c r="F30" s="548"/>
      <c r="G30" s="548"/>
      <c r="H30" s="548"/>
      <c r="I30" s="548"/>
      <c r="J30" s="548"/>
      <c r="K30" s="548"/>
      <c r="L30" s="548"/>
      <c r="M30" s="549"/>
      <c r="N30" s="387"/>
      <c r="O30" s="387"/>
      <c r="P30" s="387"/>
      <c r="Q30" s="387"/>
      <c r="R30" s="387"/>
      <c r="S30" s="387"/>
      <c r="T30" s="387"/>
      <c r="U30" s="387"/>
      <c r="V30" s="387"/>
      <c r="W30" s="387"/>
      <c r="X30" s="387"/>
      <c r="Y30" s="387"/>
      <c r="Z30" s="387"/>
      <c r="AA30" s="387"/>
      <c r="AB30" s="387"/>
      <c r="AC30" s="387"/>
      <c r="AD30" s="387"/>
      <c r="AE30" s="387"/>
      <c r="AF30" s="387"/>
      <c r="AG30" s="387"/>
      <c r="AH30" s="387"/>
      <c r="AI30" s="387"/>
      <c r="AJ30" s="387"/>
      <c r="AK30" s="387"/>
      <c r="AL30" s="387"/>
      <c r="AM30" s="387"/>
      <c r="AN30" s="387"/>
      <c r="AO30" s="387"/>
      <c r="AP30" s="387"/>
      <c r="AQ30" s="387"/>
      <c r="AR30" s="387"/>
      <c r="AS30" s="387"/>
      <c r="AT30" s="387"/>
      <c r="AU30" s="387"/>
      <c r="AV30" s="387"/>
      <c r="AW30" s="387"/>
      <c r="AX30" s="387"/>
      <c r="AY30" s="387"/>
      <c r="AZ30" s="387"/>
      <c r="BA30" s="387"/>
      <c r="BB30" s="387"/>
      <c r="BC30" s="387"/>
      <c r="BD30" s="387"/>
      <c r="BE30" s="387"/>
    </row>
    <row r="31" spans="1:57" ht="36" customHeight="1" x14ac:dyDescent="0.2">
      <c r="A31" s="387"/>
      <c r="B31" s="547" t="s">
        <v>449</v>
      </c>
      <c r="C31" s="548"/>
      <c r="D31" s="548"/>
      <c r="E31" s="548"/>
      <c r="F31" s="548"/>
      <c r="G31" s="548"/>
      <c r="H31" s="548"/>
      <c r="I31" s="548"/>
      <c r="J31" s="548"/>
      <c r="K31" s="548"/>
      <c r="L31" s="548"/>
      <c r="M31" s="549"/>
      <c r="N31" s="387"/>
      <c r="O31" s="387"/>
      <c r="P31" s="387"/>
      <c r="Q31" s="387"/>
      <c r="R31" s="387"/>
      <c r="S31" s="387"/>
      <c r="T31" s="387"/>
      <c r="U31" s="387"/>
      <c r="V31" s="387"/>
      <c r="W31" s="387"/>
      <c r="X31" s="387"/>
      <c r="Y31" s="387"/>
      <c r="Z31" s="387"/>
      <c r="AA31" s="387"/>
      <c r="AB31" s="387"/>
      <c r="AC31" s="387"/>
      <c r="AD31" s="387"/>
      <c r="AE31" s="387"/>
      <c r="AF31" s="387"/>
      <c r="AG31" s="387"/>
      <c r="AH31" s="387"/>
      <c r="AI31" s="387"/>
      <c r="AJ31" s="387"/>
      <c r="AK31" s="387"/>
      <c r="AL31" s="387"/>
      <c r="AM31" s="387"/>
      <c r="AN31" s="387"/>
      <c r="AO31" s="387"/>
      <c r="AP31" s="387"/>
      <c r="AQ31" s="387"/>
      <c r="AR31" s="387"/>
      <c r="AS31" s="387"/>
      <c r="AT31" s="387"/>
      <c r="AU31" s="387"/>
      <c r="AV31" s="387"/>
      <c r="AW31" s="387"/>
      <c r="AX31" s="387"/>
      <c r="AY31" s="387"/>
      <c r="AZ31" s="387"/>
      <c r="BA31" s="387"/>
      <c r="BB31" s="387"/>
      <c r="BC31" s="387"/>
      <c r="BD31" s="387"/>
      <c r="BE31" s="387"/>
    </row>
    <row r="32" spans="1:57" ht="49.9" customHeight="1" x14ac:dyDescent="0.2">
      <c r="A32" s="387"/>
      <c r="B32" s="547" t="s">
        <v>450</v>
      </c>
      <c r="C32" s="548"/>
      <c r="D32" s="548"/>
      <c r="E32" s="548"/>
      <c r="F32" s="548"/>
      <c r="G32" s="548"/>
      <c r="H32" s="548"/>
      <c r="I32" s="548"/>
      <c r="J32" s="548"/>
      <c r="K32" s="548"/>
      <c r="L32" s="548"/>
      <c r="M32" s="549"/>
      <c r="N32" s="387"/>
      <c r="O32" s="387"/>
      <c r="P32" s="387"/>
      <c r="Q32" s="387"/>
      <c r="R32" s="387"/>
      <c r="S32" s="387"/>
      <c r="T32" s="387"/>
      <c r="U32" s="387"/>
      <c r="V32" s="387"/>
      <c r="W32" s="387"/>
      <c r="X32" s="387"/>
      <c r="Y32" s="387"/>
      <c r="Z32" s="387"/>
      <c r="AA32" s="387"/>
      <c r="AB32" s="387"/>
      <c r="AC32" s="387"/>
      <c r="AD32" s="387"/>
      <c r="AE32" s="387"/>
      <c r="AF32" s="387"/>
      <c r="AG32" s="387"/>
      <c r="AH32" s="387"/>
      <c r="AI32" s="387"/>
      <c r="AJ32" s="387"/>
      <c r="AK32" s="387"/>
      <c r="AL32" s="387"/>
      <c r="AM32" s="387"/>
      <c r="AN32" s="387"/>
      <c r="AO32" s="387"/>
      <c r="AP32" s="387"/>
      <c r="AQ32" s="387"/>
      <c r="AR32" s="387"/>
      <c r="AS32" s="387"/>
      <c r="AT32" s="387"/>
      <c r="AU32" s="387"/>
      <c r="AV32" s="387"/>
      <c r="AW32" s="387"/>
      <c r="AX32" s="387"/>
      <c r="AY32" s="387"/>
      <c r="AZ32" s="387"/>
      <c r="BA32" s="387"/>
      <c r="BB32" s="387"/>
      <c r="BC32" s="387"/>
      <c r="BD32" s="387"/>
      <c r="BE32" s="387"/>
    </row>
    <row r="33" spans="1:57" ht="33" customHeight="1" x14ac:dyDescent="0.2">
      <c r="A33" s="387"/>
      <c r="B33" s="547" t="s">
        <v>451</v>
      </c>
      <c r="C33" s="548"/>
      <c r="D33" s="548"/>
      <c r="E33" s="548"/>
      <c r="F33" s="548"/>
      <c r="G33" s="548"/>
      <c r="H33" s="548"/>
      <c r="I33" s="548"/>
      <c r="J33" s="548"/>
      <c r="K33" s="548"/>
      <c r="L33" s="548"/>
      <c r="M33" s="549"/>
      <c r="N33" s="387"/>
      <c r="O33" s="387"/>
      <c r="P33" s="387"/>
      <c r="Q33" s="387"/>
      <c r="R33" s="387"/>
      <c r="S33" s="387"/>
      <c r="T33" s="387"/>
      <c r="U33" s="387"/>
      <c r="V33" s="387"/>
      <c r="W33" s="387"/>
      <c r="X33" s="387"/>
      <c r="Y33" s="387"/>
      <c r="Z33" s="387"/>
      <c r="AA33" s="387"/>
      <c r="AB33" s="387"/>
      <c r="AC33" s="387"/>
      <c r="AD33" s="387"/>
      <c r="AE33" s="387"/>
      <c r="AF33" s="387"/>
      <c r="AG33" s="387"/>
      <c r="AH33" s="387"/>
      <c r="AI33" s="387"/>
      <c r="AJ33" s="387"/>
      <c r="AK33" s="387"/>
      <c r="AL33" s="387"/>
      <c r="AM33" s="387"/>
      <c r="AN33" s="387"/>
      <c r="AO33" s="387"/>
      <c r="AP33" s="387"/>
      <c r="AQ33" s="387"/>
      <c r="AR33" s="387"/>
      <c r="AS33" s="387"/>
      <c r="AT33" s="387"/>
      <c r="AU33" s="387"/>
      <c r="AV33" s="387"/>
      <c r="AW33" s="387"/>
      <c r="AX33" s="387"/>
      <c r="AY33" s="387"/>
      <c r="AZ33" s="387"/>
      <c r="BA33" s="387"/>
      <c r="BB33" s="387"/>
      <c r="BC33" s="387"/>
      <c r="BD33" s="387"/>
      <c r="BE33" s="387"/>
    </row>
    <row r="34" spans="1:57" ht="39" customHeight="1" x14ac:dyDescent="0.2">
      <c r="A34" s="387"/>
      <c r="B34" s="547" t="s">
        <v>452</v>
      </c>
      <c r="C34" s="548"/>
      <c r="D34" s="548"/>
      <c r="E34" s="548"/>
      <c r="F34" s="548"/>
      <c r="G34" s="548"/>
      <c r="H34" s="548"/>
      <c r="I34" s="548"/>
      <c r="J34" s="548"/>
      <c r="K34" s="548"/>
      <c r="L34" s="548"/>
      <c r="M34" s="549"/>
      <c r="N34" s="387"/>
      <c r="O34" s="387"/>
      <c r="P34" s="387"/>
      <c r="Q34" s="387"/>
      <c r="R34" s="387"/>
      <c r="S34" s="387"/>
      <c r="T34" s="387"/>
      <c r="U34" s="387"/>
      <c r="V34" s="387"/>
      <c r="W34" s="387"/>
      <c r="X34" s="387"/>
      <c r="Y34" s="387"/>
      <c r="Z34" s="387"/>
      <c r="AA34" s="387"/>
      <c r="AB34" s="387"/>
      <c r="AC34" s="387"/>
      <c r="AD34" s="387"/>
      <c r="AE34" s="387"/>
      <c r="AF34" s="387"/>
      <c r="AG34" s="387"/>
      <c r="AH34" s="387"/>
      <c r="AI34" s="387"/>
      <c r="AJ34" s="387"/>
      <c r="AK34" s="387"/>
      <c r="AL34" s="387"/>
      <c r="AM34" s="387"/>
      <c r="AN34" s="387"/>
      <c r="AO34" s="387"/>
      <c r="AP34" s="387"/>
      <c r="AQ34" s="387"/>
      <c r="AR34" s="387"/>
      <c r="AS34" s="387"/>
      <c r="AT34" s="387"/>
      <c r="AU34" s="387"/>
      <c r="AV34" s="387"/>
      <c r="AW34" s="387"/>
      <c r="AX34" s="387"/>
      <c r="AY34" s="387"/>
      <c r="AZ34" s="387"/>
      <c r="BA34" s="387"/>
      <c r="BB34" s="387"/>
      <c r="BC34" s="387"/>
      <c r="BD34" s="387"/>
      <c r="BE34" s="387"/>
    </row>
    <row r="35" spans="1:57" ht="23.25" customHeight="1" x14ac:dyDescent="0.2">
      <c r="A35" s="387"/>
      <c r="B35" s="547" t="s">
        <v>459</v>
      </c>
      <c r="C35" s="548"/>
      <c r="D35" s="548"/>
      <c r="E35" s="548"/>
      <c r="F35" s="548"/>
      <c r="G35" s="548"/>
      <c r="H35" s="548"/>
      <c r="I35" s="548"/>
      <c r="J35" s="548"/>
      <c r="K35" s="548"/>
      <c r="L35" s="548"/>
      <c r="M35" s="549"/>
      <c r="N35" s="387"/>
      <c r="O35" s="387"/>
      <c r="P35" s="387"/>
      <c r="Q35" s="387"/>
      <c r="R35" s="387"/>
      <c r="S35" s="387"/>
      <c r="T35" s="387"/>
      <c r="U35" s="387"/>
      <c r="V35" s="387"/>
      <c r="W35" s="387"/>
      <c r="X35" s="387"/>
      <c r="Y35" s="387"/>
      <c r="Z35" s="387"/>
      <c r="AA35" s="387"/>
      <c r="AB35" s="387"/>
      <c r="AC35" s="387"/>
      <c r="AD35" s="387"/>
      <c r="AE35" s="387"/>
      <c r="AF35" s="387"/>
      <c r="AG35" s="387"/>
      <c r="AH35" s="387"/>
      <c r="AI35" s="387"/>
      <c r="AJ35" s="387"/>
      <c r="AK35" s="387"/>
      <c r="AL35" s="387"/>
      <c r="AM35" s="387"/>
      <c r="AN35" s="387"/>
      <c r="AO35" s="387"/>
      <c r="AP35" s="387"/>
      <c r="AQ35" s="387"/>
      <c r="AR35" s="387"/>
      <c r="AS35" s="387"/>
      <c r="AT35" s="387"/>
      <c r="AU35" s="387"/>
      <c r="AV35" s="387"/>
      <c r="AW35" s="387"/>
      <c r="AX35" s="387"/>
      <c r="AY35" s="387"/>
      <c r="AZ35" s="387"/>
      <c r="BA35" s="387"/>
      <c r="BB35" s="387"/>
      <c r="BC35" s="387"/>
      <c r="BD35" s="387"/>
      <c r="BE35" s="387"/>
    </row>
    <row r="36" spans="1:57" ht="23.25" customHeight="1" x14ac:dyDescent="0.2">
      <c r="A36" s="387"/>
      <c r="B36" s="547" t="s">
        <v>455</v>
      </c>
      <c r="C36" s="548"/>
      <c r="D36" s="548"/>
      <c r="E36" s="548"/>
      <c r="F36" s="548"/>
      <c r="G36" s="548"/>
      <c r="H36" s="548"/>
      <c r="I36" s="548"/>
      <c r="J36" s="548"/>
      <c r="K36" s="548"/>
      <c r="L36" s="548"/>
      <c r="M36" s="549"/>
      <c r="N36" s="387"/>
      <c r="O36" s="387"/>
      <c r="P36" s="387"/>
      <c r="Q36" s="387"/>
      <c r="R36" s="387"/>
      <c r="S36" s="387"/>
      <c r="T36" s="387"/>
      <c r="U36" s="387"/>
      <c r="V36" s="387"/>
      <c r="W36" s="387"/>
      <c r="X36" s="387"/>
      <c r="Y36" s="387"/>
      <c r="Z36" s="387"/>
      <c r="AA36" s="387"/>
      <c r="AB36" s="387"/>
      <c r="AC36" s="387"/>
      <c r="AD36" s="387"/>
      <c r="AE36" s="387"/>
      <c r="AF36" s="387"/>
      <c r="AG36" s="387"/>
      <c r="AH36" s="387"/>
      <c r="AI36" s="387"/>
      <c r="AJ36" s="387"/>
      <c r="AK36" s="387"/>
      <c r="AL36" s="387"/>
      <c r="AM36" s="387"/>
      <c r="AN36" s="387"/>
      <c r="AO36" s="387"/>
      <c r="AP36" s="387"/>
      <c r="AQ36" s="387"/>
      <c r="AR36" s="387"/>
      <c r="AS36" s="387"/>
      <c r="AT36" s="387"/>
      <c r="AU36" s="387"/>
      <c r="AV36" s="387"/>
      <c r="AW36" s="387"/>
      <c r="AX36" s="387"/>
      <c r="AY36" s="387"/>
      <c r="AZ36" s="387"/>
      <c r="BA36" s="387"/>
      <c r="BB36" s="387"/>
      <c r="BC36" s="387"/>
      <c r="BD36" s="387"/>
      <c r="BE36" s="387"/>
    </row>
    <row r="37" spans="1:57" ht="23.25" customHeight="1" x14ac:dyDescent="0.2">
      <c r="A37" s="387"/>
      <c r="B37" s="547" t="s">
        <v>453</v>
      </c>
      <c r="C37" s="548"/>
      <c r="D37" s="548"/>
      <c r="E37" s="548"/>
      <c r="F37" s="548"/>
      <c r="G37" s="548"/>
      <c r="H37" s="548"/>
      <c r="I37" s="548"/>
      <c r="J37" s="548"/>
      <c r="K37" s="548"/>
      <c r="L37" s="548"/>
      <c r="M37" s="549"/>
      <c r="N37" s="387"/>
      <c r="O37" s="387"/>
      <c r="P37" s="387"/>
      <c r="Q37" s="387"/>
      <c r="R37" s="387"/>
      <c r="S37" s="387"/>
      <c r="T37" s="387"/>
      <c r="U37" s="387"/>
      <c r="V37" s="387"/>
      <c r="W37" s="387"/>
      <c r="X37" s="387"/>
      <c r="Y37" s="387"/>
      <c r="Z37" s="387"/>
      <c r="AA37" s="387"/>
      <c r="AB37" s="387"/>
      <c r="AC37" s="387"/>
      <c r="AD37" s="387"/>
      <c r="AE37" s="387"/>
      <c r="AF37" s="387"/>
      <c r="AG37" s="387"/>
      <c r="AH37" s="387"/>
      <c r="AI37" s="387"/>
      <c r="AJ37" s="387"/>
      <c r="AK37" s="387"/>
      <c r="AL37" s="387"/>
      <c r="AM37" s="387"/>
      <c r="AN37" s="387"/>
      <c r="AO37" s="387"/>
      <c r="AP37" s="387"/>
      <c r="AQ37" s="387"/>
      <c r="AR37" s="387"/>
      <c r="AS37" s="387"/>
      <c r="AT37" s="387"/>
      <c r="AU37" s="387"/>
      <c r="AV37" s="387"/>
      <c r="AW37" s="387"/>
      <c r="AX37" s="387"/>
      <c r="AY37" s="387"/>
      <c r="AZ37" s="387"/>
      <c r="BA37" s="387"/>
      <c r="BB37" s="387"/>
      <c r="BC37" s="387"/>
      <c r="BD37" s="387"/>
      <c r="BE37" s="387"/>
    </row>
    <row r="38" spans="1:57" ht="23.25" customHeight="1" x14ac:dyDescent="0.2">
      <c r="A38" s="387"/>
      <c r="B38" s="547" t="s">
        <v>456</v>
      </c>
      <c r="C38" s="548"/>
      <c r="D38" s="548"/>
      <c r="E38" s="548"/>
      <c r="F38" s="548"/>
      <c r="G38" s="548"/>
      <c r="H38" s="548"/>
      <c r="I38" s="548"/>
      <c r="J38" s="548"/>
      <c r="K38" s="548"/>
      <c r="L38" s="548"/>
      <c r="M38" s="549"/>
      <c r="N38" s="387"/>
      <c r="O38" s="387"/>
      <c r="P38" s="387"/>
      <c r="Q38" s="387"/>
      <c r="R38" s="387"/>
      <c r="S38" s="387"/>
      <c r="T38" s="387"/>
      <c r="U38" s="387"/>
      <c r="V38" s="387"/>
      <c r="W38" s="387"/>
      <c r="X38" s="387"/>
      <c r="Y38" s="387"/>
      <c r="Z38" s="387"/>
      <c r="AA38" s="387"/>
      <c r="AB38" s="387"/>
      <c r="AC38" s="387"/>
      <c r="AD38" s="387"/>
      <c r="AE38" s="387"/>
      <c r="AF38" s="387"/>
      <c r="AG38" s="387"/>
      <c r="AH38" s="387"/>
      <c r="AI38" s="387"/>
      <c r="AJ38" s="387"/>
      <c r="AK38" s="387"/>
      <c r="AL38" s="387"/>
      <c r="AM38" s="387"/>
      <c r="AN38" s="387"/>
      <c r="AO38" s="387"/>
      <c r="AP38" s="387"/>
      <c r="AQ38" s="387"/>
      <c r="AR38" s="387"/>
      <c r="AS38" s="387"/>
      <c r="AT38" s="387"/>
      <c r="AU38" s="387"/>
      <c r="AV38" s="387"/>
      <c r="AW38" s="387"/>
      <c r="AX38" s="387"/>
      <c r="AY38" s="387"/>
      <c r="AZ38" s="387"/>
      <c r="BA38" s="387"/>
      <c r="BB38" s="387"/>
      <c r="BC38" s="387"/>
      <c r="BD38" s="387"/>
      <c r="BE38" s="387"/>
    </row>
    <row r="39" spans="1:57" ht="23.25" customHeight="1" x14ac:dyDescent="0.2">
      <c r="A39" s="387"/>
      <c r="B39" s="547" t="s">
        <v>454</v>
      </c>
      <c r="C39" s="548"/>
      <c r="D39" s="548"/>
      <c r="E39" s="548"/>
      <c r="F39" s="548"/>
      <c r="G39" s="548"/>
      <c r="H39" s="548"/>
      <c r="I39" s="548"/>
      <c r="J39" s="548"/>
      <c r="K39" s="548"/>
      <c r="L39" s="548"/>
      <c r="M39" s="549"/>
      <c r="N39" s="387"/>
      <c r="O39" s="387"/>
      <c r="P39" s="387"/>
      <c r="Q39" s="387"/>
      <c r="R39" s="387"/>
      <c r="S39" s="387"/>
      <c r="T39" s="387"/>
      <c r="U39" s="387"/>
      <c r="V39" s="387"/>
      <c r="W39" s="387"/>
      <c r="X39" s="387"/>
      <c r="Y39" s="387"/>
      <c r="Z39" s="387"/>
      <c r="AA39" s="387"/>
      <c r="AB39" s="387"/>
      <c r="AC39" s="387"/>
      <c r="AD39" s="387"/>
      <c r="AE39" s="387"/>
      <c r="AF39" s="387"/>
      <c r="AG39" s="387"/>
      <c r="AH39" s="387"/>
      <c r="AI39" s="387"/>
      <c r="AJ39" s="387"/>
      <c r="AK39" s="387"/>
      <c r="AL39" s="387"/>
      <c r="AM39" s="387"/>
      <c r="AN39" s="387"/>
      <c r="AO39" s="387"/>
      <c r="AP39" s="387"/>
      <c r="AQ39" s="387"/>
      <c r="AR39" s="387"/>
      <c r="AS39" s="387"/>
      <c r="AT39" s="387"/>
      <c r="AU39" s="387"/>
      <c r="AV39" s="387"/>
      <c r="AW39" s="387"/>
      <c r="AX39" s="387"/>
      <c r="AY39" s="387"/>
      <c r="AZ39" s="387"/>
      <c r="BA39" s="387"/>
      <c r="BB39" s="387"/>
      <c r="BC39" s="387"/>
      <c r="BD39" s="387"/>
      <c r="BE39" s="387"/>
    </row>
    <row r="40" spans="1:57" ht="23.25" customHeight="1" x14ac:dyDescent="0.2">
      <c r="A40" s="387"/>
      <c r="B40" s="547" t="s">
        <v>458</v>
      </c>
      <c r="C40" s="548"/>
      <c r="D40" s="548"/>
      <c r="E40" s="548"/>
      <c r="F40" s="548"/>
      <c r="G40" s="548"/>
      <c r="H40" s="548"/>
      <c r="I40" s="548"/>
      <c r="J40" s="548"/>
      <c r="K40" s="548"/>
      <c r="L40" s="548"/>
      <c r="M40" s="549"/>
      <c r="N40" s="387"/>
      <c r="O40" s="387"/>
      <c r="P40" s="387"/>
      <c r="Q40" s="387"/>
      <c r="R40" s="387"/>
      <c r="S40" s="387"/>
      <c r="T40" s="387"/>
      <c r="U40" s="387"/>
      <c r="V40" s="387"/>
      <c r="W40" s="387"/>
      <c r="X40" s="387"/>
      <c r="Y40" s="387"/>
      <c r="Z40" s="387"/>
      <c r="AA40" s="387"/>
      <c r="AB40" s="387"/>
      <c r="AC40" s="387"/>
      <c r="AD40" s="387"/>
      <c r="AE40" s="387"/>
      <c r="AF40" s="387"/>
      <c r="AG40" s="387"/>
      <c r="AH40" s="387"/>
      <c r="AI40" s="387"/>
      <c r="AJ40" s="387"/>
      <c r="AK40" s="387"/>
      <c r="AL40" s="387"/>
      <c r="AM40" s="387"/>
      <c r="AN40" s="387"/>
      <c r="AO40" s="387"/>
      <c r="AP40" s="387"/>
      <c r="AQ40" s="387"/>
      <c r="AR40" s="387"/>
      <c r="AS40" s="387"/>
      <c r="AT40" s="387"/>
      <c r="AU40" s="387"/>
      <c r="AV40" s="387"/>
      <c r="AW40" s="387"/>
      <c r="AX40" s="387"/>
      <c r="AY40" s="387"/>
      <c r="AZ40" s="387"/>
      <c r="BA40" s="387"/>
      <c r="BB40" s="387"/>
      <c r="BC40" s="387"/>
      <c r="BD40" s="387"/>
      <c r="BE40" s="387"/>
    </row>
    <row r="41" spans="1:57" ht="23.25" customHeight="1" thickBot="1" x14ac:dyDescent="0.25">
      <c r="A41" s="387"/>
      <c r="B41" s="544"/>
      <c r="C41" s="545"/>
      <c r="D41" s="545"/>
      <c r="E41" s="545"/>
      <c r="F41" s="545"/>
      <c r="G41" s="545"/>
      <c r="H41" s="545"/>
      <c r="I41" s="545"/>
      <c r="J41" s="545"/>
      <c r="K41" s="545"/>
      <c r="L41" s="545"/>
      <c r="M41" s="546"/>
      <c r="N41" s="387"/>
      <c r="O41" s="387"/>
      <c r="P41" s="387"/>
      <c r="Q41" s="387"/>
      <c r="R41" s="387"/>
      <c r="S41" s="387"/>
      <c r="T41" s="387"/>
      <c r="U41" s="387"/>
      <c r="V41" s="387"/>
      <c r="W41" s="387"/>
      <c r="X41" s="387"/>
      <c r="Y41" s="387"/>
      <c r="Z41" s="387"/>
      <c r="AA41" s="387"/>
      <c r="AB41" s="387"/>
      <c r="AC41" s="387"/>
      <c r="AD41" s="387"/>
      <c r="AE41" s="387"/>
      <c r="AF41" s="387"/>
      <c r="AG41" s="387"/>
      <c r="AH41" s="387"/>
      <c r="AI41" s="387"/>
      <c r="AJ41" s="387"/>
      <c r="AK41" s="387"/>
      <c r="AL41" s="387"/>
      <c r="AM41" s="387"/>
      <c r="AN41" s="387"/>
      <c r="AO41" s="387"/>
      <c r="AP41" s="387"/>
      <c r="AQ41" s="387"/>
      <c r="AR41" s="387"/>
      <c r="AS41" s="387"/>
      <c r="AT41" s="387"/>
      <c r="AU41" s="387"/>
      <c r="AV41" s="387"/>
      <c r="AW41" s="387"/>
      <c r="AX41" s="387"/>
      <c r="AY41" s="387"/>
      <c r="AZ41" s="387"/>
      <c r="BA41" s="387"/>
      <c r="BB41" s="387"/>
      <c r="BC41" s="387"/>
      <c r="BD41" s="387"/>
      <c r="BE41" s="387"/>
    </row>
    <row r="42" spans="1:57" x14ac:dyDescent="0.2">
      <c r="A42" s="387"/>
      <c r="B42" s="387"/>
      <c r="C42" s="387"/>
      <c r="D42" s="387"/>
      <c r="E42" s="387"/>
      <c r="F42" s="387"/>
      <c r="G42" s="387"/>
      <c r="H42" s="387"/>
      <c r="I42" s="387"/>
      <c r="J42" s="387"/>
      <c r="K42" s="387"/>
      <c r="L42" s="387"/>
      <c r="M42" s="387"/>
      <c r="N42" s="387"/>
      <c r="O42" s="387"/>
      <c r="P42" s="387"/>
      <c r="Q42" s="387"/>
      <c r="R42" s="387"/>
      <c r="S42" s="387"/>
      <c r="T42" s="387"/>
      <c r="U42" s="387"/>
      <c r="V42" s="387"/>
      <c r="W42" s="387"/>
      <c r="X42" s="387"/>
      <c r="Y42" s="387"/>
      <c r="Z42" s="387"/>
      <c r="AA42" s="387"/>
      <c r="AB42" s="387"/>
      <c r="AC42" s="387"/>
      <c r="AD42" s="387"/>
      <c r="AE42" s="387"/>
      <c r="AF42" s="387"/>
      <c r="AG42" s="387"/>
      <c r="AH42" s="387"/>
      <c r="AI42" s="387"/>
      <c r="AJ42" s="387"/>
      <c r="AK42" s="387"/>
      <c r="AL42" s="387"/>
      <c r="AM42" s="387"/>
      <c r="AN42" s="387"/>
      <c r="AO42" s="387"/>
      <c r="AP42" s="387"/>
      <c r="AQ42" s="387"/>
      <c r="AR42" s="387"/>
      <c r="AS42" s="387"/>
      <c r="AT42" s="387"/>
      <c r="AU42" s="387"/>
      <c r="AV42" s="387"/>
      <c r="AW42" s="387"/>
      <c r="AX42" s="387"/>
      <c r="AY42" s="387"/>
      <c r="AZ42" s="387"/>
      <c r="BA42" s="387"/>
      <c r="BB42" s="387"/>
      <c r="BC42" s="387"/>
      <c r="BD42" s="387"/>
      <c r="BE42" s="387"/>
    </row>
    <row r="43" spans="1:57" x14ac:dyDescent="0.2">
      <c r="A43" s="387"/>
      <c r="B43" s="387"/>
      <c r="C43" s="387"/>
      <c r="D43" s="387"/>
      <c r="E43" s="387"/>
      <c r="F43" s="387"/>
      <c r="G43" s="387"/>
      <c r="H43" s="387"/>
      <c r="I43" s="387"/>
      <c r="J43" s="387"/>
      <c r="K43" s="387"/>
      <c r="L43" s="387"/>
      <c r="M43" s="387"/>
      <c r="N43" s="387"/>
      <c r="O43" s="387"/>
      <c r="P43" s="387"/>
      <c r="Q43" s="387"/>
      <c r="R43" s="387"/>
      <c r="S43" s="387"/>
      <c r="T43" s="387"/>
      <c r="U43" s="387"/>
      <c r="V43" s="387"/>
      <c r="W43" s="387"/>
      <c r="X43" s="387"/>
      <c r="Y43" s="387"/>
      <c r="Z43" s="387"/>
      <c r="AA43" s="387"/>
      <c r="AB43" s="387"/>
      <c r="AC43" s="387"/>
      <c r="AD43" s="387"/>
      <c r="AE43" s="387"/>
      <c r="AF43" s="387"/>
      <c r="AG43" s="387"/>
      <c r="AH43" s="387"/>
      <c r="AI43" s="387"/>
      <c r="AJ43" s="387"/>
      <c r="AK43" s="387"/>
      <c r="AL43" s="387"/>
      <c r="AM43" s="387"/>
      <c r="AN43" s="387"/>
      <c r="AO43" s="387"/>
      <c r="AP43" s="387"/>
      <c r="AQ43" s="387"/>
      <c r="AR43" s="387"/>
      <c r="AS43" s="387"/>
      <c r="AT43" s="387"/>
      <c r="AU43" s="387"/>
      <c r="AV43" s="387"/>
      <c r="AW43" s="387"/>
      <c r="AX43" s="387"/>
      <c r="AY43" s="387"/>
      <c r="AZ43" s="387"/>
      <c r="BA43" s="387"/>
      <c r="BB43" s="387"/>
      <c r="BC43" s="387"/>
      <c r="BD43" s="387"/>
      <c r="BE43" s="387"/>
    </row>
    <row r="44" spans="1:57" x14ac:dyDescent="0.2">
      <c r="A44" s="387"/>
      <c r="B44" s="387"/>
      <c r="C44" s="387"/>
      <c r="D44" s="387"/>
      <c r="E44" s="387"/>
      <c r="F44" s="387"/>
      <c r="G44" s="387"/>
      <c r="H44" s="387"/>
      <c r="I44" s="387"/>
      <c r="J44" s="387"/>
      <c r="K44" s="387"/>
      <c r="L44" s="387"/>
      <c r="M44" s="387"/>
      <c r="N44" s="387"/>
      <c r="O44" s="387"/>
      <c r="P44" s="387"/>
      <c r="Q44" s="387"/>
      <c r="R44" s="387"/>
      <c r="S44" s="387"/>
      <c r="T44" s="387"/>
      <c r="U44" s="387"/>
      <c r="V44" s="387"/>
      <c r="W44" s="387"/>
      <c r="X44" s="387"/>
      <c r="Y44" s="387"/>
      <c r="Z44" s="387"/>
      <c r="AA44" s="387"/>
      <c r="AB44" s="387"/>
      <c r="AC44" s="387"/>
      <c r="AD44" s="387"/>
      <c r="AE44" s="387"/>
      <c r="AF44" s="387"/>
      <c r="AG44" s="387"/>
      <c r="AH44" s="387"/>
      <c r="AI44" s="387"/>
      <c r="AJ44" s="387"/>
      <c r="AK44" s="387"/>
      <c r="AL44" s="387"/>
      <c r="AM44" s="387"/>
      <c r="AN44" s="387"/>
      <c r="AO44" s="387"/>
      <c r="AP44" s="387"/>
      <c r="AQ44" s="387"/>
      <c r="AR44" s="387"/>
      <c r="AS44" s="387"/>
      <c r="AT44" s="387"/>
      <c r="AU44" s="387"/>
      <c r="AV44" s="387"/>
      <c r="AW44" s="387"/>
      <c r="AX44" s="387"/>
      <c r="AY44" s="387"/>
      <c r="AZ44" s="387"/>
      <c r="BA44" s="387"/>
      <c r="BB44" s="387"/>
      <c r="BC44" s="387"/>
      <c r="BD44" s="387"/>
      <c r="BE44" s="387"/>
    </row>
    <row r="45" spans="1:57" x14ac:dyDescent="0.2">
      <c r="A45" s="387"/>
      <c r="B45" s="387"/>
      <c r="C45" s="387"/>
      <c r="D45" s="387"/>
      <c r="E45" s="387"/>
      <c r="F45" s="387"/>
      <c r="G45" s="387"/>
      <c r="H45" s="387"/>
      <c r="I45" s="387"/>
      <c r="J45" s="387"/>
      <c r="K45" s="387"/>
      <c r="L45" s="387"/>
      <c r="M45" s="387"/>
      <c r="N45" s="387"/>
      <c r="O45" s="387"/>
      <c r="P45" s="387"/>
      <c r="Q45" s="387"/>
      <c r="R45" s="387"/>
      <c r="S45" s="387"/>
      <c r="T45" s="387"/>
      <c r="U45" s="387"/>
      <c r="V45" s="387"/>
      <c r="W45" s="387"/>
      <c r="X45" s="387"/>
      <c r="Y45" s="387"/>
      <c r="Z45" s="387"/>
      <c r="AA45" s="387"/>
      <c r="AB45" s="387"/>
      <c r="AC45" s="387"/>
      <c r="AD45" s="387"/>
      <c r="AE45" s="387"/>
      <c r="AF45" s="387"/>
      <c r="AG45" s="387"/>
      <c r="AH45" s="387"/>
      <c r="AI45" s="387"/>
      <c r="AJ45" s="387"/>
      <c r="AK45" s="387"/>
      <c r="AL45" s="387"/>
      <c r="AM45" s="387"/>
      <c r="AN45" s="387"/>
      <c r="AO45" s="387"/>
      <c r="AP45" s="387"/>
      <c r="AQ45" s="387"/>
      <c r="AR45" s="387"/>
      <c r="AS45" s="387"/>
      <c r="AT45" s="387"/>
      <c r="AU45" s="387"/>
      <c r="AV45" s="387"/>
      <c r="AW45" s="387"/>
      <c r="AX45" s="387"/>
      <c r="AY45" s="387"/>
      <c r="AZ45" s="387"/>
      <c r="BA45" s="387"/>
      <c r="BB45" s="387"/>
      <c r="BC45" s="387"/>
      <c r="BD45" s="387"/>
      <c r="BE45" s="387"/>
    </row>
    <row r="46" spans="1:57" x14ac:dyDescent="0.2">
      <c r="A46" s="387"/>
      <c r="B46" s="387"/>
      <c r="C46" s="387"/>
      <c r="D46" s="387"/>
      <c r="E46" s="387"/>
      <c r="F46" s="387"/>
      <c r="G46" s="387"/>
      <c r="H46" s="387"/>
      <c r="I46" s="387"/>
      <c r="J46" s="387"/>
      <c r="K46" s="387"/>
      <c r="L46" s="387"/>
      <c r="M46" s="387"/>
      <c r="N46" s="387"/>
      <c r="O46" s="387"/>
      <c r="P46" s="387"/>
      <c r="Q46" s="387"/>
      <c r="R46" s="387"/>
      <c r="S46" s="387"/>
      <c r="T46" s="387"/>
      <c r="U46" s="387"/>
      <c r="V46" s="387"/>
      <c r="W46" s="387"/>
      <c r="X46" s="387"/>
      <c r="Y46" s="387"/>
      <c r="Z46" s="387"/>
      <c r="AA46" s="387"/>
      <c r="AB46" s="387"/>
      <c r="AC46" s="387"/>
      <c r="AD46" s="387"/>
      <c r="AE46" s="387"/>
      <c r="AF46" s="387"/>
      <c r="AG46" s="387"/>
      <c r="AH46" s="387"/>
      <c r="AI46" s="387"/>
      <c r="AJ46" s="387"/>
      <c r="AK46" s="387"/>
      <c r="AL46" s="387"/>
      <c r="AM46" s="387"/>
      <c r="AN46" s="387"/>
      <c r="AO46" s="387"/>
      <c r="AP46" s="387"/>
      <c r="AQ46" s="387"/>
      <c r="AR46" s="387"/>
      <c r="AS46" s="387"/>
      <c r="AT46" s="387"/>
      <c r="AU46" s="387"/>
      <c r="AV46" s="387"/>
      <c r="AW46" s="387"/>
      <c r="AX46" s="387"/>
      <c r="AY46" s="387"/>
      <c r="AZ46" s="387"/>
      <c r="BA46" s="387"/>
      <c r="BB46" s="387"/>
      <c r="BC46" s="387"/>
      <c r="BD46" s="387"/>
      <c r="BE46" s="387"/>
    </row>
    <row r="47" spans="1:57" x14ac:dyDescent="0.2">
      <c r="A47" s="387"/>
      <c r="B47" s="387"/>
      <c r="C47" s="387"/>
      <c r="D47" s="387"/>
      <c r="E47" s="387"/>
      <c r="F47" s="387"/>
      <c r="G47" s="387"/>
      <c r="H47" s="387"/>
      <c r="I47" s="387"/>
      <c r="J47" s="387"/>
      <c r="K47" s="387"/>
      <c r="L47" s="387"/>
      <c r="M47" s="387"/>
      <c r="N47" s="387"/>
      <c r="O47" s="387"/>
      <c r="P47" s="387"/>
      <c r="Q47" s="387"/>
      <c r="R47" s="387"/>
      <c r="S47" s="387"/>
      <c r="T47" s="387"/>
      <c r="U47" s="387"/>
      <c r="V47" s="387"/>
      <c r="W47" s="387"/>
      <c r="X47" s="387"/>
      <c r="Y47" s="387"/>
      <c r="Z47" s="387"/>
      <c r="AA47" s="387"/>
      <c r="AB47" s="387"/>
      <c r="AC47" s="387"/>
      <c r="AD47" s="387"/>
      <c r="AE47" s="387"/>
      <c r="AF47" s="387"/>
      <c r="AG47" s="387"/>
      <c r="AH47" s="387"/>
      <c r="AI47" s="387"/>
      <c r="AJ47" s="387"/>
      <c r="AK47" s="387"/>
      <c r="AL47" s="387"/>
      <c r="AM47" s="387"/>
      <c r="AN47" s="387"/>
      <c r="AO47" s="387"/>
      <c r="AP47" s="387"/>
      <c r="AQ47" s="387"/>
      <c r="AR47" s="387"/>
      <c r="AS47" s="387"/>
      <c r="AT47" s="387"/>
      <c r="AU47" s="387"/>
      <c r="AV47" s="387"/>
      <c r="AW47" s="387"/>
      <c r="AX47" s="387"/>
      <c r="AY47" s="387"/>
      <c r="AZ47" s="387"/>
      <c r="BA47" s="387"/>
      <c r="BB47" s="387"/>
      <c r="BC47" s="387"/>
      <c r="BD47" s="387"/>
      <c r="BE47" s="387"/>
    </row>
    <row r="48" spans="1:57" x14ac:dyDescent="0.2">
      <c r="A48" s="387"/>
      <c r="B48" s="387"/>
      <c r="C48" s="387"/>
      <c r="D48" s="387"/>
      <c r="E48" s="387"/>
      <c r="F48" s="387"/>
      <c r="G48" s="387"/>
      <c r="H48" s="387"/>
      <c r="I48" s="387"/>
      <c r="J48" s="387"/>
      <c r="K48" s="387"/>
      <c r="L48" s="387"/>
      <c r="M48" s="387"/>
      <c r="N48" s="387"/>
      <c r="O48" s="387"/>
      <c r="P48" s="387"/>
      <c r="Q48" s="387"/>
      <c r="R48" s="387"/>
      <c r="S48" s="387"/>
      <c r="T48" s="387"/>
      <c r="U48" s="387"/>
      <c r="V48" s="387"/>
      <c r="W48" s="387"/>
      <c r="X48" s="387"/>
      <c r="Y48" s="387"/>
      <c r="Z48" s="387"/>
      <c r="AA48" s="387"/>
      <c r="AB48" s="387"/>
      <c r="AC48" s="387"/>
      <c r="AD48" s="387"/>
      <c r="AE48" s="387"/>
      <c r="AF48" s="387"/>
      <c r="AG48" s="387"/>
      <c r="AH48" s="387"/>
      <c r="AI48" s="387"/>
      <c r="AJ48" s="387"/>
      <c r="AK48" s="387"/>
      <c r="AL48" s="387"/>
      <c r="AM48" s="387"/>
      <c r="AN48" s="387"/>
      <c r="AO48" s="387"/>
      <c r="AP48" s="387"/>
      <c r="AQ48" s="387"/>
      <c r="AR48" s="387"/>
      <c r="AS48" s="387"/>
      <c r="AT48" s="387"/>
      <c r="AU48" s="387"/>
      <c r="AV48" s="387"/>
      <c r="AW48" s="387"/>
      <c r="AX48" s="387"/>
      <c r="AY48" s="387"/>
      <c r="AZ48" s="387"/>
      <c r="BA48" s="387"/>
      <c r="BB48" s="387"/>
      <c r="BC48" s="387"/>
      <c r="BD48" s="387"/>
      <c r="BE48" s="387"/>
    </row>
    <row r="49" spans="1:57" x14ac:dyDescent="0.2">
      <c r="A49" s="387"/>
      <c r="B49" s="387"/>
      <c r="C49" s="387"/>
      <c r="D49" s="387"/>
      <c r="E49" s="387"/>
      <c r="F49" s="387"/>
      <c r="G49" s="387"/>
      <c r="H49" s="387"/>
      <c r="I49" s="387"/>
      <c r="J49" s="387"/>
      <c r="K49" s="387"/>
      <c r="L49" s="387"/>
      <c r="M49" s="387"/>
      <c r="N49" s="387"/>
      <c r="O49" s="387"/>
      <c r="P49" s="387"/>
      <c r="Q49" s="387"/>
      <c r="R49" s="387"/>
      <c r="S49" s="387"/>
      <c r="T49" s="387"/>
      <c r="U49" s="387"/>
      <c r="V49" s="387"/>
      <c r="W49" s="387"/>
      <c r="X49" s="387"/>
      <c r="Y49" s="387"/>
      <c r="Z49" s="387"/>
      <c r="AA49" s="387"/>
      <c r="AB49" s="387"/>
      <c r="AC49" s="387"/>
      <c r="AD49" s="387"/>
      <c r="AE49" s="387"/>
      <c r="AF49" s="387"/>
      <c r="AG49" s="387"/>
      <c r="AH49" s="387"/>
      <c r="AI49" s="387"/>
      <c r="AJ49" s="387"/>
      <c r="AK49" s="387"/>
      <c r="AL49" s="387"/>
      <c r="AM49" s="387"/>
      <c r="AN49" s="387"/>
      <c r="AO49" s="387"/>
      <c r="AP49" s="387"/>
      <c r="AQ49" s="387"/>
      <c r="AR49" s="387"/>
      <c r="AS49" s="387"/>
      <c r="AT49" s="387"/>
      <c r="AU49" s="387"/>
      <c r="AV49" s="387"/>
      <c r="AW49" s="387"/>
      <c r="AX49" s="387"/>
      <c r="AY49" s="387"/>
      <c r="AZ49" s="387"/>
      <c r="BA49" s="387"/>
      <c r="BB49" s="387"/>
      <c r="BC49" s="387"/>
      <c r="BD49" s="387"/>
      <c r="BE49" s="387"/>
    </row>
    <row r="50" spans="1:57" x14ac:dyDescent="0.2">
      <c r="A50" s="387"/>
      <c r="B50" s="387"/>
      <c r="C50" s="387"/>
      <c r="D50" s="387"/>
      <c r="E50" s="387"/>
      <c r="F50" s="387"/>
      <c r="G50" s="387"/>
      <c r="H50" s="387"/>
      <c r="I50" s="387"/>
      <c r="J50" s="387"/>
      <c r="K50" s="387"/>
      <c r="L50" s="387"/>
      <c r="M50" s="387"/>
      <c r="N50" s="387"/>
      <c r="O50" s="387"/>
      <c r="P50" s="387"/>
      <c r="Q50" s="387"/>
      <c r="R50" s="387"/>
      <c r="S50" s="387"/>
      <c r="T50" s="387"/>
      <c r="U50" s="387"/>
      <c r="V50" s="387"/>
      <c r="W50" s="387"/>
      <c r="X50" s="387"/>
      <c r="Y50" s="387"/>
      <c r="Z50" s="387"/>
      <c r="AA50" s="387"/>
      <c r="AB50" s="387"/>
      <c r="AC50" s="387"/>
      <c r="AD50" s="387"/>
      <c r="AE50" s="387"/>
      <c r="AF50" s="387"/>
      <c r="AG50" s="387"/>
      <c r="AH50" s="387"/>
      <c r="AI50" s="387"/>
      <c r="AJ50" s="387"/>
      <c r="AK50" s="387"/>
      <c r="AL50" s="387"/>
      <c r="AM50" s="387"/>
      <c r="AN50" s="387"/>
      <c r="AO50" s="387"/>
      <c r="AP50" s="387"/>
      <c r="AQ50" s="387"/>
      <c r="AR50" s="387"/>
      <c r="AS50" s="387"/>
      <c r="AT50" s="387"/>
      <c r="AU50" s="387"/>
      <c r="AV50" s="387"/>
      <c r="AW50" s="387"/>
      <c r="AX50" s="387"/>
      <c r="AY50" s="387"/>
      <c r="AZ50" s="387"/>
      <c r="BA50" s="387"/>
      <c r="BB50" s="387"/>
      <c r="BC50" s="387"/>
      <c r="BD50" s="387"/>
      <c r="BE50" s="387"/>
    </row>
    <row r="51" spans="1:57" x14ac:dyDescent="0.2">
      <c r="A51" s="387"/>
      <c r="B51" s="387"/>
      <c r="C51" s="387"/>
      <c r="D51" s="387"/>
      <c r="E51" s="387"/>
      <c r="F51" s="387"/>
      <c r="G51" s="387"/>
      <c r="H51" s="387"/>
      <c r="I51" s="387"/>
      <c r="J51" s="387"/>
      <c r="K51" s="387"/>
      <c r="L51" s="387"/>
      <c r="M51" s="387"/>
      <c r="N51" s="387"/>
      <c r="O51" s="387"/>
      <c r="P51" s="387"/>
      <c r="Q51" s="387"/>
      <c r="R51" s="387"/>
      <c r="S51" s="387"/>
      <c r="T51" s="387"/>
      <c r="U51" s="387"/>
      <c r="V51" s="387"/>
      <c r="W51" s="387"/>
      <c r="X51" s="387"/>
      <c r="Y51" s="387"/>
      <c r="Z51" s="387"/>
      <c r="AA51" s="387"/>
      <c r="AB51" s="387"/>
      <c r="AC51" s="387"/>
      <c r="AD51" s="387"/>
      <c r="AE51" s="387"/>
      <c r="AF51" s="387"/>
      <c r="AG51" s="387"/>
      <c r="AH51" s="387"/>
      <c r="AI51" s="387"/>
      <c r="AJ51" s="387"/>
      <c r="AK51" s="387"/>
      <c r="AL51" s="387"/>
      <c r="AM51" s="387"/>
      <c r="AN51" s="387"/>
      <c r="AO51" s="387"/>
      <c r="AP51" s="387"/>
      <c r="AQ51" s="387"/>
      <c r="AR51" s="387"/>
      <c r="AS51" s="387"/>
      <c r="AT51" s="387"/>
      <c r="AU51" s="387"/>
      <c r="AV51" s="387"/>
      <c r="AW51" s="387"/>
      <c r="AX51" s="387"/>
      <c r="AY51" s="387"/>
      <c r="AZ51" s="387"/>
      <c r="BA51" s="387"/>
      <c r="BB51" s="387"/>
      <c r="BC51" s="387"/>
      <c r="BD51" s="387"/>
      <c r="BE51" s="387"/>
    </row>
    <row r="52" spans="1:57" x14ac:dyDescent="0.2">
      <c r="A52" s="387"/>
      <c r="B52" s="387"/>
      <c r="C52" s="387"/>
      <c r="D52" s="387"/>
      <c r="E52" s="387"/>
      <c r="F52" s="387"/>
      <c r="G52" s="387"/>
      <c r="H52" s="387"/>
      <c r="I52" s="387"/>
      <c r="J52" s="387"/>
      <c r="K52" s="387"/>
      <c r="L52" s="387"/>
      <c r="M52" s="387"/>
      <c r="N52" s="387"/>
      <c r="O52" s="387"/>
      <c r="P52" s="387"/>
      <c r="Q52" s="387"/>
      <c r="R52" s="387"/>
      <c r="S52" s="387"/>
      <c r="T52" s="387"/>
      <c r="U52" s="387"/>
      <c r="V52" s="387"/>
      <c r="W52" s="387"/>
      <c r="X52" s="387"/>
      <c r="Y52" s="387"/>
      <c r="Z52" s="387"/>
      <c r="AA52" s="387"/>
      <c r="AB52" s="387"/>
      <c r="AC52" s="387"/>
      <c r="AD52" s="387"/>
      <c r="AE52" s="387"/>
      <c r="AF52" s="387"/>
      <c r="AG52" s="387"/>
      <c r="AH52" s="387"/>
      <c r="AI52" s="387"/>
      <c r="AJ52" s="387"/>
      <c r="AK52" s="387"/>
      <c r="AL52" s="387"/>
      <c r="AM52" s="387"/>
      <c r="AN52" s="387"/>
      <c r="AO52" s="387"/>
      <c r="AP52" s="387"/>
      <c r="AQ52" s="387"/>
      <c r="AR52" s="387"/>
      <c r="AS52" s="387"/>
      <c r="AT52" s="387"/>
      <c r="AU52" s="387"/>
      <c r="AV52" s="387"/>
      <c r="AW52" s="387"/>
      <c r="AX52" s="387"/>
      <c r="AY52" s="387"/>
      <c r="AZ52" s="387"/>
      <c r="BA52" s="387"/>
      <c r="BB52" s="387"/>
      <c r="BC52" s="387"/>
      <c r="BD52" s="387"/>
      <c r="BE52" s="387"/>
    </row>
    <row r="53" spans="1:57" x14ac:dyDescent="0.2">
      <c r="A53" s="387"/>
      <c r="B53" s="387"/>
      <c r="C53" s="387"/>
      <c r="D53" s="387"/>
      <c r="E53" s="387"/>
      <c r="F53" s="387"/>
      <c r="G53" s="387"/>
      <c r="H53" s="387"/>
      <c r="I53" s="387"/>
      <c r="J53" s="387"/>
      <c r="K53" s="387"/>
      <c r="L53" s="387"/>
      <c r="M53" s="387"/>
      <c r="N53" s="387"/>
      <c r="O53" s="387"/>
      <c r="P53" s="387"/>
      <c r="Q53" s="387"/>
      <c r="R53" s="387"/>
      <c r="S53" s="387"/>
      <c r="T53" s="387"/>
      <c r="U53" s="387"/>
      <c r="V53" s="387"/>
      <c r="W53" s="387"/>
      <c r="X53" s="387"/>
      <c r="Y53" s="387"/>
      <c r="Z53" s="387"/>
      <c r="AA53" s="387"/>
      <c r="AB53" s="387"/>
      <c r="AC53" s="387"/>
      <c r="AD53" s="387"/>
      <c r="AE53" s="387"/>
      <c r="AF53" s="387"/>
      <c r="AG53" s="387"/>
      <c r="AH53" s="387"/>
      <c r="AI53" s="387"/>
      <c r="AJ53" s="387"/>
      <c r="AK53" s="387"/>
      <c r="AL53" s="387"/>
      <c r="AM53" s="387"/>
      <c r="AN53" s="387"/>
      <c r="AO53" s="387"/>
      <c r="AP53" s="387"/>
      <c r="AQ53" s="387"/>
      <c r="AR53" s="387"/>
      <c r="AS53" s="387"/>
      <c r="AT53" s="387"/>
      <c r="AU53" s="387"/>
      <c r="AV53" s="387"/>
      <c r="AW53" s="387"/>
      <c r="AX53" s="387"/>
      <c r="AY53" s="387"/>
      <c r="AZ53" s="387"/>
      <c r="BA53" s="387"/>
      <c r="BB53" s="387"/>
      <c r="BC53" s="387"/>
      <c r="BD53" s="387"/>
      <c r="BE53" s="387"/>
    </row>
    <row r="54" spans="1:57" x14ac:dyDescent="0.2">
      <c r="A54" s="387"/>
      <c r="B54" s="387"/>
      <c r="C54" s="387"/>
      <c r="D54" s="387"/>
      <c r="E54" s="387"/>
      <c r="F54" s="387"/>
      <c r="G54" s="387"/>
      <c r="H54" s="387"/>
      <c r="I54" s="387"/>
      <c r="J54" s="387"/>
      <c r="K54" s="387"/>
      <c r="L54" s="387"/>
      <c r="M54" s="387"/>
      <c r="N54" s="387"/>
      <c r="O54" s="387"/>
      <c r="P54" s="387"/>
      <c r="Q54" s="387"/>
      <c r="R54" s="387"/>
      <c r="S54" s="387"/>
      <c r="T54" s="387"/>
      <c r="U54" s="387"/>
      <c r="V54" s="387"/>
      <c r="W54" s="387"/>
      <c r="X54" s="387"/>
      <c r="Y54" s="387"/>
      <c r="Z54" s="387"/>
      <c r="AA54" s="387"/>
      <c r="AB54" s="387"/>
      <c r="AC54" s="387"/>
      <c r="AD54" s="387"/>
      <c r="AE54" s="387"/>
      <c r="AF54" s="387"/>
      <c r="AG54" s="387"/>
      <c r="AH54" s="387"/>
      <c r="AI54" s="387"/>
      <c r="AJ54" s="387"/>
      <c r="AK54" s="387"/>
      <c r="AL54" s="387"/>
      <c r="AM54" s="387"/>
      <c r="AN54" s="387"/>
      <c r="AO54" s="387"/>
      <c r="AP54" s="387"/>
      <c r="AQ54" s="387"/>
      <c r="AR54" s="387"/>
      <c r="AS54" s="387"/>
      <c r="AT54" s="387"/>
      <c r="AU54" s="387"/>
      <c r="AV54" s="387"/>
      <c r="AW54" s="387"/>
      <c r="AX54" s="387"/>
      <c r="AY54" s="387"/>
      <c r="AZ54" s="387"/>
      <c r="BA54" s="387"/>
      <c r="BB54" s="387"/>
      <c r="BC54" s="387"/>
      <c r="BD54" s="387"/>
      <c r="BE54" s="387"/>
    </row>
    <row r="55" spans="1:57" x14ac:dyDescent="0.2">
      <c r="A55" s="387"/>
      <c r="B55" s="387"/>
      <c r="C55" s="387"/>
      <c r="D55" s="387"/>
      <c r="E55" s="387"/>
      <c r="F55" s="387"/>
      <c r="G55" s="387"/>
      <c r="H55" s="387"/>
      <c r="I55" s="387"/>
      <c r="J55" s="387"/>
      <c r="K55" s="387"/>
      <c r="L55" s="387"/>
      <c r="M55" s="387"/>
      <c r="N55" s="387"/>
      <c r="O55" s="387"/>
      <c r="P55" s="387"/>
      <c r="Q55" s="387"/>
      <c r="R55" s="387"/>
      <c r="S55" s="387"/>
      <c r="T55" s="387"/>
      <c r="U55" s="387"/>
      <c r="V55" s="387"/>
      <c r="W55" s="387"/>
      <c r="X55" s="387"/>
      <c r="Y55" s="387"/>
      <c r="Z55" s="387"/>
      <c r="AA55" s="387"/>
      <c r="AB55" s="387"/>
      <c r="AC55" s="387"/>
      <c r="AD55" s="387"/>
      <c r="AE55" s="387"/>
      <c r="AF55" s="387"/>
      <c r="AG55" s="387"/>
      <c r="AH55" s="387"/>
      <c r="AI55" s="387"/>
      <c r="AJ55" s="387"/>
      <c r="AK55" s="387"/>
      <c r="AL55" s="387"/>
      <c r="AM55" s="387"/>
      <c r="AN55" s="387"/>
      <c r="AO55" s="387"/>
      <c r="AP55" s="387"/>
      <c r="AQ55" s="387"/>
      <c r="AR55" s="387"/>
      <c r="AS55" s="387"/>
      <c r="AT55" s="387"/>
      <c r="AU55" s="387"/>
      <c r="AV55" s="387"/>
      <c r="AW55" s="387"/>
      <c r="AX55" s="387"/>
      <c r="AY55" s="387"/>
      <c r="AZ55" s="387"/>
      <c r="BA55" s="387"/>
      <c r="BB55" s="387"/>
      <c r="BC55" s="387"/>
      <c r="BD55" s="387"/>
      <c r="BE55" s="387"/>
    </row>
    <row r="56" spans="1:57" x14ac:dyDescent="0.2">
      <c r="A56" s="387"/>
      <c r="B56" s="387"/>
      <c r="C56" s="387"/>
      <c r="D56" s="387"/>
      <c r="E56" s="387"/>
      <c r="F56" s="387"/>
      <c r="G56" s="387"/>
      <c r="H56" s="387"/>
      <c r="I56" s="387"/>
      <c r="J56" s="387"/>
      <c r="K56" s="387"/>
      <c r="L56" s="387"/>
      <c r="M56" s="387"/>
      <c r="N56" s="387"/>
      <c r="O56" s="387"/>
      <c r="P56" s="387"/>
      <c r="Q56" s="387"/>
      <c r="R56" s="387"/>
      <c r="S56" s="387"/>
      <c r="T56" s="387"/>
      <c r="U56" s="387"/>
      <c r="V56" s="387"/>
      <c r="W56" s="387"/>
      <c r="X56" s="387"/>
      <c r="Y56" s="387"/>
      <c r="Z56" s="387"/>
      <c r="AA56" s="387"/>
      <c r="AB56" s="387"/>
      <c r="AC56" s="387"/>
      <c r="AD56" s="387"/>
      <c r="AE56" s="387"/>
      <c r="AF56" s="387"/>
      <c r="AG56" s="387"/>
      <c r="AH56" s="387"/>
      <c r="AI56" s="387"/>
      <c r="AJ56" s="387"/>
      <c r="AK56" s="387"/>
      <c r="AL56" s="387"/>
      <c r="AM56" s="387"/>
      <c r="AN56" s="387"/>
      <c r="AO56" s="387"/>
      <c r="AP56" s="387"/>
      <c r="AQ56" s="387"/>
      <c r="AR56" s="387"/>
      <c r="AS56" s="387"/>
      <c r="AT56" s="387"/>
      <c r="AU56" s="387"/>
      <c r="AV56" s="387"/>
      <c r="AW56" s="387"/>
      <c r="AX56" s="387"/>
      <c r="AY56" s="387"/>
      <c r="AZ56" s="387"/>
      <c r="BA56" s="387"/>
      <c r="BB56" s="387"/>
      <c r="BC56" s="387"/>
      <c r="BD56" s="387"/>
      <c r="BE56" s="387"/>
    </row>
    <row r="57" spans="1:57" x14ac:dyDescent="0.2">
      <c r="A57" s="387"/>
      <c r="B57" s="387"/>
      <c r="C57" s="387"/>
      <c r="D57" s="387"/>
      <c r="E57" s="387"/>
      <c r="F57" s="387"/>
      <c r="G57" s="387"/>
      <c r="H57" s="387"/>
      <c r="I57" s="387"/>
      <c r="J57" s="387"/>
      <c r="K57" s="387"/>
      <c r="L57" s="387"/>
      <c r="M57" s="387"/>
      <c r="N57" s="387"/>
      <c r="O57" s="387"/>
      <c r="P57" s="387"/>
      <c r="Q57" s="387"/>
      <c r="R57" s="387"/>
      <c r="S57" s="387"/>
      <c r="T57" s="387"/>
      <c r="U57" s="387"/>
      <c r="V57" s="387"/>
      <c r="W57" s="387"/>
      <c r="X57" s="387"/>
      <c r="Y57" s="387"/>
      <c r="Z57" s="387"/>
      <c r="AA57" s="387"/>
      <c r="AB57" s="387"/>
      <c r="AC57" s="387"/>
      <c r="AD57" s="387"/>
      <c r="AE57" s="387"/>
      <c r="AF57" s="387"/>
      <c r="AG57" s="387"/>
      <c r="AH57" s="387"/>
      <c r="AI57" s="387"/>
      <c r="AJ57" s="387"/>
      <c r="AK57" s="387"/>
      <c r="AL57" s="387"/>
      <c r="AM57" s="387"/>
      <c r="AN57" s="387"/>
      <c r="AO57" s="387"/>
      <c r="AP57" s="387"/>
      <c r="AQ57" s="387"/>
      <c r="AR57" s="387"/>
      <c r="AS57" s="387"/>
      <c r="AT57" s="387"/>
      <c r="AU57" s="387"/>
      <c r="AV57" s="387"/>
      <c r="AW57" s="387"/>
      <c r="AX57" s="387"/>
      <c r="AY57" s="387"/>
      <c r="AZ57" s="387"/>
      <c r="BA57" s="387"/>
      <c r="BB57" s="387"/>
      <c r="BC57" s="387"/>
      <c r="BD57" s="387"/>
      <c r="BE57" s="387"/>
    </row>
    <row r="58" spans="1:57" x14ac:dyDescent="0.2">
      <c r="A58" s="387"/>
      <c r="B58" s="387"/>
      <c r="C58" s="387"/>
      <c r="D58" s="387"/>
      <c r="E58" s="387"/>
      <c r="F58" s="387"/>
      <c r="G58" s="387"/>
      <c r="H58" s="387"/>
      <c r="I58" s="387"/>
      <c r="J58" s="387"/>
      <c r="K58" s="387"/>
      <c r="L58" s="387"/>
      <c r="M58" s="387"/>
      <c r="N58" s="387"/>
      <c r="O58" s="387"/>
      <c r="P58" s="387"/>
      <c r="Q58" s="387"/>
      <c r="R58" s="387"/>
      <c r="S58" s="387"/>
      <c r="T58" s="387"/>
      <c r="U58" s="387"/>
      <c r="V58" s="387"/>
      <c r="W58" s="387"/>
      <c r="X58" s="387"/>
      <c r="Y58" s="387"/>
      <c r="Z58" s="387"/>
      <c r="AA58" s="387"/>
      <c r="AB58" s="387"/>
      <c r="AC58" s="387"/>
      <c r="AD58" s="387"/>
      <c r="AE58" s="387"/>
      <c r="AF58" s="387"/>
      <c r="AG58" s="387"/>
      <c r="AH58" s="387"/>
      <c r="AI58" s="387"/>
      <c r="AJ58" s="387"/>
      <c r="AK58" s="387"/>
      <c r="AL58" s="387"/>
      <c r="AM58" s="387"/>
      <c r="AN58" s="387"/>
      <c r="AO58" s="387"/>
      <c r="AP58" s="387"/>
      <c r="AQ58" s="387"/>
      <c r="AR58" s="387"/>
      <c r="AS58" s="387"/>
      <c r="AT58" s="387"/>
      <c r="AU58" s="387"/>
      <c r="AV58" s="387"/>
      <c r="AW58" s="387"/>
      <c r="AX58" s="387"/>
      <c r="AY58" s="387"/>
      <c r="AZ58" s="387"/>
      <c r="BA58" s="387"/>
      <c r="BB58" s="387"/>
      <c r="BC58" s="387"/>
      <c r="BD58" s="387"/>
      <c r="BE58" s="387"/>
    </row>
    <row r="59" spans="1:57" x14ac:dyDescent="0.2">
      <c r="A59" s="387"/>
      <c r="B59" s="387"/>
      <c r="C59" s="387"/>
      <c r="D59" s="387"/>
      <c r="E59" s="387"/>
      <c r="F59" s="387"/>
      <c r="G59" s="387"/>
      <c r="H59" s="387"/>
      <c r="I59" s="387"/>
      <c r="J59" s="387"/>
      <c r="K59" s="387"/>
      <c r="L59" s="387"/>
      <c r="M59" s="387"/>
      <c r="N59" s="387"/>
      <c r="O59" s="387"/>
      <c r="P59" s="387"/>
      <c r="Q59" s="387"/>
      <c r="R59" s="387"/>
      <c r="S59" s="387"/>
      <c r="T59" s="387"/>
      <c r="U59" s="387"/>
      <c r="V59" s="387"/>
      <c r="W59" s="387"/>
      <c r="X59" s="387"/>
      <c r="Y59" s="387"/>
      <c r="Z59" s="387"/>
      <c r="AA59" s="387"/>
      <c r="AB59" s="387"/>
      <c r="AC59" s="387"/>
      <c r="AD59" s="387"/>
      <c r="AE59" s="387"/>
      <c r="AF59" s="387"/>
      <c r="AG59" s="387"/>
      <c r="AH59" s="387"/>
      <c r="AI59" s="387"/>
      <c r="AJ59" s="387"/>
      <c r="AK59" s="387"/>
      <c r="AL59" s="387"/>
      <c r="AM59" s="387"/>
      <c r="AN59" s="387"/>
      <c r="AO59" s="387"/>
      <c r="AP59" s="387"/>
      <c r="AQ59" s="387"/>
      <c r="AR59" s="387"/>
      <c r="AS59" s="387"/>
      <c r="AT59" s="387"/>
      <c r="AU59" s="387"/>
      <c r="AV59" s="387"/>
      <c r="AW59" s="387"/>
      <c r="AX59" s="387"/>
      <c r="AY59" s="387"/>
      <c r="AZ59" s="387"/>
      <c r="BA59" s="387"/>
      <c r="BB59" s="387"/>
      <c r="BC59" s="387"/>
      <c r="BD59" s="387"/>
      <c r="BE59" s="387"/>
    </row>
    <row r="60" spans="1:57" x14ac:dyDescent="0.2">
      <c r="A60" s="387"/>
      <c r="B60" s="387"/>
      <c r="C60" s="387"/>
      <c r="D60" s="387"/>
      <c r="E60" s="387"/>
      <c r="F60" s="387"/>
      <c r="G60" s="387"/>
      <c r="H60" s="387"/>
      <c r="I60" s="387"/>
      <c r="J60" s="387"/>
      <c r="K60" s="387"/>
      <c r="L60" s="387"/>
      <c r="M60" s="387"/>
      <c r="N60" s="387"/>
      <c r="O60" s="387"/>
      <c r="P60" s="387"/>
      <c r="Q60" s="387"/>
      <c r="R60" s="387"/>
      <c r="S60" s="387"/>
      <c r="T60" s="387"/>
      <c r="U60" s="387"/>
      <c r="V60" s="387"/>
      <c r="W60" s="387"/>
      <c r="X60" s="387"/>
      <c r="Y60" s="387"/>
      <c r="Z60" s="387"/>
      <c r="AA60" s="387"/>
      <c r="AB60" s="387"/>
      <c r="AC60" s="387"/>
      <c r="AD60" s="387"/>
      <c r="AE60" s="387"/>
      <c r="AF60" s="387"/>
      <c r="AG60" s="387"/>
      <c r="AH60" s="387"/>
      <c r="AI60" s="387"/>
      <c r="AJ60" s="387"/>
      <c r="AK60" s="387"/>
      <c r="AL60" s="387"/>
      <c r="AM60" s="387"/>
      <c r="AN60" s="387"/>
      <c r="AO60" s="387"/>
      <c r="AP60" s="387"/>
      <c r="AQ60" s="387"/>
      <c r="AR60" s="387"/>
      <c r="AS60" s="387"/>
      <c r="AT60" s="387"/>
      <c r="AU60" s="387"/>
      <c r="AV60" s="387"/>
      <c r="AW60" s="387"/>
      <c r="AX60" s="387"/>
      <c r="AY60" s="387"/>
      <c r="AZ60" s="387"/>
      <c r="BA60" s="387"/>
      <c r="BB60" s="387"/>
      <c r="BC60" s="387"/>
      <c r="BD60" s="387"/>
      <c r="BE60" s="387"/>
    </row>
    <row r="61" spans="1:57" x14ac:dyDescent="0.2">
      <c r="A61" s="387"/>
      <c r="B61" s="387"/>
      <c r="C61" s="387"/>
      <c r="D61" s="387"/>
      <c r="E61" s="387"/>
      <c r="F61" s="387"/>
      <c r="G61" s="387"/>
      <c r="H61" s="387"/>
      <c r="I61" s="387"/>
      <c r="J61" s="387"/>
      <c r="K61" s="387"/>
      <c r="L61" s="387"/>
      <c r="M61" s="387"/>
      <c r="N61" s="387"/>
      <c r="O61" s="387"/>
      <c r="P61" s="387"/>
      <c r="Q61" s="387"/>
      <c r="R61" s="387"/>
      <c r="S61" s="387"/>
      <c r="T61" s="387"/>
      <c r="U61" s="387"/>
      <c r="V61" s="387"/>
      <c r="W61" s="387"/>
      <c r="X61" s="387"/>
      <c r="Y61" s="387"/>
      <c r="Z61" s="387"/>
      <c r="AA61" s="387"/>
      <c r="AB61" s="387"/>
      <c r="AC61" s="387"/>
      <c r="AD61" s="387"/>
      <c r="AE61" s="387"/>
      <c r="AF61" s="387"/>
      <c r="AG61" s="387"/>
      <c r="AH61" s="387"/>
      <c r="AI61" s="387"/>
      <c r="AJ61" s="387"/>
      <c r="AK61" s="387"/>
      <c r="AL61" s="387"/>
      <c r="AM61" s="387"/>
      <c r="AN61" s="387"/>
      <c r="AO61" s="387"/>
      <c r="AP61" s="387"/>
      <c r="AQ61" s="387"/>
      <c r="AR61" s="387"/>
      <c r="AS61" s="387"/>
      <c r="AT61" s="387"/>
      <c r="AU61" s="387"/>
      <c r="AV61" s="387"/>
      <c r="AW61" s="387"/>
      <c r="AX61" s="387"/>
      <c r="AY61" s="387"/>
      <c r="AZ61" s="387"/>
      <c r="BA61" s="387"/>
      <c r="BB61" s="387"/>
      <c r="BC61" s="387"/>
      <c r="BD61" s="387"/>
      <c r="BE61" s="387"/>
    </row>
    <row r="62" spans="1:57" x14ac:dyDescent="0.2">
      <c r="A62" s="387"/>
      <c r="B62" s="387"/>
      <c r="C62" s="387"/>
      <c r="D62" s="387"/>
      <c r="E62" s="387"/>
      <c r="F62" s="387"/>
      <c r="G62" s="387"/>
      <c r="H62" s="387"/>
      <c r="I62" s="387"/>
      <c r="J62" s="387"/>
      <c r="K62" s="387"/>
      <c r="L62" s="387"/>
      <c r="M62" s="387"/>
      <c r="N62" s="387"/>
      <c r="O62" s="387"/>
      <c r="P62" s="387"/>
      <c r="Q62" s="387"/>
      <c r="R62" s="387"/>
      <c r="S62" s="387"/>
      <c r="T62" s="387"/>
      <c r="U62" s="387"/>
      <c r="V62" s="387"/>
      <c r="W62" s="387"/>
      <c r="X62" s="387"/>
      <c r="Y62" s="387"/>
      <c r="Z62" s="387"/>
      <c r="AA62" s="387"/>
      <c r="AB62" s="387"/>
      <c r="AC62" s="387"/>
      <c r="AD62" s="387"/>
      <c r="AE62" s="387"/>
      <c r="AF62" s="387"/>
      <c r="AG62" s="387"/>
      <c r="AH62" s="387"/>
      <c r="AI62" s="387"/>
      <c r="AJ62" s="387"/>
      <c r="AK62" s="387"/>
      <c r="AL62" s="387"/>
      <c r="AM62" s="387"/>
      <c r="AN62" s="387"/>
      <c r="AO62" s="387"/>
      <c r="AP62" s="387"/>
      <c r="AQ62" s="387"/>
      <c r="AR62" s="387"/>
      <c r="AS62" s="387"/>
      <c r="AT62" s="387"/>
      <c r="AU62" s="387"/>
      <c r="AV62" s="387"/>
      <c r="AW62" s="387"/>
      <c r="AX62" s="387"/>
      <c r="AY62" s="387"/>
      <c r="AZ62" s="387"/>
      <c r="BA62" s="387"/>
      <c r="BB62" s="387"/>
      <c r="BC62" s="387"/>
      <c r="BD62" s="387"/>
      <c r="BE62" s="387"/>
    </row>
    <row r="63" spans="1:57" x14ac:dyDescent="0.2">
      <c r="A63" s="387"/>
      <c r="B63" s="387"/>
      <c r="C63" s="387"/>
      <c r="D63" s="387"/>
      <c r="E63" s="387"/>
      <c r="F63" s="387"/>
      <c r="G63" s="387"/>
      <c r="H63" s="387"/>
      <c r="I63" s="387"/>
      <c r="J63" s="387"/>
      <c r="K63" s="387"/>
      <c r="L63" s="387"/>
      <c r="M63" s="387"/>
      <c r="N63" s="387"/>
      <c r="O63" s="387"/>
      <c r="P63" s="387"/>
      <c r="Q63" s="387"/>
      <c r="R63" s="387"/>
      <c r="S63" s="387"/>
      <c r="T63" s="387"/>
      <c r="U63" s="387"/>
      <c r="V63" s="387"/>
      <c r="W63" s="387"/>
      <c r="X63" s="387"/>
      <c r="Y63" s="387"/>
      <c r="Z63" s="387"/>
      <c r="AA63" s="387"/>
      <c r="AB63" s="387"/>
      <c r="AC63" s="387"/>
      <c r="AD63" s="387"/>
      <c r="AE63" s="387"/>
      <c r="AF63" s="387"/>
      <c r="AG63" s="387"/>
      <c r="AH63" s="387"/>
      <c r="AI63" s="387"/>
      <c r="AJ63" s="387"/>
      <c r="AK63" s="387"/>
      <c r="AL63" s="387"/>
      <c r="AM63" s="387"/>
      <c r="AN63" s="387"/>
      <c r="AO63" s="387"/>
      <c r="AP63" s="387"/>
      <c r="AQ63" s="387"/>
      <c r="AR63" s="387"/>
      <c r="AS63" s="387"/>
      <c r="AT63" s="387"/>
      <c r="AU63" s="387"/>
      <c r="AV63" s="387"/>
      <c r="AW63" s="387"/>
      <c r="AX63" s="387"/>
      <c r="AY63" s="387"/>
      <c r="AZ63" s="387"/>
      <c r="BA63" s="387"/>
      <c r="BB63" s="387"/>
      <c r="BC63" s="387"/>
      <c r="BD63" s="387"/>
      <c r="BE63" s="387"/>
    </row>
    <row r="64" spans="1:57" x14ac:dyDescent="0.2">
      <c r="A64" s="387"/>
      <c r="B64" s="387"/>
      <c r="C64" s="387"/>
      <c r="D64" s="387"/>
      <c r="E64" s="387"/>
      <c r="F64" s="387"/>
      <c r="G64" s="387"/>
      <c r="H64" s="387"/>
      <c r="I64" s="387"/>
      <c r="J64" s="387"/>
      <c r="K64" s="387"/>
      <c r="L64" s="387"/>
      <c r="M64" s="387"/>
      <c r="N64" s="387"/>
      <c r="O64" s="387"/>
      <c r="P64" s="387"/>
      <c r="Q64" s="387"/>
      <c r="R64" s="387"/>
      <c r="S64" s="387"/>
      <c r="T64" s="387"/>
      <c r="U64" s="387"/>
      <c r="V64" s="387"/>
      <c r="W64" s="387"/>
      <c r="X64" s="387"/>
      <c r="Y64" s="387"/>
      <c r="Z64" s="387"/>
      <c r="AA64" s="387"/>
      <c r="AB64" s="387"/>
      <c r="AC64" s="387"/>
      <c r="AD64" s="387"/>
      <c r="AE64" s="387"/>
      <c r="AF64" s="387"/>
      <c r="AG64" s="387"/>
      <c r="AH64" s="387"/>
      <c r="AI64" s="387"/>
      <c r="AJ64" s="387"/>
      <c r="AK64" s="387"/>
      <c r="AL64" s="387"/>
      <c r="AM64" s="387"/>
      <c r="AN64" s="387"/>
      <c r="AO64" s="387"/>
      <c r="AP64" s="387"/>
      <c r="AQ64" s="387"/>
      <c r="AR64" s="387"/>
      <c r="AS64" s="387"/>
      <c r="AT64" s="387"/>
      <c r="AU64" s="387"/>
      <c r="AV64" s="387"/>
      <c r="AW64" s="387"/>
      <c r="AX64" s="387"/>
      <c r="AY64" s="387"/>
      <c r="AZ64" s="387"/>
      <c r="BA64" s="387"/>
      <c r="BB64" s="387"/>
      <c r="BC64" s="387"/>
      <c r="BD64" s="387"/>
      <c r="BE64" s="387"/>
    </row>
    <row r="65" spans="1:57" x14ac:dyDescent="0.2">
      <c r="A65" s="387"/>
      <c r="B65" s="387"/>
      <c r="C65" s="387"/>
      <c r="D65" s="387"/>
      <c r="E65" s="387"/>
      <c r="F65" s="387"/>
      <c r="G65" s="387"/>
      <c r="H65" s="387"/>
      <c r="I65" s="387"/>
      <c r="J65" s="387"/>
      <c r="K65" s="387"/>
      <c r="L65" s="387"/>
      <c r="M65" s="387"/>
      <c r="N65" s="387"/>
      <c r="O65" s="387"/>
      <c r="P65" s="387"/>
      <c r="Q65" s="387"/>
      <c r="R65" s="387"/>
      <c r="S65" s="387"/>
      <c r="T65" s="387"/>
      <c r="U65" s="387"/>
      <c r="V65" s="387"/>
      <c r="W65" s="387"/>
      <c r="X65" s="387"/>
      <c r="Y65" s="387"/>
      <c r="Z65" s="387"/>
      <c r="AA65" s="387"/>
      <c r="AB65" s="387"/>
      <c r="AC65" s="387"/>
      <c r="AD65" s="387"/>
      <c r="AE65" s="387"/>
      <c r="AF65" s="387"/>
      <c r="AG65" s="387"/>
      <c r="AH65" s="387"/>
      <c r="AI65" s="387"/>
      <c r="AJ65" s="387"/>
      <c r="AK65" s="387"/>
      <c r="AL65" s="387"/>
      <c r="AM65" s="387"/>
      <c r="AN65" s="387"/>
      <c r="AO65" s="387"/>
      <c r="AP65" s="387"/>
      <c r="AQ65" s="387"/>
      <c r="AR65" s="387"/>
      <c r="AS65" s="387"/>
      <c r="AT65" s="387"/>
      <c r="AU65" s="387"/>
      <c r="AV65" s="387"/>
      <c r="AW65" s="387"/>
      <c r="AX65" s="387"/>
      <c r="AY65" s="387"/>
      <c r="AZ65" s="387"/>
      <c r="BA65" s="387"/>
      <c r="BB65" s="387"/>
      <c r="BC65" s="387"/>
      <c r="BD65" s="387"/>
      <c r="BE65" s="387"/>
    </row>
    <row r="66" spans="1:57" x14ac:dyDescent="0.2">
      <c r="A66" s="387"/>
      <c r="B66" s="387"/>
      <c r="C66" s="387"/>
      <c r="D66" s="387"/>
      <c r="E66" s="387"/>
      <c r="F66" s="387"/>
      <c r="G66" s="387"/>
      <c r="H66" s="387"/>
      <c r="I66" s="387"/>
      <c r="J66" s="387"/>
      <c r="K66" s="387"/>
      <c r="L66" s="387"/>
      <c r="M66" s="387"/>
      <c r="N66" s="387"/>
      <c r="O66" s="387"/>
      <c r="P66" s="387"/>
      <c r="Q66" s="387"/>
      <c r="R66" s="387"/>
      <c r="S66" s="387"/>
      <c r="T66" s="387"/>
      <c r="U66" s="387"/>
      <c r="V66" s="387"/>
      <c r="W66" s="387"/>
      <c r="X66" s="387"/>
      <c r="Y66" s="387"/>
      <c r="Z66" s="387"/>
      <c r="AA66" s="387"/>
      <c r="AB66" s="387"/>
      <c r="AC66" s="387"/>
      <c r="AD66" s="387"/>
      <c r="AE66" s="387"/>
      <c r="AF66" s="387"/>
      <c r="AG66" s="387"/>
      <c r="AH66" s="387"/>
      <c r="AI66" s="387"/>
      <c r="AJ66" s="387"/>
      <c r="AK66" s="387"/>
      <c r="AL66" s="387"/>
      <c r="AM66" s="387"/>
      <c r="AN66" s="387"/>
      <c r="AO66" s="387"/>
      <c r="AP66" s="387"/>
      <c r="AQ66" s="387"/>
      <c r="AR66" s="387"/>
      <c r="AS66" s="387"/>
      <c r="AT66" s="387"/>
      <c r="AU66" s="387"/>
      <c r="AV66" s="387"/>
      <c r="AW66" s="387"/>
      <c r="AX66" s="387"/>
      <c r="AY66" s="387"/>
      <c r="AZ66" s="387"/>
      <c r="BA66" s="387"/>
      <c r="BB66" s="387"/>
      <c r="BC66" s="387"/>
      <c r="BD66" s="387"/>
      <c r="BE66" s="387"/>
    </row>
    <row r="67" spans="1:57" x14ac:dyDescent="0.2">
      <c r="A67" s="387"/>
      <c r="B67" s="387"/>
      <c r="C67" s="387"/>
      <c r="D67" s="387"/>
      <c r="E67" s="387"/>
      <c r="F67" s="387"/>
      <c r="G67" s="387"/>
      <c r="H67" s="387"/>
      <c r="I67" s="387"/>
      <c r="J67" s="387"/>
      <c r="K67" s="387"/>
      <c r="L67" s="387"/>
      <c r="M67" s="387"/>
      <c r="N67" s="387"/>
      <c r="O67" s="387"/>
      <c r="P67" s="387"/>
      <c r="Q67" s="387"/>
      <c r="R67" s="387"/>
      <c r="S67" s="387"/>
      <c r="T67" s="387"/>
      <c r="U67" s="387"/>
      <c r="V67" s="387"/>
      <c r="W67" s="387"/>
      <c r="X67" s="387"/>
      <c r="Y67" s="387"/>
      <c r="Z67" s="387"/>
      <c r="AA67" s="387"/>
      <c r="AB67" s="387"/>
      <c r="AC67" s="387"/>
      <c r="AD67" s="387"/>
      <c r="AE67" s="387"/>
      <c r="AF67" s="387"/>
      <c r="AG67" s="387"/>
      <c r="AH67" s="387"/>
      <c r="AI67" s="387"/>
      <c r="AJ67" s="387"/>
      <c r="AK67" s="387"/>
      <c r="AL67" s="387"/>
      <c r="AM67" s="387"/>
      <c r="AN67" s="387"/>
      <c r="AO67" s="387"/>
      <c r="AP67" s="387"/>
      <c r="AQ67" s="387"/>
      <c r="AR67" s="387"/>
      <c r="AS67" s="387"/>
      <c r="AT67" s="387"/>
      <c r="AU67" s="387"/>
      <c r="AV67" s="387"/>
      <c r="AW67" s="387"/>
      <c r="AX67" s="387"/>
      <c r="AY67" s="387"/>
      <c r="AZ67" s="387"/>
      <c r="BA67" s="387"/>
      <c r="BB67" s="387"/>
      <c r="BC67" s="387"/>
      <c r="BD67" s="387"/>
      <c r="BE67" s="387"/>
    </row>
    <row r="68" spans="1:57" x14ac:dyDescent="0.2">
      <c r="A68" s="387"/>
      <c r="B68" s="387"/>
      <c r="C68" s="387"/>
      <c r="D68" s="387"/>
      <c r="E68" s="387"/>
      <c r="F68" s="387"/>
      <c r="G68" s="387"/>
      <c r="H68" s="387"/>
      <c r="I68" s="387"/>
      <c r="J68" s="387"/>
      <c r="K68" s="387"/>
      <c r="L68" s="387"/>
      <c r="M68" s="387"/>
      <c r="N68" s="387"/>
      <c r="O68" s="387"/>
      <c r="P68" s="387"/>
      <c r="Q68" s="387"/>
      <c r="R68" s="387"/>
      <c r="S68" s="387"/>
      <c r="T68" s="387"/>
      <c r="U68" s="387"/>
      <c r="V68" s="387"/>
      <c r="W68" s="387"/>
      <c r="X68" s="387"/>
      <c r="Y68" s="387"/>
      <c r="Z68" s="387"/>
      <c r="AA68" s="387"/>
      <c r="AB68" s="387"/>
      <c r="AC68" s="387"/>
      <c r="AD68" s="387"/>
      <c r="AE68" s="387"/>
      <c r="AF68" s="387"/>
      <c r="AG68" s="387"/>
      <c r="AH68" s="387"/>
      <c r="AI68" s="387"/>
      <c r="AJ68" s="387"/>
      <c r="AK68" s="387"/>
      <c r="AL68" s="387"/>
      <c r="AM68" s="387"/>
      <c r="AN68" s="387"/>
      <c r="AO68" s="387"/>
      <c r="AP68" s="387"/>
      <c r="AQ68" s="387"/>
      <c r="AR68" s="387"/>
      <c r="AS68" s="387"/>
      <c r="AT68" s="387"/>
      <c r="AU68" s="387"/>
      <c r="AV68" s="387"/>
      <c r="AW68" s="387"/>
      <c r="AX68" s="387"/>
      <c r="AY68" s="387"/>
      <c r="AZ68" s="387"/>
      <c r="BA68" s="387"/>
      <c r="BB68" s="387"/>
      <c r="BC68" s="387"/>
      <c r="BD68" s="387"/>
      <c r="BE68" s="387"/>
    </row>
    <row r="69" spans="1:57" x14ac:dyDescent="0.2">
      <c r="A69" s="387"/>
      <c r="B69" s="387"/>
      <c r="C69" s="387"/>
      <c r="D69" s="387"/>
      <c r="E69" s="387"/>
      <c r="F69" s="387"/>
      <c r="G69" s="387"/>
      <c r="H69" s="387"/>
      <c r="I69" s="387"/>
      <c r="J69" s="387"/>
      <c r="K69" s="387"/>
      <c r="L69" s="387"/>
      <c r="M69" s="387"/>
      <c r="N69" s="387"/>
      <c r="O69" s="387"/>
      <c r="P69" s="387"/>
      <c r="Q69" s="387"/>
      <c r="R69" s="387"/>
      <c r="S69" s="387"/>
      <c r="T69" s="387"/>
      <c r="U69" s="387"/>
      <c r="V69" s="387"/>
      <c r="W69" s="387"/>
      <c r="X69" s="387"/>
      <c r="Y69" s="387"/>
      <c r="Z69" s="387"/>
      <c r="AA69" s="387"/>
      <c r="AB69" s="387"/>
      <c r="AC69" s="387"/>
      <c r="AD69" s="387"/>
      <c r="AE69" s="387"/>
      <c r="AF69" s="387"/>
      <c r="AG69" s="387"/>
      <c r="AH69" s="387"/>
      <c r="AI69" s="387"/>
      <c r="AJ69" s="387"/>
      <c r="AK69" s="387"/>
      <c r="AL69" s="387"/>
      <c r="AM69" s="387"/>
      <c r="AN69" s="387"/>
      <c r="AO69" s="387"/>
      <c r="AP69" s="387"/>
      <c r="AQ69" s="387"/>
      <c r="AR69" s="387"/>
      <c r="AS69" s="387"/>
      <c r="AT69" s="387"/>
      <c r="AU69" s="387"/>
      <c r="AV69" s="387"/>
      <c r="AW69" s="387"/>
      <c r="AX69" s="387"/>
      <c r="AY69" s="387"/>
      <c r="AZ69" s="387"/>
      <c r="BA69" s="387"/>
      <c r="BB69" s="387"/>
      <c r="BC69" s="387"/>
      <c r="BD69" s="387"/>
      <c r="BE69" s="387"/>
    </row>
    <row r="70" spans="1:57" x14ac:dyDescent="0.2">
      <c r="A70" s="387"/>
      <c r="B70" s="387"/>
      <c r="C70" s="387"/>
      <c r="D70" s="387"/>
      <c r="E70" s="387"/>
      <c r="F70" s="387"/>
      <c r="G70" s="387"/>
      <c r="H70" s="387"/>
      <c r="I70" s="387"/>
      <c r="J70" s="387"/>
      <c r="K70" s="387"/>
      <c r="L70" s="387"/>
      <c r="M70" s="387"/>
      <c r="N70" s="387"/>
      <c r="O70" s="387"/>
      <c r="P70" s="387"/>
      <c r="Q70" s="387"/>
      <c r="R70" s="387"/>
      <c r="S70" s="387"/>
      <c r="T70" s="387"/>
      <c r="U70" s="387"/>
      <c r="V70" s="387"/>
      <c r="W70" s="387"/>
      <c r="X70" s="387"/>
      <c r="Y70" s="387"/>
      <c r="Z70" s="387"/>
      <c r="AA70" s="387"/>
      <c r="AB70" s="387"/>
      <c r="AC70" s="387"/>
      <c r="AD70" s="387"/>
      <c r="AE70" s="387"/>
      <c r="AF70" s="387"/>
      <c r="AG70" s="387"/>
      <c r="AH70" s="387"/>
      <c r="AI70" s="387"/>
      <c r="AJ70" s="387"/>
      <c r="AK70" s="387"/>
      <c r="AL70" s="387"/>
      <c r="AM70" s="387"/>
      <c r="AN70" s="387"/>
      <c r="AO70" s="387"/>
      <c r="AP70" s="387"/>
      <c r="AQ70" s="387"/>
      <c r="AR70" s="387"/>
      <c r="AS70" s="387"/>
      <c r="AT70" s="387"/>
      <c r="AU70" s="387"/>
      <c r="AV70" s="387"/>
      <c r="AW70" s="387"/>
      <c r="AX70" s="387"/>
      <c r="AY70" s="387"/>
      <c r="AZ70" s="387"/>
      <c r="BA70" s="387"/>
      <c r="BB70" s="387"/>
      <c r="BC70" s="387"/>
      <c r="BD70" s="387"/>
      <c r="BE70" s="387"/>
    </row>
    <row r="71" spans="1:57" x14ac:dyDescent="0.2">
      <c r="A71" s="387"/>
      <c r="B71" s="387"/>
      <c r="C71" s="387"/>
      <c r="D71" s="387"/>
      <c r="E71" s="387"/>
      <c r="F71" s="387"/>
      <c r="G71" s="387"/>
      <c r="H71" s="387"/>
      <c r="I71" s="387"/>
      <c r="J71" s="387"/>
      <c r="K71" s="387"/>
      <c r="L71" s="387"/>
      <c r="M71" s="387"/>
      <c r="N71" s="387"/>
      <c r="O71" s="387"/>
      <c r="P71" s="387"/>
      <c r="Q71" s="387"/>
      <c r="R71" s="387"/>
      <c r="S71" s="387"/>
      <c r="T71" s="387"/>
      <c r="U71" s="387"/>
      <c r="V71" s="387"/>
      <c r="W71" s="387"/>
      <c r="X71" s="387"/>
      <c r="Y71" s="387"/>
      <c r="Z71" s="387"/>
      <c r="AA71" s="387"/>
      <c r="AB71" s="387"/>
      <c r="AC71" s="387"/>
      <c r="AD71" s="387"/>
      <c r="AE71" s="387"/>
      <c r="AF71" s="387"/>
      <c r="AG71" s="387"/>
      <c r="AH71" s="387"/>
      <c r="AI71" s="387"/>
      <c r="AJ71" s="387"/>
      <c r="AK71" s="387"/>
      <c r="AL71" s="387"/>
      <c r="AM71" s="387"/>
      <c r="AN71" s="387"/>
      <c r="AO71" s="387"/>
      <c r="AP71" s="387"/>
      <c r="AQ71" s="387"/>
      <c r="AR71" s="387"/>
      <c r="AS71" s="387"/>
      <c r="AT71" s="387"/>
      <c r="AU71" s="387"/>
      <c r="AV71" s="387"/>
      <c r="AW71" s="387"/>
      <c r="AX71" s="387"/>
      <c r="AY71" s="387"/>
      <c r="AZ71" s="387"/>
      <c r="BA71" s="387"/>
      <c r="BB71" s="387"/>
      <c r="BC71" s="387"/>
      <c r="BD71" s="387"/>
      <c r="BE71" s="387"/>
    </row>
    <row r="72" spans="1:57" x14ac:dyDescent="0.2">
      <c r="A72" s="387"/>
      <c r="B72" s="387"/>
      <c r="C72" s="387"/>
      <c r="D72" s="387"/>
      <c r="E72" s="387"/>
      <c r="F72" s="387"/>
      <c r="G72" s="387"/>
      <c r="H72" s="387"/>
      <c r="I72" s="387"/>
      <c r="J72" s="387"/>
      <c r="K72" s="387"/>
      <c r="L72" s="387"/>
      <c r="M72" s="387"/>
      <c r="N72" s="387"/>
      <c r="O72" s="387"/>
      <c r="P72" s="387"/>
      <c r="Q72" s="387"/>
      <c r="R72" s="387"/>
      <c r="S72" s="387"/>
      <c r="T72" s="387"/>
      <c r="U72" s="387"/>
      <c r="V72" s="387"/>
      <c r="W72" s="387"/>
      <c r="X72" s="387"/>
      <c r="Y72" s="387"/>
      <c r="Z72" s="387"/>
      <c r="AA72" s="387"/>
      <c r="AB72" s="387"/>
      <c r="AC72" s="387"/>
      <c r="AD72" s="387"/>
      <c r="AE72" s="387"/>
      <c r="AF72" s="387"/>
      <c r="AG72" s="387"/>
      <c r="AH72" s="387"/>
      <c r="AI72" s="387"/>
      <c r="AJ72" s="387"/>
      <c r="AK72" s="387"/>
      <c r="AL72" s="387"/>
      <c r="AM72" s="387"/>
      <c r="AN72" s="387"/>
      <c r="AO72" s="387"/>
      <c r="AP72" s="387"/>
      <c r="AQ72" s="387"/>
      <c r="AR72" s="387"/>
      <c r="AS72" s="387"/>
      <c r="AT72" s="387"/>
      <c r="AU72" s="387"/>
      <c r="AV72" s="387"/>
      <c r="AW72" s="387"/>
      <c r="AX72" s="387"/>
      <c r="AY72" s="387"/>
      <c r="AZ72" s="387"/>
      <c r="BA72" s="387"/>
      <c r="BB72" s="387"/>
      <c r="BC72" s="387"/>
      <c r="BD72" s="387"/>
      <c r="BE72" s="387"/>
    </row>
    <row r="73" spans="1:57" x14ac:dyDescent="0.2">
      <c r="A73" s="387"/>
      <c r="B73" s="387"/>
      <c r="C73" s="387"/>
      <c r="D73" s="387"/>
      <c r="E73" s="387"/>
      <c r="F73" s="387"/>
      <c r="G73" s="387"/>
      <c r="H73" s="387"/>
      <c r="I73" s="387"/>
      <c r="J73" s="387"/>
      <c r="K73" s="387"/>
      <c r="L73" s="387"/>
      <c r="M73" s="387"/>
      <c r="N73" s="387"/>
      <c r="O73" s="387"/>
      <c r="P73" s="387"/>
      <c r="Q73" s="387"/>
      <c r="R73" s="387"/>
      <c r="S73" s="387"/>
      <c r="T73" s="387"/>
      <c r="U73" s="387"/>
      <c r="V73" s="387"/>
      <c r="W73" s="387"/>
      <c r="X73" s="387"/>
      <c r="Y73" s="387"/>
      <c r="Z73" s="387"/>
      <c r="AA73" s="387"/>
      <c r="AB73" s="387"/>
      <c r="AC73" s="387"/>
      <c r="AD73" s="387"/>
      <c r="AE73" s="387"/>
      <c r="AF73" s="387"/>
      <c r="AG73" s="387"/>
      <c r="AH73" s="387"/>
      <c r="AI73" s="387"/>
      <c r="AJ73" s="387"/>
      <c r="AK73" s="387"/>
      <c r="AL73" s="387"/>
      <c r="AM73" s="387"/>
      <c r="AN73" s="387"/>
      <c r="AO73" s="387"/>
      <c r="AP73" s="387"/>
      <c r="AQ73" s="387"/>
      <c r="AR73" s="387"/>
      <c r="AS73" s="387"/>
      <c r="AT73" s="387"/>
      <c r="AU73" s="387"/>
      <c r="AV73" s="387"/>
      <c r="AW73" s="387"/>
      <c r="AX73" s="387"/>
      <c r="AY73" s="387"/>
      <c r="AZ73" s="387"/>
      <c r="BA73" s="387"/>
      <c r="BB73" s="387"/>
      <c r="BC73" s="387"/>
      <c r="BD73" s="387"/>
      <c r="BE73" s="387"/>
    </row>
    <row r="74" spans="1:57" x14ac:dyDescent="0.2">
      <c r="A74" s="387"/>
      <c r="B74" s="387"/>
      <c r="C74" s="387"/>
      <c r="D74" s="387"/>
      <c r="E74" s="387"/>
      <c r="F74" s="387"/>
      <c r="G74" s="387"/>
      <c r="H74" s="387"/>
      <c r="I74" s="387"/>
      <c r="J74" s="387"/>
      <c r="K74" s="387"/>
      <c r="L74" s="387"/>
      <c r="M74" s="387"/>
      <c r="N74" s="387"/>
      <c r="O74" s="387"/>
      <c r="P74" s="387"/>
      <c r="Q74" s="387"/>
      <c r="R74" s="387"/>
      <c r="S74" s="387"/>
      <c r="T74" s="387"/>
      <c r="U74" s="387"/>
      <c r="V74" s="387"/>
      <c r="W74" s="387"/>
      <c r="X74" s="387"/>
      <c r="Y74" s="387"/>
      <c r="Z74" s="387"/>
      <c r="AA74" s="387"/>
      <c r="AB74" s="387"/>
      <c r="AC74" s="387"/>
      <c r="AD74" s="387"/>
      <c r="AE74" s="387"/>
      <c r="AF74" s="387"/>
      <c r="AG74" s="387"/>
      <c r="AH74" s="387"/>
      <c r="AI74" s="387"/>
      <c r="AJ74" s="387"/>
      <c r="AK74" s="387"/>
      <c r="AL74" s="387"/>
      <c r="AM74" s="387"/>
      <c r="AN74" s="387"/>
      <c r="AO74" s="387"/>
      <c r="AP74" s="387"/>
      <c r="AQ74" s="387"/>
      <c r="AR74" s="387"/>
      <c r="AS74" s="387"/>
      <c r="AT74" s="387"/>
      <c r="AU74" s="387"/>
      <c r="AV74" s="387"/>
      <c r="AW74" s="387"/>
      <c r="AX74" s="387"/>
      <c r="AY74" s="387"/>
      <c r="AZ74" s="387"/>
      <c r="BA74" s="387"/>
      <c r="BB74" s="387"/>
      <c r="BC74" s="387"/>
      <c r="BD74" s="387"/>
      <c r="BE74" s="387"/>
    </row>
    <row r="75" spans="1:57" x14ac:dyDescent="0.2">
      <c r="A75" s="387"/>
      <c r="B75" s="387"/>
      <c r="C75" s="387"/>
      <c r="D75" s="387"/>
      <c r="E75" s="387"/>
      <c r="F75" s="387"/>
      <c r="G75" s="387"/>
      <c r="H75" s="387"/>
      <c r="I75" s="387"/>
      <c r="J75" s="387"/>
      <c r="K75" s="387"/>
      <c r="L75" s="387"/>
      <c r="M75" s="387"/>
      <c r="N75" s="387"/>
      <c r="O75" s="387"/>
      <c r="P75" s="387"/>
      <c r="Q75" s="387"/>
      <c r="R75" s="387"/>
      <c r="S75" s="387"/>
      <c r="T75" s="387"/>
      <c r="U75" s="387"/>
      <c r="V75" s="387"/>
      <c r="W75" s="387"/>
      <c r="X75" s="387"/>
      <c r="Y75" s="387"/>
      <c r="Z75" s="387"/>
      <c r="AA75" s="387"/>
      <c r="AB75" s="387"/>
      <c r="AC75" s="387"/>
      <c r="AD75" s="387"/>
      <c r="AE75" s="387"/>
      <c r="AF75" s="387"/>
      <c r="AG75" s="387"/>
      <c r="AH75" s="387"/>
      <c r="AI75" s="387"/>
      <c r="AJ75" s="387"/>
      <c r="AK75" s="387"/>
      <c r="AL75" s="387"/>
      <c r="AM75" s="387"/>
      <c r="AN75" s="387"/>
      <c r="AO75" s="387"/>
      <c r="AP75" s="387"/>
      <c r="AQ75" s="387"/>
      <c r="AR75" s="387"/>
      <c r="AS75" s="387"/>
      <c r="AT75" s="387"/>
      <c r="AU75" s="387"/>
      <c r="AV75" s="387"/>
      <c r="AW75" s="387"/>
      <c r="AX75" s="387"/>
      <c r="AY75" s="387"/>
      <c r="AZ75" s="387"/>
      <c r="BA75" s="387"/>
      <c r="BB75" s="387"/>
      <c r="BC75" s="387"/>
      <c r="BD75" s="387"/>
      <c r="BE75" s="387"/>
    </row>
    <row r="76" spans="1:57" x14ac:dyDescent="0.2">
      <c r="A76" s="387"/>
      <c r="B76" s="387"/>
      <c r="C76" s="387"/>
      <c r="D76" s="387"/>
      <c r="E76" s="387"/>
      <c r="F76" s="387"/>
      <c r="G76" s="387"/>
      <c r="H76" s="387"/>
      <c r="I76" s="387"/>
      <c r="J76" s="387"/>
      <c r="K76" s="387"/>
      <c r="L76" s="387"/>
      <c r="M76" s="387"/>
      <c r="N76" s="387"/>
      <c r="O76" s="387"/>
      <c r="P76" s="387"/>
      <c r="Q76" s="387"/>
      <c r="R76" s="387"/>
      <c r="S76" s="387"/>
      <c r="T76" s="387"/>
      <c r="U76" s="387"/>
      <c r="V76" s="387"/>
      <c r="W76" s="387"/>
      <c r="X76" s="387"/>
      <c r="Y76" s="387"/>
      <c r="Z76" s="387"/>
      <c r="AA76" s="387"/>
      <c r="AB76" s="387"/>
      <c r="AC76" s="387"/>
      <c r="AD76" s="387"/>
      <c r="AE76" s="387"/>
      <c r="AF76" s="387"/>
      <c r="AG76" s="387"/>
      <c r="AH76" s="387"/>
      <c r="AI76" s="387"/>
      <c r="AJ76" s="387"/>
      <c r="AK76" s="387"/>
      <c r="AL76" s="387"/>
      <c r="AM76" s="387"/>
      <c r="AN76" s="387"/>
      <c r="AO76" s="387"/>
      <c r="AP76" s="387"/>
      <c r="AQ76" s="387"/>
      <c r="AR76" s="387"/>
      <c r="AS76" s="387"/>
      <c r="AT76" s="387"/>
      <c r="AU76" s="387"/>
      <c r="AV76" s="387"/>
      <c r="AW76" s="387"/>
      <c r="AX76" s="387"/>
      <c r="AY76" s="387"/>
      <c r="AZ76" s="387"/>
      <c r="BA76" s="387"/>
      <c r="BB76" s="387"/>
      <c r="BC76" s="387"/>
      <c r="BD76" s="387"/>
      <c r="BE76" s="387"/>
    </row>
    <row r="77" spans="1:57" x14ac:dyDescent="0.2">
      <c r="A77" s="387"/>
      <c r="B77" s="387"/>
      <c r="C77" s="387"/>
      <c r="D77" s="387"/>
      <c r="E77" s="387"/>
      <c r="F77" s="387"/>
      <c r="G77" s="387"/>
      <c r="H77" s="387"/>
      <c r="I77" s="387"/>
      <c r="J77" s="387"/>
      <c r="K77" s="387"/>
      <c r="L77" s="387"/>
      <c r="M77" s="387"/>
      <c r="N77" s="387"/>
      <c r="O77" s="387"/>
      <c r="P77" s="387"/>
      <c r="Q77" s="387"/>
      <c r="R77" s="387"/>
      <c r="S77" s="387"/>
      <c r="T77" s="387"/>
      <c r="U77" s="387"/>
      <c r="V77" s="387"/>
      <c r="W77" s="387"/>
      <c r="X77" s="387"/>
      <c r="Y77" s="387"/>
      <c r="Z77" s="387"/>
      <c r="AA77" s="387"/>
      <c r="AB77" s="387"/>
      <c r="AC77" s="387"/>
      <c r="AD77" s="387"/>
      <c r="AE77" s="387"/>
      <c r="AF77" s="387"/>
      <c r="AG77" s="387"/>
      <c r="AH77" s="387"/>
      <c r="AI77" s="387"/>
      <c r="AJ77" s="387"/>
      <c r="AK77" s="387"/>
      <c r="AL77" s="387"/>
      <c r="AM77" s="387"/>
      <c r="AN77" s="387"/>
      <c r="AO77" s="387"/>
      <c r="AP77" s="387"/>
      <c r="AQ77" s="387"/>
      <c r="AR77" s="387"/>
      <c r="AS77" s="387"/>
      <c r="AT77" s="387"/>
      <c r="AU77" s="387"/>
      <c r="AV77" s="387"/>
      <c r="AW77" s="387"/>
      <c r="AX77" s="387"/>
      <c r="AY77" s="387"/>
      <c r="AZ77" s="387"/>
      <c r="BA77" s="387"/>
      <c r="BB77" s="387"/>
      <c r="BC77" s="387"/>
      <c r="BD77" s="387"/>
      <c r="BE77" s="387"/>
    </row>
    <row r="78" spans="1:57" x14ac:dyDescent="0.2">
      <c r="A78" s="387"/>
      <c r="B78" s="387"/>
      <c r="C78" s="387"/>
      <c r="D78" s="387"/>
      <c r="E78" s="387"/>
      <c r="F78" s="387"/>
      <c r="G78" s="387"/>
      <c r="H78" s="387"/>
      <c r="I78" s="387"/>
      <c r="J78" s="387"/>
      <c r="K78" s="387"/>
      <c r="L78" s="387"/>
      <c r="M78" s="387"/>
      <c r="N78" s="387"/>
      <c r="O78" s="387"/>
      <c r="P78" s="387"/>
      <c r="Q78" s="387"/>
      <c r="R78" s="387"/>
      <c r="S78" s="387"/>
      <c r="T78" s="387"/>
      <c r="U78" s="387"/>
      <c r="V78" s="387"/>
      <c r="W78" s="387"/>
      <c r="X78" s="387"/>
      <c r="Y78" s="387"/>
      <c r="Z78" s="387"/>
      <c r="AA78" s="387"/>
      <c r="AB78" s="387"/>
      <c r="AC78" s="387"/>
      <c r="AD78" s="387"/>
      <c r="AE78" s="387"/>
      <c r="AF78" s="387"/>
      <c r="AG78" s="387"/>
      <c r="AH78" s="387"/>
      <c r="AI78" s="387"/>
      <c r="AJ78" s="387"/>
      <c r="AK78" s="387"/>
      <c r="AL78" s="387"/>
      <c r="AM78" s="387"/>
      <c r="AN78" s="387"/>
      <c r="AO78" s="387"/>
      <c r="AP78" s="387"/>
      <c r="AQ78" s="387"/>
      <c r="AR78" s="387"/>
      <c r="AS78" s="387"/>
      <c r="AT78" s="387"/>
      <c r="AU78" s="387"/>
      <c r="AV78" s="387"/>
      <c r="AW78" s="387"/>
      <c r="AX78" s="387"/>
      <c r="AY78" s="387"/>
      <c r="AZ78" s="387"/>
      <c r="BA78" s="387"/>
      <c r="BB78" s="387"/>
      <c r="BC78" s="387"/>
      <c r="BD78" s="387"/>
      <c r="BE78" s="387"/>
    </row>
    <row r="79" spans="1:57" x14ac:dyDescent="0.2">
      <c r="A79" s="387"/>
      <c r="B79" s="387"/>
      <c r="C79" s="387"/>
      <c r="D79" s="387"/>
      <c r="E79" s="387"/>
      <c r="F79" s="387"/>
      <c r="G79" s="387"/>
      <c r="H79" s="387"/>
      <c r="I79" s="387"/>
      <c r="J79" s="387"/>
      <c r="K79" s="387"/>
      <c r="L79" s="387"/>
      <c r="M79" s="387"/>
      <c r="N79" s="387"/>
      <c r="O79" s="387"/>
      <c r="P79" s="387"/>
      <c r="Q79" s="387"/>
      <c r="R79" s="387"/>
      <c r="S79" s="387"/>
      <c r="T79" s="387"/>
      <c r="U79" s="387"/>
      <c r="V79" s="387"/>
      <c r="W79" s="387"/>
      <c r="X79" s="387"/>
      <c r="Y79" s="387"/>
      <c r="Z79" s="387"/>
      <c r="AA79" s="387"/>
      <c r="AB79" s="387"/>
      <c r="AC79" s="387"/>
      <c r="AD79" s="387"/>
      <c r="AE79" s="387"/>
      <c r="AF79" s="387"/>
      <c r="AG79" s="387"/>
      <c r="AH79" s="387"/>
      <c r="AI79" s="387"/>
      <c r="AJ79" s="387"/>
      <c r="AK79" s="387"/>
      <c r="AL79" s="387"/>
      <c r="AM79" s="387"/>
      <c r="AN79" s="387"/>
      <c r="AO79" s="387"/>
      <c r="AP79" s="387"/>
      <c r="AQ79" s="387"/>
      <c r="AR79" s="387"/>
      <c r="AS79" s="387"/>
      <c r="AT79" s="387"/>
      <c r="AU79" s="387"/>
      <c r="AV79" s="387"/>
      <c r="AW79" s="387"/>
      <c r="AX79" s="387"/>
      <c r="AY79" s="387"/>
      <c r="AZ79" s="387"/>
      <c r="BA79" s="387"/>
      <c r="BB79" s="387"/>
      <c r="BC79" s="387"/>
      <c r="BD79" s="387"/>
      <c r="BE79" s="387"/>
    </row>
    <row r="80" spans="1:57" x14ac:dyDescent="0.2">
      <c r="A80" s="387"/>
      <c r="B80" s="387"/>
      <c r="C80" s="387"/>
      <c r="D80" s="387"/>
      <c r="E80" s="387"/>
      <c r="F80" s="387"/>
      <c r="G80" s="387"/>
      <c r="H80" s="387"/>
      <c r="I80" s="387"/>
      <c r="J80" s="387"/>
      <c r="K80" s="387"/>
      <c r="L80" s="387"/>
      <c r="M80" s="387"/>
      <c r="N80" s="387"/>
      <c r="O80" s="387"/>
      <c r="P80" s="387"/>
      <c r="Q80" s="387"/>
      <c r="R80" s="387"/>
      <c r="S80" s="387"/>
      <c r="T80" s="387"/>
      <c r="U80" s="387"/>
      <c r="V80" s="387"/>
      <c r="W80" s="387"/>
      <c r="X80" s="387"/>
      <c r="Y80" s="387"/>
      <c r="Z80" s="387"/>
      <c r="AA80" s="387"/>
      <c r="AB80" s="387"/>
      <c r="AC80" s="387"/>
      <c r="AD80" s="387"/>
      <c r="AE80" s="387"/>
      <c r="AF80" s="387"/>
      <c r="AG80" s="387"/>
      <c r="AH80" s="387"/>
      <c r="AI80" s="387"/>
      <c r="AJ80" s="387"/>
      <c r="AK80" s="387"/>
      <c r="AL80" s="387"/>
      <c r="AM80" s="387"/>
      <c r="AN80" s="387"/>
      <c r="AO80" s="387"/>
      <c r="AP80" s="387"/>
      <c r="AQ80" s="387"/>
      <c r="AR80" s="387"/>
      <c r="AS80" s="387"/>
      <c r="AT80" s="387"/>
      <c r="AU80" s="387"/>
      <c r="AV80" s="387"/>
      <c r="AW80" s="387"/>
      <c r="AX80" s="387"/>
      <c r="AY80" s="387"/>
      <c r="AZ80" s="387"/>
      <c r="BA80" s="387"/>
      <c r="BB80" s="387"/>
      <c r="BC80" s="387"/>
      <c r="BD80" s="387"/>
      <c r="BE80" s="387"/>
    </row>
    <row r="81" spans="1:57" x14ac:dyDescent="0.2">
      <c r="A81" s="387"/>
      <c r="B81" s="387"/>
      <c r="C81" s="387"/>
      <c r="D81" s="387"/>
      <c r="E81" s="387"/>
      <c r="F81" s="387"/>
      <c r="G81" s="387"/>
      <c r="H81" s="387"/>
      <c r="I81" s="387"/>
      <c r="J81" s="387"/>
      <c r="K81" s="387"/>
      <c r="L81" s="387"/>
      <c r="M81" s="387"/>
      <c r="N81" s="387"/>
      <c r="O81" s="387"/>
      <c r="P81" s="387"/>
      <c r="Q81" s="387"/>
      <c r="R81" s="387"/>
      <c r="S81" s="387"/>
      <c r="T81" s="387"/>
      <c r="U81" s="387"/>
      <c r="V81" s="387"/>
      <c r="W81" s="387"/>
      <c r="X81" s="387"/>
      <c r="Y81" s="387"/>
      <c r="Z81" s="387"/>
      <c r="AA81" s="387"/>
      <c r="AB81" s="387"/>
      <c r="AC81" s="387"/>
      <c r="AD81" s="387"/>
      <c r="AE81" s="387"/>
      <c r="AF81" s="387"/>
      <c r="AG81" s="387"/>
      <c r="AH81" s="387"/>
      <c r="AI81" s="387"/>
      <c r="AJ81" s="387"/>
      <c r="AK81" s="387"/>
      <c r="AL81" s="387"/>
      <c r="AM81" s="387"/>
      <c r="AN81" s="387"/>
      <c r="AO81" s="387"/>
      <c r="AP81" s="387"/>
      <c r="AQ81" s="387"/>
      <c r="AR81" s="387"/>
      <c r="AS81" s="387"/>
      <c r="AT81" s="387"/>
      <c r="AU81" s="387"/>
      <c r="AV81" s="387"/>
      <c r="AW81" s="387"/>
      <c r="AX81" s="387"/>
      <c r="AY81" s="387"/>
      <c r="AZ81" s="387"/>
      <c r="BA81" s="387"/>
      <c r="BB81" s="387"/>
      <c r="BC81" s="387"/>
      <c r="BD81" s="387"/>
      <c r="BE81" s="387"/>
    </row>
    <row r="82" spans="1:57" x14ac:dyDescent="0.2">
      <c r="A82" s="387"/>
      <c r="B82" s="387"/>
      <c r="C82" s="387"/>
      <c r="D82" s="387"/>
      <c r="E82" s="387"/>
      <c r="F82" s="387"/>
      <c r="G82" s="387"/>
      <c r="H82" s="387"/>
      <c r="I82" s="387"/>
      <c r="J82" s="387"/>
      <c r="K82" s="387"/>
      <c r="L82" s="387"/>
      <c r="M82" s="387"/>
      <c r="N82" s="387"/>
      <c r="O82" s="387"/>
      <c r="P82" s="387"/>
      <c r="Q82" s="387"/>
      <c r="R82" s="387"/>
      <c r="S82" s="387"/>
      <c r="T82" s="387"/>
      <c r="U82" s="387"/>
      <c r="V82" s="387"/>
      <c r="W82" s="387"/>
      <c r="X82" s="387"/>
      <c r="Y82" s="387"/>
      <c r="Z82" s="387"/>
      <c r="AA82" s="387"/>
      <c r="AB82" s="387"/>
      <c r="AC82" s="387"/>
      <c r="AD82" s="387"/>
      <c r="AE82" s="387"/>
      <c r="AF82" s="387"/>
      <c r="AG82" s="387"/>
      <c r="AH82" s="387"/>
      <c r="AI82" s="387"/>
      <c r="AJ82" s="387"/>
      <c r="AK82" s="387"/>
      <c r="AL82" s="387"/>
      <c r="AM82" s="387"/>
      <c r="AN82" s="387"/>
      <c r="AO82" s="387"/>
      <c r="AP82" s="387"/>
      <c r="AQ82" s="387"/>
      <c r="AR82" s="387"/>
      <c r="AS82" s="387"/>
      <c r="AT82" s="387"/>
      <c r="AU82" s="387"/>
      <c r="AV82" s="387"/>
      <c r="AW82" s="387"/>
      <c r="AX82" s="387"/>
      <c r="AY82" s="387"/>
      <c r="AZ82" s="387"/>
      <c r="BA82" s="387"/>
      <c r="BB82" s="387"/>
      <c r="BC82" s="387"/>
      <c r="BD82" s="387"/>
      <c r="BE82" s="387"/>
    </row>
    <row r="83" spans="1:57" x14ac:dyDescent="0.2">
      <c r="A83" s="387"/>
      <c r="B83" s="387"/>
      <c r="C83" s="387"/>
      <c r="D83" s="387"/>
      <c r="E83" s="387"/>
      <c r="F83" s="387"/>
      <c r="G83" s="387"/>
      <c r="H83" s="387"/>
      <c r="I83" s="387"/>
      <c r="J83" s="387"/>
      <c r="K83" s="387"/>
      <c r="L83" s="387"/>
      <c r="M83" s="387"/>
      <c r="N83" s="387"/>
      <c r="O83" s="387"/>
      <c r="P83" s="387"/>
      <c r="Q83" s="387"/>
      <c r="R83" s="387"/>
      <c r="S83" s="387"/>
      <c r="T83" s="387"/>
      <c r="U83" s="387"/>
      <c r="V83" s="387"/>
      <c r="W83" s="387"/>
      <c r="X83" s="387"/>
      <c r="Y83" s="387"/>
      <c r="Z83" s="387"/>
      <c r="AA83" s="387"/>
      <c r="AB83" s="387"/>
      <c r="AC83" s="387"/>
      <c r="AD83" s="387"/>
      <c r="AE83" s="387"/>
      <c r="AF83" s="387"/>
      <c r="AG83" s="387"/>
      <c r="AH83" s="387"/>
      <c r="AI83" s="387"/>
      <c r="AJ83" s="387"/>
      <c r="AK83" s="387"/>
      <c r="AL83" s="387"/>
      <c r="AM83" s="387"/>
      <c r="AN83" s="387"/>
      <c r="AO83" s="387"/>
      <c r="AP83" s="387"/>
      <c r="AQ83" s="387"/>
      <c r="AR83" s="387"/>
      <c r="AS83" s="387"/>
      <c r="AT83" s="387"/>
      <c r="AU83" s="387"/>
      <c r="AV83" s="387"/>
      <c r="AW83" s="387"/>
      <c r="AX83" s="387"/>
      <c r="AY83" s="387"/>
      <c r="AZ83" s="387"/>
      <c r="BA83" s="387"/>
      <c r="BB83" s="387"/>
      <c r="BC83" s="387"/>
      <c r="BD83" s="387"/>
      <c r="BE83" s="387"/>
    </row>
    <row r="84" spans="1:57" x14ac:dyDescent="0.2">
      <c r="A84" s="387"/>
      <c r="B84" s="387"/>
      <c r="C84" s="387"/>
      <c r="D84" s="387"/>
      <c r="E84" s="387"/>
      <c r="F84" s="387"/>
      <c r="G84" s="387"/>
      <c r="H84" s="387"/>
      <c r="I84" s="387"/>
      <c r="J84" s="387"/>
      <c r="K84" s="387"/>
      <c r="L84" s="387"/>
      <c r="M84" s="387"/>
      <c r="N84" s="387"/>
      <c r="O84" s="387"/>
      <c r="P84" s="387"/>
      <c r="Q84" s="387"/>
      <c r="R84" s="387"/>
      <c r="S84" s="387"/>
      <c r="T84" s="387"/>
      <c r="U84" s="387"/>
      <c r="V84" s="387"/>
      <c r="W84" s="387"/>
      <c r="X84" s="387"/>
      <c r="Y84" s="387"/>
      <c r="Z84" s="387"/>
      <c r="AA84" s="387"/>
      <c r="AB84" s="387"/>
      <c r="AC84" s="387"/>
      <c r="AD84" s="387"/>
      <c r="AE84" s="387"/>
      <c r="AF84" s="387"/>
      <c r="AG84" s="387"/>
      <c r="AH84" s="387"/>
      <c r="AI84" s="387"/>
      <c r="AJ84" s="387"/>
      <c r="AK84" s="387"/>
      <c r="AL84" s="387"/>
      <c r="AM84" s="387"/>
      <c r="AN84" s="387"/>
      <c r="AO84" s="387"/>
      <c r="AP84" s="387"/>
      <c r="AQ84" s="387"/>
      <c r="AR84" s="387"/>
      <c r="AS84" s="387"/>
      <c r="AT84" s="387"/>
      <c r="AU84" s="387"/>
      <c r="AV84" s="387"/>
      <c r="AW84" s="387"/>
      <c r="AX84" s="387"/>
      <c r="AY84" s="387"/>
      <c r="AZ84" s="387"/>
      <c r="BA84" s="387"/>
      <c r="BB84" s="387"/>
      <c r="BC84" s="387"/>
      <c r="BD84" s="387"/>
      <c r="BE84" s="387"/>
    </row>
    <row r="85" spans="1:57" x14ac:dyDescent="0.2">
      <c r="A85" s="387"/>
      <c r="B85" s="387"/>
      <c r="C85" s="387"/>
      <c r="D85" s="387"/>
      <c r="E85" s="387"/>
      <c r="F85" s="387"/>
      <c r="G85" s="387"/>
      <c r="H85" s="387"/>
      <c r="I85" s="387"/>
      <c r="J85" s="387"/>
      <c r="K85" s="387"/>
      <c r="L85" s="387"/>
      <c r="M85" s="387"/>
      <c r="N85" s="387"/>
      <c r="O85" s="387"/>
      <c r="P85" s="387"/>
      <c r="Q85" s="387"/>
      <c r="R85" s="387"/>
      <c r="S85" s="387"/>
      <c r="T85" s="387"/>
      <c r="U85" s="387"/>
      <c r="V85" s="387"/>
      <c r="W85" s="387"/>
      <c r="X85" s="387"/>
      <c r="Y85" s="387"/>
      <c r="Z85" s="387"/>
      <c r="AA85" s="387"/>
      <c r="AB85" s="387"/>
      <c r="AC85" s="387"/>
      <c r="AD85" s="387"/>
      <c r="AE85" s="387"/>
      <c r="AF85" s="387"/>
      <c r="AG85" s="387"/>
      <c r="AH85" s="387"/>
      <c r="AI85" s="387"/>
      <c r="AJ85" s="387"/>
      <c r="AK85" s="387"/>
      <c r="AL85" s="387"/>
      <c r="AM85" s="387"/>
      <c r="AN85" s="387"/>
      <c r="AO85" s="387"/>
      <c r="AP85" s="387"/>
      <c r="AQ85" s="387"/>
      <c r="AR85" s="387"/>
      <c r="AS85" s="387"/>
      <c r="AT85" s="387"/>
      <c r="AU85" s="387"/>
      <c r="AV85" s="387"/>
      <c r="AW85" s="387"/>
      <c r="AX85" s="387"/>
      <c r="AY85" s="387"/>
      <c r="AZ85" s="387"/>
      <c r="BA85" s="387"/>
      <c r="BB85" s="387"/>
      <c r="BC85" s="387"/>
      <c r="BD85" s="387"/>
      <c r="BE85" s="387"/>
    </row>
    <row r="86" spans="1:57" x14ac:dyDescent="0.2">
      <c r="A86" s="387"/>
      <c r="B86" s="387"/>
      <c r="C86" s="387"/>
      <c r="D86" s="387"/>
      <c r="E86" s="387"/>
      <c r="F86" s="387"/>
      <c r="G86" s="387"/>
      <c r="H86" s="387"/>
      <c r="I86" s="387"/>
      <c r="J86" s="387"/>
      <c r="K86" s="387"/>
      <c r="L86" s="387"/>
      <c r="M86" s="387"/>
      <c r="N86" s="387"/>
      <c r="O86" s="387"/>
      <c r="P86" s="387"/>
      <c r="Q86" s="387"/>
      <c r="R86" s="387"/>
      <c r="S86" s="387"/>
      <c r="T86" s="387"/>
      <c r="U86" s="387"/>
      <c r="V86" s="387"/>
      <c r="W86" s="387"/>
      <c r="X86" s="387"/>
      <c r="Y86" s="387"/>
      <c r="Z86" s="387"/>
      <c r="AA86" s="387"/>
      <c r="AB86" s="387"/>
      <c r="AC86" s="387"/>
      <c r="AD86" s="387"/>
      <c r="AE86" s="387"/>
      <c r="AF86" s="387"/>
      <c r="AG86" s="387"/>
      <c r="AH86" s="387"/>
      <c r="AI86" s="387"/>
      <c r="AJ86" s="387"/>
      <c r="AK86" s="387"/>
      <c r="AL86" s="387"/>
      <c r="AM86" s="387"/>
      <c r="AN86" s="387"/>
      <c r="AO86" s="387"/>
      <c r="AP86" s="387"/>
      <c r="AQ86" s="387"/>
      <c r="AR86" s="387"/>
      <c r="AS86" s="387"/>
      <c r="AT86" s="387"/>
      <c r="AU86" s="387"/>
      <c r="AV86" s="387"/>
      <c r="AW86" s="387"/>
      <c r="AX86" s="387"/>
      <c r="AY86" s="387"/>
      <c r="AZ86" s="387"/>
      <c r="BA86" s="387"/>
      <c r="BB86" s="387"/>
      <c r="BC86" s="387"/>
      <c r="BD86" s="387"/>
      <c r="BE86" s="387"/>
    </row>
    <row r="87" spans="1:57" x14ac:dyDescent="0.2">
      <c r="A87" s="387"/>
      <c r="B87" s="387"/>
      <c r="C87" s="387"/>
      <c r="D87" s="387"/>
      <c r="E87" s="387"/>
      <c r="F87" s="387"/>
      <c r="G87" s="387"/>
      <c r="H87" s="387"/>
      <c r="I87" s="387"/>
      <c r="J87" s="387"/>
      <c r="K87" s="387"/>
      <c r="L87" s="387"/>
      <c r="M87" s="387"/>
      <c r="N87" s="387"/>
      <c r="O87" s="387"/>
      <c r="P87" s="387"/>
      <c r="Q87" s="387"/>
      <c r="R87" s="387"/>
      <c r="S87" s="387"/>
      <c r="T87" s="387"/>
      <c r="U87" s="387"/>
      <c r="V87" s="387"/>
      <c r="W87" s="387"/>
      <c r="X87" s="387"/>
      <c r="Y87" s="387"/>
      <c r="Z87" s="387"/>
      <c r="AA87" s="387"/>
      <c r="AB87" s="387"/>
      <c r="AC87" s="387"/>
      <c r="AD87" s="387"/>
      <c r="AE87" s="387"/>
      <c r="AF87" s="387"/>
      <c r="AG87" s="387"/>
      <c r="AH87" s="387"/>
      <c r="AI87" s="387"/>
      <c r="AJ87" s="387"/>
      <c r="AK87" s="387"/>
      <c r="AL87" s="387"/>
      <c r="AM87" s="387"/>
      <c r="AN87" s="387"/>
      <c r="AO87" s="387"/>
      <c r="AP87" s="387"/>
      <c r="AQ87" s="387"/>
      <c r="AR87" s="387"/>
      <c r="AS87" s="387"/>
      <c r="AT87" s="387"/>
      <c r="AU87" s="387"/>
      <c r="AV87" s="387"/>
      <c r="AW87" s="387"/>
      <c r="AX87" s="387"/>
      <c r="AY87" s="387"/>
      <c r="AZ87" s="387"/>
      <c r="BA87" s="387"/>
      <c r="BB87" s="387"/>
      <c r="BC87" s="387"/>
      <c r="BD87" s="387"/>
      <c r="BE87" s="387"/>
    </row>
    <row r="88" spans="1:57" x14ac:dyDescent="0.2">
      <c r="A88" s="387"/>
      <c r="B88" s="387"/>
      <c r="C88" s="387"/>
      <c r="D88" s="387"/>
      <c r="E88" s="387"/>
      <c r="F88" s="387"/>
      <c r="G88" s="387"/>
      <c r="H88" s="387"/>
      <c r="I88" s="387"/>
      <c r="J88" s="387"/>
      <c r="K88" s="387"/>
      <c r="L88" s="387"/>
      <c r="M88" s="387"/>
      <c r="N88" s="387"/>
      <c r="O88" s="387"/>
      <c r="P88" s="387"/>
      <c r="Q88" s="387"/>
      <c r="R88" s="387"/>
      <c r="S88" s="387"/>
      <c r="T88" s="387"/>
      <c r="U88" s="387"/>
      <c r="V88" s="387"/>
      <c r="W88" s="387"/>
      <c r="X88" s="387"/>
      <c r="Y88" s="387"/>
      <c r="Z88" s="387"/>
      <c r="AA88" s="387"/>
      <c r="AB88" s="387"/>
      <c r="AC88" s="387"/>
      <c r="AD88" s="387"/>
      <c r="AE88" s="387"/>
      <c r="AF88" s="387"/>
      <c r="AG88" s="387"/>
      <c r="AH88" s="387"/>
      <c r="AI88" s="387"/>
      <c r="AJ88" s="387"/>
      <c r="AK88" s="387"/>
      <c r="AL88" s="387"/>
      <c r="AM88" s="387"/>
      <c r="AN88" s="387"/>
      <c r="AO88" s="387"/>
      <c r="AP88" s="387"/>
      <c r="AQ88" s="387"/>
      <c r="AR88" s="387"/>
      <c r="AS88" s="387"/>
      <c r="AT88" s="387"/>
      <c r="AU88" s="387"/>
      <c r="AV88" s="387"/>
      <c r="AW88" s="387"/>
      <c r="AX88" s="387"/>
      <c r="AY88" s="387"/>
      <c r="AZ88" s="387"/>
      <c r="BA88" s="387"/>
      <c r="BB88" s="387"/>
      <c r="BC88" s="387"/>
      <c r="BD88" s="387"/>
      <c r="BE88" s="387"/>
    </row>
    <row r="89" spans="1:57" x14ac:dyDescent="0.2">
      <c r="A89" s="387"/>
      <c r="B89" s="387"/>
      <c r="C89" s="387"/>
      <c r="D89" s="387"/>
      <c r="E89" s="387"/>
      <c r="F89" s="387"/>
      <c r="G89" s="387"/>
      <c r="H89" s="387"/>
      <c r="I89" s="387"/>
      <c r="J89" s="387"/>
      <c r="K89" s="387"/>
      <c r="L89" s="387"/>
      <c r="M89" s="387"/>
      <c r="N89" s="387"/>
      <c r="O89" s="387"/>
      <c r="P89" s="387"/>
      <c r="Q89" s="387"/>
      <c r="R89" s="387"/>
      <c r="S89" s="387"/>
      <c r="T89" s="387"/>
      <c r="U89" s="387"/>
      <c r="V89" s="387"/>
      <c r="W89" s="387"/>
      <c r="X89" s="387"/>
      <c r="Y89" s="387"/>
      <c r="Z89" s="387"/>
      <c r="AA89" s="387"/>
      <c r="AB89" s="387"/>
      <c r="AC89" s="387"/>
      <c r="AD89" s="387"/>
      <c r="AE89" s="387"/>
      <c r="AF89" s="387"/>
      <c r="AG89" s="387"/>
      <c r="AH89" s="387"/>
      <c r="AI89" s="387"/>
      <c r="AJ89" s="387"/>
      <c r="AK89" s="387"/>
      <c r="AL89" s="387"/>
      <c r="AM89" s="387"/>
      <c r="AN89" s="387"/>
      <c r="AO89" s="387"/>
      <c r="AP89" s="387"/>
      <c r="AQ89" s="387"/>
      <c r="AR89" s="387"/>
      <c r="AS89" s="387"/>
      <c r="AT89" s="387"/>
      <c r="AU89" s="387"/>
      <c r="AV89" s="387"/>
      <c r="AW89" s="387"/>
      <c r="AX89" s="387"/>
      <c r="AY89" s="387"/>
      <c r="AZ89" s="387"/>
      <c r="BA89" s="387"/>
      <c r="BB89" s="387"/>
      <c r="BC89" s="387"/>
      <c r="BD89" s="387"/>
      <c r="BE89" s="387"/>
    </row>
    <row r="90" spans="1:57" x14ac:dyDescent="0.2">
      <c r="A90" s="387"/>
      <c r="B90" s="387"/>
      <c r="C90" s="387"/>
      <c r="D90" s="387"/>
      <c r="E90" s="387"/>
      <c r="F90" s="387"/>
      <c r="G90" s="387"/>
      <c r="H90" s="387"/>
      <c r="I90" s="387"/>
      <c r="J90" s="387"/>
      <c r="K90" s="387"/>
      <c r="L90" s="387"/>
      <c r="M90" s="387"/>
      <c r="N90" s="387"/>
      <c r="O90" s="387"/>
      <c r="P90" s="387"/>
      <c r="Q90" s="387"/>
      <c r="R90" s="387"/>
      <c r="S90" s="387"/>
      <c r="T90" s="387"/>
      <c r="U90" s="387"/>
      <c r="V90" s="387"/>
      <c r="W90" s="387"/>
      <c r="X90" s="387"/>
      <c r="Y90" s="387"/>
      <c r="Z90" s="387"/>
      <c r="AA90" s="387"/>
      <c r="AB90" s="387"/>
      <c r="AC90" s="387"/>
      <c r="AD90" s="387"/>
      <c r="AE90" s="387"/>
      <c r="AF90" s="387"/>
      <c r="AG90" s="387"/>
      <c r="AH90" s="387"/>
      <c r="AI90" s="387"/>
      <c r="AJ90" s="387"/>
      <c r="AK90" s="387"/>
      <c r="AL90" s="387"/>
      <c r="AM90" s="387"/>
      <c r="AN90" s="387"/>
      <c r="AO90" s="387"/>
      <c r="AP90" s="387"/>
      <c r="AQ90" s="387"/>
      <c r="AR90" s="387"/>
      <c r="AS90" s="387"/>
      <c r="AT90" s="387"/>
      <c r="AU90" s="387"/>
      <c r="AV90" s="387"/>
      <c r="AW90" s="387"/>
      <c r="AX90" s="387"/>
      <c r="AY90" s="387"/>
      <c r="AZ90" s="387"/>
      <c r="BA90" s="387"/>
      <c r="BB90" s="387"/>
      <c r="BC90" s="387"/>
      <c r="BD90" s="387"/>
      <c r="BE90" s="387"/>
    </row>
    <row r="91" spans="1:57" x14ac:dyDescent="0.2">
      <c r="A91" s="387"/>
      <c r="B91" s="387"/>
      <c r="C91" s="387"/>
      <c r="D91" s="387"/>
      <c r="E91" s="387"/>
      <c r="F91" s="387"/>
      <c r="G91" s="387"/>
      <c r="H91" s="387"/>
      <c r="I91" s="387"/>
      <c r="J91" s="387"/>
      <c r="K91" s="387"/>
      <c r="L91" s="387"/>
      <c r="M91" s="387"/>
      <c r="N91" s="387"/>
      <c r="O91" s="387"/>
      <c r="P91" s="387"/>
      <c r="Q91" s="387"/>
      <c r="R91" s="387"/>
      <c r="S91" s="387"/>
      <c r="T91" s="387"/>
      <c r="U91" s="387"/>
      <c r="V91" s="387"/>
      <c r="W91" s="387"/>
      <c r="X91" s="387"/>
      <c r="Y91" s="387"/>
      <c r="Z91" s="387"/>
      <c r="AA91" s="387"/>
      <c r="AB91" s="387"/>
      <c r="AC91" s="387"/>
      <c r="AD91" s="387"/>
      <c r="AE91" s="387"/>
      <c r="AF91" s="387"/>
      <c r="AG91" s="387"/>
      <c r="AH91" s="387"/>
      <c r="AI91" s="387"/>
      <c r="AJ91" s="387"/>
      <c r="AK91" s="387"/>
      <c r="AL91" s="387"/>
      <c r="AM91" s="387"/>
      <c r="AN91" s="387"/>
      <c r="AO91" s="387"/>
      <c r="AP91" s="387"/>
      <c r="AQ91" s="387"/>
      <c r="AR91" s="387"/>
      <c r="AS91" s="387"/>
      <c r="AT91" s="387"/>
      <c r="AU91" s="387"/>
      <c r="AV91" s="387"/>
      <c r="AW91" s="387"/>
      <c r="AX91" s="387"/>
      <c r="AY91" s="387"/>
      <c r="AZ91" s="387"/>
      <c r="BA91" s="387"/>
      <c r="BB91" s="387"/>
      <c r="BC91" s="387"/>
      <c r="BD91" s="387"/>
      <c r="BE91" s="387"/>
    </row>
    <row r="92" spans="1:57" x14ac:dyDescent="0.2">
      <c r="A92" s="387"/>
      <c r="B92" s="387"/>
      <c r="C92" s="387"/>
      <c r="D92" s="387"/>
      <c r="E92" s="387"/>
      <c r="F92" s="387"/>
      <c r="G92" s="387"/>
      <c r="H92" s="387"/>
      <c r="I92" s="387"/>
      <c r="J92" s="387"/>
      <c r="K92" s="387"/>
      <c r="L92" s="387"/>
      <c r="M92" s="387"/>
      <c r="N92" s="387"/>
      <c r="O92" s="387"/>
      <c r="P92" s="387"/>
      <c r="Q92" s="387"/>
      <c r="R92" s="387"/>
      <c r="S92" s="387"/>
      <c r="T92" s="387"/>
      <c r="U92" s="387"/>
      <c r="V92" s="387"/>
      <c r="W92" s="387"/>
      <c r="X92" s="387"/>
      <c r="Y92" s="387"/>
      <c r="Z92" s="387"/>
      <c r="AA92" s="387"/>
      <c r="AB92" s="387"/>
      <c r="AC92" s="387"/>
      <c r="AD92" s="387"/>
      <c r="AE92" s="387"/>
      <c r="AF92" s="387"/>
      <c r="AG92" s="387"/>
      <c r="AH92" s="387"/>
      <c r="AI92" s="387"/>
      <c r="AJ92" s="387"/>
      <c r="AK92" s="387"/>
      <c r="AL92" s="387"/>
      <c r="AM92" s="387"/>
      <c r="AN92" s="387"/>
      <c r="AO92" s="387"/>
      <c r="AP92" s="387"/>
      <c r="AQ92" s="387"/>
      <c r="AR92" s="387"/>
      <c r="AS92" s="387"/>
      <c r="AT92" s="387"/>
      <c r="AU92" s="387"/>
      <c r="AV92" s="387"/>
      <c r="AW92" s="387"/>
      <c r="AX92" s="387"/>
      <c r="AY92" s="387"/>
      <c r="AZ92" s="387"/>
      <c r="BA92" s="387"/>
      <c r="BB92" s="387"/>
      <c r="BC92" s="387"/>
      <c r="BD92" s="387"/>
      <c r="BE92" s="387"/>
    </row>
    <row r="93" spans="1:57" x14ac:dyDescent="0.2">
      <c r="A93" s="387"/>
      <c r="B93" s="387"/>
      <c r="C93" s="387"/>
      <c r="D93" s="387"/>
      <c r="E93" s="387"/>
      <c r="F93" s="387"/>
      <c r="G93" s="387"/>
      <c r="H93" s="387"/>
      <c r="I93" s="387"/>
      <c r="J93" s="387"/>
      <c r="K93" s="387"/>
      <c r="L93" s="387"/>
      <c r="M93" s="387"/>
      <c r="N93" s="387"/>
      <c r="O93" s="387"/>
      <c r="P93" s="387"/>
      <c r="Q93" s="387"/>
      <c r="R93" s="387"/>
      <c r="S93" s="387"/>
      <c r="T93" s="387"/>
      <c r="U93" s="387"/>
      <c r="V93" s="387"/>
      <c r="W93" s="387"/>
      <c r="X93" s="387"/>
      <c r="Y93" s="387"/>
      <c r="Z93" s="387"/>
      <c r="AA93" s="387"/>
      <c r="AB93" s="387"/>
      <c r="AC93" s="387"/>
      <c r="AD93" s="387"/>
      <c r="AE93" s="387"/>
      <c r="AF93" s="387"/>
      <c r="AG93" s="387"/>
      <c r="AH93" s="387"/>
      <c r="AI93" s="387"/>
      <c r="AJ93" s="387"/>
      <c r="AK93" s="387"/>
      <c r="AL93" s="387"/>
      <c r="AM93" s="387"/>
      <c r="AN93" s="387"/>
      <c r="AO93" s="387"/>
      <c r="AP93" s="387"/>
      <c r="AQ93" s="387"/>
      <c r="AR93" s="387"/>
      <c r="AS93" s="387"/>
      <c r="AT93" s="387"/>
      <c r="AU93" s="387"/>
      <c r="AV93" s="387"/>
      <c r="AW93" s="387"/>
      <c r="AX93" s="387"/>
      <c r="AY93" s="387"/>
      <c r="AZ93" s="387"/>
      <c r="BA93" s="387"/>
      <c r="BB93" s="387"/>
      <c r="BC93" s="387"/>
      <c r="BD93" s="387"/>
      <c r="BE93" s="387"/>
    </row>
    <row r="94" spans="1:57" x14ac:dyDescent="0.2">
      <c r="A94" s="387"/>
      <c r="B94" s="387"/>
      <c r="C94" s="387"/>
      <c r="D94" s="387"/>
      <c r="E94" s="387"/>
      <c r="F94" s="387"/>
      <c r="G94" s="387"/>
      <c r="H94" s="387"/>
      <c r="I94" s="387"/>
      <c r="J94" s="387"/>
      <c r="K94" s="387"/>
      <c r="L94" s="387"/>
      <c r="M94" s="387"/>
      <c r="N94" s="387"/>
      <c r="O94" s="387"/>
      <c r="P94" s="387"/>
      <c r="Q94" s="387"/>
      <c r="R94" s="387"/>
      <c r="S94" s="387"/>
      <c r="T94" s="387"/>
      <c r="U94" s="387"/>
      <c r="V94" s="387"/>
      <c r="W94" s="387"/>
      <c r="X94" s="387"/>
      <c r="Y94" s="387"/>
      <c r="Z94" s="387"/>
      <c r="AA94" s="387"/>
      <c r="AB94" s="387"/>
      <c r="AC94" s="387"/>
      <c r="AD94" s="387"/>
      <c r="AE94" s="387"/>
      <c r="AF94" s="387"/>
      <c r="AG94" s="387"/>
      <c r="AH94" s="387"/>
      <c r="AI94" s="387"/>
      <c r="AJ94" s="387"/>
      <c r="AK94" s="387"/>
      <c r="AL94" s="387"/>
      <c r="AM94" s="387"/>
      <c r="AN94" s="387"/>
      <c r="AO94" s="387"/>
      <c r="AP94" s="387"/>
      <c r="AQ94" s="387"/>
      <c r="AR94" s="387"/>
      <c r="AS94" s="387"/>
      <c r="AT94" s="387"/>
      <c r="AU94" s="387"/>
      <c r="AV94" s="387"/>
      <c r="AW94" s="387"/>
      <c r="AX94" s="387"/>
      <c r="AY94" s="387"/>
      <c r="AZ94" s="387"/>
      <c r="BA94" s="387"/>
      <c r="BB94" s="387"/>
      <c r="BC94" s="387"/>
      <c r="BD94" s="387"/>
      <c r="BE94" s="387"/>
    </row>
    <row r="95" spans="1:57" x14ac:dyDescent="0.2">
      <c r="A95" s="387"/>
      <c r="B95" s="387"/>
      <c r="C95" s="387"/>
      <c r="D95" s="387"/>
      <c r="E95" s="387"/>
      <c r="F95" s="387"/>
      <c r="G95" s="387"/>
      <c r="H95" s="387"/>
      <c r="I95" s="387"/>
      <c r="J95" s="387"/>
      <c r="K95" s="387"/>
      <c r="L95" s="387"/>
      <c r="M95" s="387"/>
      <c r="N95" s="387"/>
      <c r="O95" s="387"/>
      <c r="P95" s="387"/>
      <c r="Q95" s="387"/>
      <c r="R95" s="387"/>
      <c r="S95" s="387"/>
      <c r="T95" s="387"/>
      <c r="U95" s="387"/>
      <c r="V95" s="387"/>
      <c r="W95" s="387"/>
      <c r="X95" s="387"/>
      <c r="Y95" s="387"/>
      <c r="Z95" s="387"/>
      <c r="AA95" s="387"/>
      <c r="AB95" s="387"/>
      <c r="AC95" s="387"/>
      <c r="AD95" s="387"/>
      <c r="AE95" s="387"/>
      <c r="AF95" s="387"/>
      <c r="AG95" s="387"/>
      <c r="AH95" s="387"/>
      <c r="AI95" s="387"/>
      <c r="AJ95" s="387"/>
      <c r="AK95" s="387"/>
      <c r="AL95" s="387"/>
      <c r="AM95" s="387"/>
      <c r="AN95" s="387"/>
      <c r="AO95" s="387"/>
      <c r="AP95" s="387"/>
      <c r="AQ95" s="387"/>
      <c r="AR95" s="387"/>
      <c r="AS95" s="387"/>
      <c r="AT95" s="387"/>
      <c r="AU95" s="387"/>
      <c r="AV95" s="387"/>
      <c r="AW95" s="387"/>
      <c r="AX95" s="387"/>
      <c r="AY95" s="387"/>
      <c r="AZ95" s="387"/>
      <c r="BA95" s="387"/>
      <c r="BB95" s="387"/>
      <c r="BC95" s="387"/>
      <c r="BD95" s="387"/>
      <c r="BE95" s="387"/>
    </row>
    <row r="96" spans="1:57" x14ac:dyDescent="0.2">
      <c r="A96" s="387"/>
      <c r="B96" s="387"/>
      <c r="C96" s="387"/>
      <c r="D96" s="387"/>
      <c r="E96" s="387"/>
      <c r="F96" s="387"/>
      <c r="G96" s="387"/>
      <c r="H96" s="387"/>
      <c r="I96" s="387"/>
      <c r="J96" s="387"/>
      <c r="K96" s="387"/>
      <c r="L96" s="387"/>
      <c r="M96" s="387"/>
      <c r="N96" s="387"/>
      <c r="O96" s="387"/>
      <c r="P96" s="387"/>
      <c r="Q96" s="387"/>
      <c r="R96" s="387"/>
      <c r="S96" s="387"/>
      <c r="T96" s="387"/>
      <c r="U96" s="387"/>
      <c r="V96" s="387"/>
      <c r="W96" s="387"/>
      <c r="X96" s="387"/>
      <c r="Y96" s="387"/>
      <c r="Z96" s="387"/>
      <c r="AA96" s="387"/>
      <c r="AB96" s="387"/>
      <c r="AC96" s="387"/>
      <c r="AD96" s="387"/>
      <c r="AE96" s="387"/>
      <c r="AF96" s="387"/>
      <c r="AG96" s="387"/>
      <c r="AH96" s="387"/>
      <c r="AI96" s="387"/>
      <c r="AJ96" s="387"/>
      <c r="AK96" s="387"/>
      <c r="AL96" s="387"/>
      <c r="AM96" s="387"/>
      <c r="AN96" s="387"/>
      <c r="AO96" s="387"/>
      <c r="AP96" s="387"/>
      <c r="AQ96" s="387"/>
      <c r="AR96" s="387"/>
      <c r="AS96" s="387"/>
      <c r="AT96" s="387"/>
      <c r="AU96" s="387"/>
      <c r="AV96" s="387"/>
      <c r="AW96" s="387"/>
      <c r="AX96" s="387"/>
      <c r="AY96" s="387"/>
      <c r="AZ96" s="387"/>
      <c r="BA96" s="387"/>
      <c r="BB96" s="387"/>
      <c r="BC96" s="387"/>
      <c r="BD96" s="387"/>
      <c r="BE96" s="387"/>
    </row>
    <row r="97" spans="1:57" x14ac:dyDescent="0.2">
      <c r="A97" s="387"/>
      <c r="B97" s="387"/>
      <c r="C97" s="387"/>
      <c r="D97" s="387"/>
      <c r="E97" s="387"/>
      <c r="F97" s="387"/>
      <c r="G97" s="387"/>
      <c r="H97" s="387"/>
      <c r="I97" s="387"/>
      <c r="J97" s="387"/>
      <c r="K97" s="387"/>
      <c r="L97" s="387"/>
      <c r="M97" s="387"/>
      <c r="N97" s="387"/>
      <c r="O97" s="387"/>
      <c r="P97" s="387"/>
      <c r="Q97" s="387"/>
      <c r="R97" s="387"/>
      <c r="S97" s="387"/>
      <c r="T97" s="387"/>
      <c r="U97" s="387"/>
      <c r="V97" s="387"/>
      <c r="W97" s="387"/>
      <c r="X97" s="387"/>
      <c r="Y97" s="387"/>
      <c r="Z97" s="387"/>
      <c r="AA97" s="387"/>
      <c r="AB97" s="387"/>
      <c r="AC97" s="387"/>
      <c r="AD97" s="387"/>
      <c r="AE97" s="387"/>
      <c r="AF97" s="387"/>
      <c r="AG97" s="387"/>
      <c r="AH97" s="387"/>
      <c r="AI97" s="387"/>
      <c r="AJ97" s="387"/>
      <c r="AK97" s="387"/>
      <c r="AL97" s="387"/>
      <c r="AM97" s="387"/>
      <c r="AN97" s="387"/>
      <c r="AO97" s="387"/>
      <c r="AP97" s="387"/>
      <c r="AQ97" s="387"/>
      <c r="AR97" s="387"/>
      <c r="AS97" s="387"/>
      <c r="AT97" s="387"/>
      <c r="AU97" s="387"/>
      <c r="AV97" s="387"/>
      <c r="AW97" s="387"/>
      <c r="AX97" s="387"/>
      <c r="AY97" s="387"/>
      <c r="AZ97" s="387"/>
      <c r="BA97" s="387"/>
      <c r="BB97" s="387"/>
      <c r="BC97" s="387"/>
      <c r="BD97" s="387"/>
      <c r="BE97" s="387"/>
    </row>
    <row r="98" spans="1:57" x14ac:dyDescent="0.2">
      <c r="A98" s="387"/>
      <c r="B98" s="387"/>
      <c r="C98" s="387"/>
      <c r="D98" s="387"/>
      <c r="E98" s="387"/>
      <c r="F98" s="387"/>
      <c r="G98" s="387"/>
      <c r="H98" s="387"/>
      <c r="I98" s="387"/>
      <c r="J98" s="387"/>
      <c r="K98" s="387"/>
      <c r="L98" s="387"/>
      <c r="M98" s="387"/>
      <c r="N98" s="387"/>
      <c r="O98" s="387"/>
      <c r="P98" s="387"/>
      <c r="Q98" s="387"/>
      <c r="R98" s="387"/>
      <c r="S98" s="387"/>
      <c r="T98" s="387"/>
      <c r="U98" s="387"/>
      <c r="V98" s="387"/>
      <c r="W98" s="387"/>
      <c r="X98" s="387"/>
      <c r="Y98" s="387"/>
      <c r="Z98" s="387"/>
      <c r="AA98" s="387"/>
      <c r="AB98" s="387"/>
      <c r="AC98" s="387"/>
      <c r="AD98" s="387"/>
      <c r="AE98" s="387"/>
      <c r="AF98" s="387"/>
      <c r="AG98" s="387"/>
      <c r="AH98" s="387"/>
      <c r="AI98" s="387"/>
      <c r="AJ98" s="387"/>
      <c r="AK98" s="387"/>
      <c r="AL98" s="387"/>
      <c r="AM98" s="387"/>
      <c r="AN98" s="387"/>
      <c r="AO98" s="387"/>
      <c r="AP98" s="387"/>
      <c r="AQ98" s="387"/>
      <c r="AR98" s="387"/>
      <c r="AS98" s="387"/>
      <c r="AT98" s="387"/>
      <c r="AU98" s="387"/>
      <c r="AV98" s="387"/>
      <c r="AW98" s="387"/>
      <c r="AX98" s="387"/>
      <c r="AY98" s="387"/>
      <c r="AZ98" s="387"/>
      <c r="BA98" s="387"/>
      <c r="BB98" s="387"/>
      <c r="BC98" s="387"/>
      <c r="BD98" s="387"/>
      <c r="BE98" s="387"/>
    </row>
    <row r="99" spans="1:57" x14ac:dyDescent="0.2">
      <c r="A99" s="387"/>
      <c r="B99" s="387"/>
      <c r="C99" s="387"/>
      <c r="D99" s="387"/>
      <c r="E99" s="387"/>
      <c r="F99" s="387"/>
      <c r="G99" s="387"/>
      <c r="H99" s="387"/>
      <c r="I99" s="387"/>
      <c r="J99" s="387"/>
      <c r="K99" s="387"/>
      <c r="L99" s="387"/>
      <c r="M99" s="387"/>
      <c r="N99" s="387"/>
      <c r="O99" s="387"/>
      <c r="P99" s="387"/>
      <c r="Q99" s="387"/>
      <c r="R99" s="387"/>
      <c r="S99" s="387"/>
      <c r="T99" s="387"/>
      <c r="U99" s="387"/>
      <c r="V99" s="387"/>
      <c r="W99" s="387"/>
      <c r="X99" s="387"/>
      <c r="Y99" s="387"/>
      <c r="Z99" s="387"/>
      <c r="AA99" s="387"/>
      <c r="AB99" s="387"/>
      <c r="AC99" s="387"/>
      <c r="AD99" s="387"/>
      <c r="AE99" s="387"/>
      <c r="AF99" s="387"/>
      <c r="AG99" s="387"/>
      <c r="AH99" s="387"/>
      <c r="AI99" s="387"/>
      <c r="AJ99" s="387"/>
      <c r="AK99" s="387"/>
      <c r="AL99" s="387"/>
      <c r="AM99" s="387"/>
      <c r="AN99" s="387"/>
      <c r="AO99" s="387"/>
      <c r="AP99" s="387"/>
      <c r="AQ99" s="387"/>
      <c r="AR99" s="387"/>
      <c r="AS99" s="387"/>
      <c r="AT99" s="387"/>
      <c r="AU99" s="387"/>
      <c r="AV99" s="387"/>
      <c r="AW99" s="387"/>
      <c r="AX99" s="387"/>
      <c r="AY99" s="387"/>
      <c r="AZ99" s="387"/>
      <c r="BA99" s="387"/>
      <c r="BB99" s="387"/>
      <c r="BC99" s="387"/>
      <c r="BD99" s="387"/>
      <c r="BE99" s="387"/>
    </row>
    <row r="100" spans="1:57" x14ac:dyDescent="0.2">
      <c r="A100" s="387"/>
      <c r="B100" s="387"/>
      <c r="C100" s="387"/>
      <c r="D100" s="387"/>
      <c r="E100" s="387"/>
      <c r="F100" s="387"/>
      <c r="G100" s="387"/>
      <c r="H100" s="387"/>
      <c r="I100" s="387"/>
      <c r="J100" s="387"/>
      <c r="K100" s="387"/>
      <c r="L100" s="387"/>
      <c r="M100" s="387"/>
      <c r="N100" s="387"/>
      <c r="O100" s="387"/>
      <c r="P100" s="387"/>
      <c r="Q100" s="387"/>
      <c r="R100" s="387"/>
      <c r="S100" s="387"/>
      <c r="T100" s="387"/>
      <c r="U100" s="387"/>
      <c r="V100" s="387"/>
      <c r="W100" s="387"/>
      <c r="X100" s="387"/>
      <c r="Y100" s="387"/>
      <c r="Z100" s="387"/>
      <c r="AA100" s="387"/>
      <c r="AB100" s="387"/>
      <c r="AC100" s="387"/>
      <c r="AD100" s="387"/>
      <c r="AE100" s="387"/>
      <c r="AF100" s="387"/>
      <c r="AG100" s="387"/>
      <c r="AH100" s="387"/>
      <c r="AI100" s="387"/>
      <c r="AJ100" s="387"/>
      <c r="AK100" s="387"/>
      <c r="AL100" s="387"/>
      <c r="AM100" s="387"/>
      <c r="AN100" s="387"/>
      <c r="AO100" s="387"/>
      <c r="AP100" s="387"/>
      <c r="AQ100" s="387"/>
      <c r="AR100" s="387"/>
      <c r="AS100" s="387"/>
      <c r="AT100" s="387"/>
      <c r="AU100" s="387"/>
      <c r="AV100" s="387"/>
      <c r="AW100" s="387"/>
      <c r="AX100" s="387"/>
      <c r="AY100" s="387"/>
      <c r="AZ100" s="387"/>
      <c r="BA100" s="387"/>
      <c r="BB100" s="387"/>
      <c r="BC100" s="387"/>
      <c r="BD100" s="387"/>
      <c r="BE100" s="387"/>
    </row>
    <row r="101" spans="1:57" x14ac:dyDescent="0.2">
      <c r="A101" s="387"/>
      <c r="B101" s="387"/>
      <c r="C101" s="387"/>
      <c r="D101" s="387"/>
      <c r="E101" s="387"/>
      <c r="F101" s="387"/>
      <c r="G101" s="387"/>
      <c r="H101" s="387"/>
      <c r="I101" s="387"/>
      <c r="J101" s="387"/>
      <c r="K101" s="387"/>
      <c r="L101" s="387"/>
      <c r="M101" s="387"/>
      <c r="N101" s="387"/>
      <c r="O101" s="387"/>
      <c r="P101" s="387"/>
      <c r="Q101" s="387"/>
      <c r="R101" s="387"/>
      <c r="S101" s="387"/>
      <c r="T101" s="387"/>
      <c r="U101" s="387"/>
      <c r="V101" s="387"/>
      <c r="W101" s="387"/>
      <c r="X101" s="387"/>
      <c r="Y101" s="387"/>
      <c r="Z101" s="387"/>
      <c r="AA101" s="387"/>
      <c r="AB101" s="387"/>
      <c r="AC101" s="387"/>
      <c r="AD101" s="387"/>
      <c r="AE101" s="387"/>
      <c r="AF101" s="387"/>
      <c r="AG101" s="387"/>
      <c r="AH101" s="387"/>
      <c r="AI101" s="387"/>
      <c r="AJ101" s="387"/>
      <c r="AK101" s="387"/>
      <c r="AL101" s="387"/>
      <c r="AM101" s="387"/>
      <c r="AN101" s="387"/>
      <c r="AO101" s="387"/>
      <c r="AP101" s="387"/>
      <c r="AQ101" s="387"/>
      <c r="AR101" s="387"/>
      <c r="AS101" s="387"/>
      <c r="AT101" s="387"/>
      <c r="AU101" s="387"/>
      <c r="AV101" s="387"/>
      <c r="AW101" s="387"/>
      <c r="AX101" s="387"/>
      <c r="AY101" s="387"/>
      <c r="AZ101" s="387"/>
      <c r="BA101" s="387"/>
      <c r="BB101" s="387"/>
      <c r="BC101" s="387"/>
      <c r="BD101" s="387"/>
      <c r="BE101" s="387"/>
    </row>
    <row r="102" spans="1:57" x14ac:dyDescent="0.2">
      <c r="A102" s="387"/>
      <c r="B102" s="387"/>
      <c r="C102" s="387"/>
      <c r="D102" s="387"/>
      <c r="E102" s="387"/>
      <c r="F102" s="387"/>
      <c r="G102" s="387"/>
      <c r="H102" s="387"/>
      <c r="I102" s="387"/>
      <c r="J102" s="387"/>
      <c r="K102" s="387"/>
      <c r="L102" s="387"/>
      <c r="M102" s="387"/>
      <c r="N102" s="387"/>
      <c r="O102" s="387"/>
      <c r="P102" s="387"/>
      <c r="Q102" s="387"/>
      <c r="R102" s="387"/>
      <c r="S102" s="387"/>
      <c r="T102" s="387"/>
      <c r="U102" s="387"/>
      <c r="V102" s="387"/>
      <c r="W102" s="387"/>
      <c r="X102" s="387"/>
      <c r="Y102" s="387"/>
      <c r="Z102" s="387"/>
      <c r="AA102" s="387"/>
      <c r="AB102" s="387"/>
      <c r="AC102" s="387"/>
      <c r="AD102" s="387"/>
      <c r="AE102" s="387"/>
      <c r="AF102" s="387"/>
      <c r="AG102" s="387"/>
      <c r="AH102" s="387"/>
      <c r="AI102" s="387"/>
      <c r="AJ102" s="387"/>
      <c r="AK102" s="387"/>
      <c r="AL102" s="387"/>
      <c r="AM102" s="387"/>
      <c r="AN102" s="387"/>
      <c r="AO102" s="387"/>
      <c r="AP102" s="387"/>
      <c r="AQ102" s="387"/>
      <c r="AR102" s="387"/>
      <c r="AS102" s="387"/>
      <c r="AT102" s="387"/>
      <c r="AU102" s="387"/>
      <c r="AV102" s="387"/>
      <c r="AW102" s="387"/>
      <c r="AX102" s="387"/>
      <c r="AY102" s="387"/>
      <c r="AZ102" s="387"/>
      <c r="BA102" s="387"/>
      <c r="BB102" s="387"/>
      <c r="BC102" s="387"/>
      <c r="BD102" s="387"/>
      <c r="BE102" s="387"/>
    </row>
    <row r="103" spans="1:57" x14ac:dyDescent="0.2">
      <c r="A103" s="387"/>
      <c r="B103" s="387"/>
      <c r="C103" s="387"/>
      <c r="D103" s="387"/>
      <c r="E103" s="387"/>
      <c r="F103" s="387"/>
      <c r="G103" s="387"/>
      <c r="H103" s="387"/>
      <c r="I103" s="387"/>
      <c r="J103" s="387"/>
      <c r="K103" s="387"/>
      <c r="L103" s="387"/>
      <c r="M103" s="387"/>
      <c r="N103" s="387"/>
      <c r="O103" s="387"/>
      <c r="P103" s="387"/>
      <c r="Q103" s="387"/>
      <c r="R103" s="387"/>
      <c r="S103" s="387"/>
      <c r="T103" s="387"/>
      <c r="U103" s="387"/>
      <c r="V103" s="387"/>
      <c r="W103" s="387"/>
      <c r="X103" s="387"/>
      <c r="Y103" s="387"/>
      <c r="Z103" s="387"/>
      <c r="AA103" s="387"/>
      <c r="AB103" s="387"/>
      <c r="AC103" s="387"/>
      <c r="AD103" s="387"/>
      <c r="AE103" s="387"/>
      <c r="AF103" s="387"/>
      <c r="AG103" s="387"/>
      <c r="AH103" s="387"/>
      <c r="AI103" s="387"/>
      <c r="AJ103" s="387"/>
      <c r="AK103" s="387"/>
      <c r="AL103" s="387"/>
      <c r="AM103" s="387"/>
      <c r="AN103" s="387"/>
      <c r="AO103" s="387"/>
      <c r="AP103" s="387"/>
      <c r="AQ103" s="387"/>
      <c r="AR103" s="387"/>
      <c r="AS103" s="387"/>
      <c r="AT103" s="387"/>
      <c r="AU103" s="387"/>
      <c r="AV103" s="387"/>
      <c r="AW103" s="387"/>
      <c r="AX103" s="387"/>
      <c r="AY103" s="387"/>
      <c r="AZ103" s="387"/>
      <c r="BA103" s="387"/>
      <c r="BB103" s="387"/>
      <c r="BC103" s="387"/>
      <c r="BD103" s="387"/>
      <c r="BE103" s="387"/>
    </row>
    <row r="104" spans="1:57" x14ac:dyDescent="0.2">
      <c r="A104" s="387"/>
      <c r="B104" s="387"/>
      <c r="C104" s="387"/>
      <c r="D104" s="387"/>
      <c r="E104" s="387"/>
      <c r="F104" s="387"/>
      <c r="G104" s="387"/>
      <c r="H104" s="387"/>
      <c r="I104" s="387"/>
      <c r="J104" s="387"/>
      <c r="K104" s="387"/>
      <c r="L104" s="387"/>
      <c r="M104" s="387"/>
      <c r="N104" s="387"/>
      <c r="O104" s="387"/>
      <c r="P104" s="387"/>
      <c r="Q104" s="387"/>
      <c r="R104" s="387"/>
      <c r="S104" s="387"/>
      <c r="T104" s="387"/>
      <c r="U104" s="387"/>
      <c r="V104" s="387"/>
      <c r="W104" s="387"/>
      <c r="X104" s="387"/>
      <c r="Y104" s="387"/>
      <c r="Z104" s="387"/>
      <c r="AA104" s="387"/>
      <c r="AB104" s="387"/>
      <c r="AC104" s="387"/>
      <c r="AD104" s="387"/>
      <c r="AE104" s="387"/>
      <c r="AF104" s="387"/>
      <c r="AG104" s="387"/>
      <c r="AH104" s="387"/>
      <c r="AI104" s="387"/>
      <c r="AJ104" s="387"/>
      <c r="AK104" s="387"/>
      <c r="AL104" s="387"/>
      <c r="AM104" s="387"/>
      <c r="AN104" s="387"/>
      <c r="AO104" s="387"/>
      <c r="AP104" s="387"/>
      <c r="AQ104" s="387"/>
      <c r="AR104" s="387"/>
      <c r="AS104" s="387"/>
      <c r="AT104" s="387"/>
      <c r="AU104" s="387"/>
      <c r="AV104" s="387"/>
      <c r="AW104" s="387"/>
      <c r="AX104" s="387"/>
      <c r="AY104" s="387"/>
      <c r="AZ104" s="387"/>
      <c r="BA104" s="387"/>
      <c r="BB104" s="387"/>
      <c r="BC104" s="387"/>
      <c r="BD104" s="387"/>
      <c r="BE104" s="387"/>
    </row>
    <row r="105" spans="1:57" x14ac:dyDescent="0.2">
      <c r="A105" s="387"/>
      <c r="B105" s="387"/>
      <c r="C105" s="387"/>
      <c r="D105" s="387"/>
      <c r="E105" s="387"/>
      <c r="F105" s="387"/>
      <c r="G105" s="387"/>
      <c r="H105" s="387"/>
      <c r="I105" s="387"/>
      <c r="J105" s="387"/>
      <c r="K105" s="387"/>
      <c r="L105" s="387"/>
      <c r="M105" s="387"/>
      <c r="N105" s="387"/>
      <c r="O105" s="387"/>
      <c r="P105" s="387"/>
      <c r="Q105" s="387"/>
      <c r="R105" s="387"/>
      <c r="S105" s="387"/>
      <c r="T105" s="387"/>
      <c r="U105" s="387"/>
      <c r="V105" s="387"/>
      <c r="W105" s="387"/>
      <c r="X105" s="387"/>
      <c r="Y105" s="387"/>
      <c r="Z105" s="387"/>
      <c r="AA105" s="387"/>
      <c r="AB105" s="387"/>
      <c r="AC105" s="387"/>
      <c r="AD105" s="387"/>
      <c r="AE105" s="387"/>
      <c r="AF105" s="387"/>
      <c r="AG105" s="387"/>
      <c r="AH105" s="387"/>
      <c r="AI105" s="387"/>
      <c r="AJ105" s="387"/>
      <c r="AK105" s="387"/>
      <c r="AL105" s="387"/>
      <c r="AM105" s="387"/>
      <c r="AN105" s="387"/>
      <c r="AO105" s="387"/>
      <c r="AP105" s="387"/>
      <c r="AQ105" s="387"/>
      <c r="AR105" s="387"/>
      <c r="AS105" s="387"/>
      <c r="AT105" s="387"/>
      <c r="AU105" s="387"/>
      <c r="AV105" s="387"/>
      <c r="AW105" s="387"/>
      <c r="AX105" s="387"/>
      <c r="AY105" s="387"/>
      <c r="AZ105" s="387"/>
      <c r="BA105" s="387"/>
      <c r="BB105" s="387"/>
      <c r="BC105" s="387"/>
      <c r="BD105" s="387"/>
      <c r="BE105" s="387"/>
    </row>
    <row r="106" spans="1:57" x14ac:dyDescent="0.2">
      <c r="A106" s="387"/>
      <c r="B106" s="387"/>
      <c r="C106" s="387"/>
      <c r="D106" s="387"/>
      <c r="E106" s="387"/>
      <c r="F106" s="387"/>
      <c r="G106" s="387"/>
      <c r="H106" s="387"/>
      <c r="I106" s="387"/>
      <c r="J106" s="387"/>
      <c r="K106" s="387"/>
      <c r="L106" s="387"/>
      <c r="M106" s="387"/>
      <c r="N106" s="387"/>
      <c r="O106" s="387"/>
      <c r="P106" s="387"/>
      <c r="Q106" s="387"/>
      <c r="R106" s="387"/>
      <c r="S106" s="387"/>
      <c r="T106" s="387"/>
      <c r="U106" s="387"/>
      <c r="V106" s="387"/>
      <c r="W106" s="387"/>
      <c r="X106" s="387"/>
      <c r="Y106" s="387"/>
      <c r="Z106" s="387"/>
      <c r="AA106" s="387"/>
      <c r="AB106" s="387"/>
      <c r="AC106" s="387"/>
      <c r="AD106" s="387"/>
      <c r="AE106" s="387"/>
      <c r="AF106" s="387"/>
      <c r="AG106" s="387"/>
      <c r="AH106" s="387"/>
      <c r="AI106" s="387"/>
      <c r="AJ106" s="387"/>
      <c r="AK106" s="387"/>
      <c r="AL106" s="387"/>
      <c r="AM106" s="387"/>
      <c r="AN106" s="387"/>
      <c r="AO106" s="387"/>
      <c r="AP106" s="387"/>
      <c r="AQ106" s="387"/>
      <c r="AR106" s="387"/>
      <c r="AS106" s="387"/>
      <c r="AT106" s="387"/>
      <c r="AU106" s="387"/>
      <c r="AV106" s="387"/>
      <c r="AW106" s="387"/>
      <c r="AX106" s="387"/>
      <c r="AY106" s="387"/>
      <c r="AZ106" s="387"/>
      <c r="BA106" s="387"/>
      <c r="BB106" s="387"/>
      <c r="BC106" s="387"/>
      <c r="BD106" s="387"/>
      <c r="BE106" s="387"/>
    </row>
    <row r="107" spans="1:57" x14ac:dyDescent="0.2">
      <c r="A107" s="387"/>
      <c r="B107" s="387"/>
      <c r="C107" s="387"/>
      <c r="D107" s="387"/>
      <c r="E107" s="387"/>
      <c r="F107" s="387"/>
      <c r="G107" s="387"/>
      <c r="H107" s="387"/>
      <c r="I107" s="387"/>
      <c r="J107" s="387"/>
      <c r="K107" s="387"/>
      <c r="L107" s="387"/>
      <c r="M107" s="387"/>
      <c r="N107" s="387"/>
      <c r="O107" s="387"/>
      <c r="P107" s="387"/>
      <c r="Q107" s="387"/>
      <c r="R107" s="387"/>
      <c r="S107" s="387"/>
      <c r="T107" s="387"/>
      <c r="U107" s="387"/>
      <c r="V107" s="387"/>
      <c r="W107" s="387"/>
      <c r="X107" s="387"/>
      <c r="Y107" s="387"/>
      <c r="Z107" s="387"/>
      <c r="AA107" s="387"/>
      <c r="AB107" s="387"/>
      <c r="AC107" s="387"/>
      <c r="AD107" s="387"/>
      <c r="AE107" s="387"/>
      <c r="AF107" s="387"/>
      <c r="AG107" s="387"/>
      <c r="AH107" s="387"/>
      <c r="AI107" s="387"/>
      <c r="AJ107" s="387"/>
      <c r="AK107" s="387"/>
      <c r="AL107" s="387"/>
      <c r="AM107" s="387"/>
      <c r="AN107" s="387"/>
      <c r="AO107" s="387"/>
      <c r="AP107" s="387"/>
      <c r="AQ107" s="387"/>
      <c r="AR107" s="387"/>
      <c r="AS107" s="387"/>
      <c r="AT107" s="387"/>
      <c r="AU107" s="387"/>
      <c r="AV107" s="387"/>
      <c r="AW107" s="387"/>
      <c r="AX107" s="387"/>
      <c r="AY107" s="387"/>
      <c r="AZ107" s="387"/>
      <c r="BA107" s="387"/>
      <c r="BB107" s="387"/>
      <c r="BC107" s="387"/>
      <c r="BD107" s="387"/>
      <c r="BE107" s="387"/>
    </row>
    <row r="108" spans="1:57" x14ac:dyDescent="0.2">
      <c r="A108" s="387"/>
      <c r="B108" s="387"/>
      <c r="C108" s="387"/>
      <c r="D108" s="387"/>
      <c r="E108" s="387"/>
      <c r="F108" s="387"/>
      <c r="G108" s="387"/>
      <c r="H108" s="387"/>
      <c r="I108" s="387"/>
      <c r="J108" s="387"/>
      <c r="K108" s="387"/>
      <c r="L108" s="387"/>
      <c r="M108" s="387"/>
      <c r="N108" s="387"/>
      <c r="O108" s="387"/>
      <c r="P108" s="387"/>
      <c r="Q108" s="387"/>
      <c r="R108" s="387"/>
      <c r="S108" s="387"/>
      <c r="T108" s="387"/>
      <c r="U108" s="387"/>
      <c r="V108" s="387"/>
      <c r="W108" s="387"/>
      <c r="X108" s="387"/>
      <c r="Y108" s="387"/>
      <c r="Z108" s="387"/>
      <c r="AA108" s="387"/>
      <c r="AB108" s="387"/>
      <c r="AC108" s="387"/>
      <c r="AD108" s="387"/>
      <c r="AE108" s="387"/>
      <c r="AF108" s="387"/>
      <c r="AG108" s="387"/>
      <c r="AH108" s="387"/>
      <c r="AI108" s="387"/>
      <c r="AJ108" s="387"/>
      <c r="AK108" s="387"/>
      <c r="AL108" s="387"/>
      <c r="AM108" s="387"/>
      <c r="AN108" s="387"/>
      <c r="AO108" s="387"/>
      <c r="AP108" s="387"/>
      <c r="AQ108" s="387"/>
      <c r="AR108" s="387"/>
      <c r="AS108" s="387"/>
      <c r="AT108" s="387"/>
      <c r="AU108" s="387"/>
      <c r="AV108" s="387"/>
      <c r="AW108" s="387"/>
      <c r="AX108" s="387"/>
      <c r="AY108" s="387"/>
      <c r="AZ108" s="387"/>
      <c r="BA108" s="387"/>
      <c r="BB108" s="387"/>
      <c r="BC108" s="387"/>
      <c r="BD108" s="387"/>
      <c r="BE108" s="387"/>
    </row>
    <row r="109" spans="1:57" x14ac:dyDescent="0.2">
      <c r="A109" s="387"/>
      <c r="B109" s="387"/>
      <c r="C109" s="387"/>
      <c r="D109" s="387"/>
      <c r="E109" s="387"/>
      <c r="F109" s="387"/>
      <c r="G109" s="387"/>
      <c r="H109" s="387"/>
      <c r="I109" s="387"/>
      <c r="J109" s="387"/>
      <c r="K109" s="387"/>
      <c r="L109" s="387"/>
      <c r="M109" s="387"/>
      <c r="N109" s="387"/>
      <c r="O109" s="387"/>
      <c r="P109" s="387"/>
      <c r="Q109" s="387"/>
      <c r="R109" s="387"/>
      <c r="S109" s="387"/>
      <c r="T109" s="387"/>
      <c r="U109" s="387"/>
      <c r="V109" s="387"/>
      <c r="W109" s="387"/>
      <c r="X109" s="387"/>
      <c r="Y109" s="387"/>
      <c r="Z109" s="387"/>
      <c r="AA109" s="387"/>
      <c r="AB109" s="387"/>
      <c r="AC109" s="387"/>
      <c r="AD109" s="387"/>
      <c r="AE109" s="387"/>
      <c r="AF109" s="387"/>
      <c r="AG109" s="387"/>
      <c r="AH109" s="387"/>
      <c r="AI109" s="387"/>
      <c r="AJ109" s="387"/>
      <c r="AK109" s="387"/>
      <c r="AL109" s="387"/>
      <c r="AM109" s="387"/>
      <c r="AN109" s="387"/>
      <c r="AO109" s="387"/>
      <c r="AP109" s="387"/>
      <c r="AQ109" s="387"/>
      <c r="AR109" s="387"/>
      <c r="AS109" s="387"/>
      <c r="AT109" s="387"/>
      <c r="AU109" s="387"/>
      <c r="AV109" s="387"/>
      <c r="AW109" s="387"/>
      <c r="AX109" s="387"/>
      <c r="AY109" s="387"/>
      <c r="AZ109" s="387"/>
      <c r="BA109" s="387"/>
      <c r="BB109" s="387"/>
      <c r="BC109" s="387"/>
      <c r="BD109" s="387"/>
      <c r="BE109" s="387"/>
    </row>
    <row r="110" spans="1:57" x14ac:dyDescent="0.2">
      <c r="A110" s="387"/>
      <c r="B110" s="387"/>
      <c r="C110" s="387"/>
      <c r="D110" s="387"/>
      <c r="E110" s="387"/>
      <c r="F110" s="387"/>
      <c r="G110" s="387"/>
      <c r="H110" s="387"/>
      <c r="I110" s="387"/>
      <c r="J110" s="387"/>
      <c r="K110" s="387"/>
      <c r="L110" s="387"/>
      <c r="M110" s="387"/>
      <c r="N110" s="387"/>
      <c r="O110" s="387"/>
      <c r="P110" s="387"/>
      <c r="Q110" s="387"/>
      <c r="R110" s="387"/>
      <c r="S110" s="387"/>
      <c r="T110" s="387"/>
      <c r="U110" s="387"/>
      <c r="V110" s="387"/>
      <c r="W110" s="387"/>
      <c r="X110" s="387"/>
      <c r="Y110" s="387"/>
      <c r="Z110" s="387"/>
      <c r="AA110" s="387"/>
      <c r="AB110" s="387"/>
      <c r="AC110" s="387"/>
      <c r="AD110" s="387"/>
      <c r="AE110" s="387"/>
      <c r="AF110" s="387"/>
      <c r="AG110" s="387"/>
      <c r="AH110" s="387"/>
      <c r="AI110" s="387"/>
      <c r="AJ110" s="387"/>
      <c r="AK110" s="387"/>
      <c r="AL110" s="387"/>
      <c r="AM110" s="387"/>
      <c r="AN110" s="387"/>
      <c r="AO110" s="387"/>
      <c r="AP110" s="387"/>
      <c r="AQ110" s="387"/>
      <c r="AR110" s="387"/>
      <c r="AS110" s="387"/>
      <c r="AT110" s="387"/>
      <c r="AU110" s="387"/>
      <c r="AV110" s="387"/>
      <c r="AW110" s="387"/>
      <c r="AX110" s="387"/>
      <c r="AY110" s="387"/>
      <c r="AZ110" s="387"/>
      <c r="BA110" s="387"/>
      <c r="BB110" s="387"/>
      <c r="BC110" s="387"/>
      <c r="BD110" s="387"/>
      <c r="BE110" s="387"/>
    </row>
    <row r="111" spans="1:57" x14ac:dyDescent="0.2">
      <c r="A111" s="387"/>
      <c r="B111" s="387"/>
      <c r="C111" s="387"/>
      <c r="D111" s="387"/>
      <c r="E111" s="387"/>
      <c r="F111" s="387"/>
      <c r="G111" s="387"/>
      <c r="H111" s="387"/>
      <c r="I111" s="387"/>
      <c r="J111" s="387"/>
      <c r="K111" s="387"/>
      <c r="L111" s="387"/>
      <c r="M111" s="387"/>
      <c r="N111" s="387"/>
      <c r="O111" s="387"/>
      <c r="P111" s="387"/>
      <c r="Q111" s="387"/>
      <c r="R111" s="387"/>
      <c r="S111" s="387"/>
      <c r="T111" s="387"/>
      <c r="U111" s="387"/>
      <c r="V111" s="387"/>
      <c r="W111" s="387"/>
      <c r="X111" s="387"/>
      <c r="Y111" s="387"/>
      <c r="Z111" s="387"/>
      <c r="AA111" s="387"/>
      <c r="AB111" s="387"/>
      <c r="AC111" s="387"/>
      <c r="AD111" s="387"/>
      <c r="AE111" s="387"/>
      <c r="AF111" s="387"/>
      <c r="AG111" s="387"/>
      <c r="AH111" s="387"/>
      <c r="AI111" s="387"/>
      <c r="AJ111" s="387"/>
      <c r="AK111" s="387"/>
      <c r="AL111" s="387"/>
      <c r="AM111" s="387"/>
      <c r="AN111" s="387"/>
      <c r="AO111" s="387"/>
      <c r="AP111" s="387"/>
      <c r="AQ111" s="387"/>
      <c r="AR111" s="387"/>
      <c r="AS111" s="387"/>
      <c r="AT111" s="387"/>
      <c r="AU111" s="387"/>
      <c r="AV111" s="387"/>
      <c r="AW111" s="387"/>
      <c r="AX111" s="387"/>
      <c r="AY111" s="387"/>
      <c r="AZ111" s="387"/>
      <c r="BA111" s="387"/>
      <c r="BB111" s="387"/>
      <c r="BC111" s="387"/>
      <c r="BD111" s="387"/>
      <c r="BE111" s="387"/>
    </row>
    <row r="112" spans="1:57" x14ac:dyDescent="0.2">
      <c r="A112" s="387"/>
      <c r="B112" s="387"/>
      <c r="C112" s="387"/>
      <c r="D112" s="387"/>
      <c r="E112" s="387"/>
      <c r="F112" s="387"/>
      <c r="G112" s="387"/>
      <c r="H112" s="387"/>
      <c r="I112" s="387"/>
      <c r="J112" s="387"/>
      <c r="K112" s="387"/>
      <c r="L112" s="387"/>
      <c r="M112" s="387"/>
      <c r="N112" s="387"/>
      <c r="O112" s="387"/>
      <c r="P112" s="387"/>
      <c r="Q112" s="387"/>
      <c r="R112" s="387"/>
      <c r="S112" s="387"/>
      <c r="T112" s="387"/>
      <c r="U112" s="387"/>
      <c r="V112" s="387"/>
      <c r="W112" s="387"/>
      <c r="X112" s="387"/>
      <c r="Y112" s="387"/>
      <c r="Z112" s="387"/>
      <c r="AA112" s="387"/>
      <c r="AB112" s="387"/>
      <c r="AC112" s="387"/>
      <c r="AD112" s="387"/>
      <c r="AE112" s="387"/>
      <c r="AF112" s="387"/>
      <c r="AG112" s="387"/>
      <c r="AH112" s="387"/>
      <c r="AI112" s="387"/>
      <c r="AJ112" s="387"/>
      <c r="AK112" s="387"/>
      <c r="AL112" s="387"/>
      <c r="AM112" s="387"/>
      <c r="AN112" s="387"/>
      <c r="AO112" s="387"/>
      <c r="AP112" s="387"/>
      <c r="AQ112" s="387"/>
      <c r="AR112" s="387"/>
      <c r="AS112" s="387"/>
      <c r="AT112" s="387"/>
      <c r="AU112" s="387"/>
      <c r="AV112" s="387"/>
      <c r="AW112" s="387"/>
      <c r="AX112" s="387"/>
      <c r="AY112" s="387"/>
      <c r="AZ112" s="387"/>
      <c r="BA112" s="387"/>
      <c r="BB112" s="387"/>
      <c r="BC112" s="387"/>
      <c r="BD112" s="387"/>
      <c r="BE112" s="387"/>
    </row>
    <row r="113" spans="1:57" x14ac:dyDescent="0.2">
      <c r="A113" s="387"/>
      <c r="B113" s="387"/>
      <c r="C113" s="387"/>
      <c r="D113" s="387"/>
      <c r="E113" s="387"/>
      <c r="F113" s="387"/>
      <c r="G113" s="387"/>
      <c r="H113" s="387"/>
      <c r="I113" s="387"/>
      <c r="J113" s="387"/>
      <c r="K113" s="387"/>
      <c r="L113" s="387"/>
      <c r="M113" s="387"/>
      <c r="N113" s="387"/>
      <c r="O113" s="387"/>
      <c r="P113" s="387"/>
      <c r="Q113" s="387"/>
      <c r="R113" s="387"/>
      <c r="S113" s="387"/>
      <c r="T113" s="387"/>
      <c r="U113" s="387"/>
      <c r="V113" s="387"/>
      <c r="W113" s="387"/>
      <c r="X113" s="387"/>
      <c r="Y113" s="387"/>
      <c r="Z113" s="387"/>
      <c r="AA113" s="387"/>
      <c r="AB113" s="387"/>
      <c r="AC113" s="387"/>
      <c r="AD113" s="387"/>
      <c r="AE113" s="387"/>
      <c r="AF113" s="387"/>
      <c r="AG113" s="387"/>
      <c r="AH113" s="387"/>
      <c r="AI113" s="387"/>
      <c r="AJ113" s="387"/>
      <c r="AK113" s="387"/>
      <c r="AL113" s="387"/>
      <c r="AM113" s="387"/>
      <c r="AN113" s="387"/>
      <c r="AO113" s="387"/>
      <c r="AP113" s="387"/>
      <c r="AQ113" s="387"/>
      <c r="AR113" s="387"/>
      <c r="AS113" s="387"/>
      <c r="AT113" s="387"/>
      <c r="AU113" s="387"/>
      <c r="AV113" s="387"/>
      <c r="AW113" s="387"/>
      <c r="AX113" s="387"/>
      <c r="AY113" s="387"/>
      <c r="AZ113" s="387"/>
      <c r="BA113" s="387"/>
      <c r="BB113" s="387"/>
      <c r="BC113" s="387"/>
      <c r="BD113" s="387"/>
      <c r="BE113" s="387"/>
    </row>
    <row r="114" spans="1:57" x14ac:dyDescent="0.2">
      <c r="A114" s="387"/>
      <c r="B114" s="387"/>
      <c r="C114" s="387"/>
      <c r="D114" s="387"/>
      <c r="E114" s="387"/>
      <c r="F114" s="387"/>
      <c r="G114" s="387"/>
      <c r="H114" s="387"/>
      <c r="I114" s="387"/>
      <c r="J114" s="387"/>
      <c r="K114" s="387"/>
      <c r="L114" s="387"/>
      <c r="M114" s="387"/>
      <c r="N114" s="387"/>
      <c r="O114" s="387"/>
      <c r="P114" s="387"/>
      <c r="Q114" s="387"/>
      <c r="R114" s="387"/>
      <c r="S114" s="387"/>
      <c r="T114" s="387"/>
      <c r="U114" s="387"/>
      <c r="V114" s="387"/>
      <c r="W114" s="387"/>
      <c r="X114" s="387"/>
      <c r="Y114" s="387"/>
      <c r="Z114" s="387"/>
      <c r="AA114" s="387"/>
      <c r="AB114" s="387"/>
      <c r="AC114" s="387"/>
      <c r="AD114" s="387"/>
      <c r="AE114" s="387"/>
      <c r="AF114" s="387"/>
      <c r="AG114" s="387"/>
      <c r="AH114" s="387"/>
      <c r="AI114" s="387"/>
      <c r="AJ114" s="387"/>
      <c r="AK114" s="387"/>
      <c r="AL114" s="387"/>
      <c r="AM114" s="387"/>
      <c r="AN114" s="387"/>
      <c r="AO114" s="387"/>
      <c r="AP114" s="387"/>
      <c r="AQ114" s="387"/>
      <c r="AR114" s="387"/>
      <c r="AS114" s="387"/>
      <c r="AT114" s="387"/>
      <c r="AU114" s="387"/>
      <c r="AV114" s="387"/>
      <c r="AW114" s="387"/>
      <c r="AX114" s="387"/>
      <c r="AY114" s="387"/>
      <c r="AZ114" s="387"/>
      <c r="BA114" s="387"/>
      <c r="BB114" s="387"/>
      <c r="BC114" s="387"/>
      <c r="BD114" s="387"/>
      <c r="BE114" s="387"/>
    </row>
    <row r="115" spans="1:57" x14ac:dyDescent="0.2">
      <c r="A115" s="387"/>
      <c r="B115" s="387"/>
      <c r="C115" s="387"/>
      <c r="D115" s="387"/>
      <c r="E115" s="387"/>
      <c r="F115" s="387"/>
      <c r="G115" s="387"/>
      <c r="H115" s="387"/>
      <c r="I115" s="387"/>
      <c r="J115" s="387"/>
      <c r="K115" s="387"/>
      <c r="L115" s="387"/>
      <c r="M115" s="387"/>
      <c r="N115" s="387"/>
      <c r="O115" s="387"/>
      <c r="P115" s="387"/>
      <c r="Q115" s="387"/>
      <c r="R115" s="387"/>
      <c r="S115" s="387"/>
      <c r="T115" s="387"/>
      <c r="U115" s="387"/>
      <c r="V115" s="387"/>
      <c r="W115" s="387"/>
      <c r="X115" s="387"/>
      <c r="Y115" s="387"/>
      <c r="Z115" s="387"/>
      <c r="AA115" s="387"/>
      <c r="AB115" s="387"/>
      <c r="AC115" s="387"/>
      <c r="AD115" s="387"/>
      <c r="AE115" s="387"/>
      <c r="AF115" s="387"/>
      <c r="AG115" s="387"/>
      <c r="AH115" s="387"/>
      <c r="AI115" s="387"/>
      <c r="AJ115" s="387"/>
      <c r="AK115" s="387"/>
      <c r="AL115" s="387"/>
      <c r="AM115" s="387"/>
      <c r="AN115" s="387"/>
      <c r="AO115" s="387"/>
      <c r="AP115" s="387"/>
      <c r="AQ115" s="387"/>
      <c r="AR115" s="387"/>
      <c r="AS115" s="387"/>
      <c r="AT115" s="387"/>
      <c r="AU115" s="387"/>
      <c r="AV115" s="387"/>
      <c r="AW115" s="387"/>
      <c r="AX115" s="387"/>
      <c r="AY115" s="387"/>
      <c r="AZ115" s="387"/>
      <c r="BA115" s="387"/>
      <c r="BB115" s="387"/>
      <c r="BC115" s="387"/>
      <c r="BD115" s="387"/>
      <c r="BE115" s="387"/>
    </row>
    <row r="116" spans="1:57" x14ac:dyDescent="0.2">
      <c r="A116" s="387"/>
      <c r="B116" s="387"/>
      <c r="C116" s="387"/>
      <c r="D116" s="387"/>
      <c r="E116" s="387"/>
      <c r="F116" s="387"/>
      <c r="G116" s="387"/>
      <c r="H116" s="387"/>
      <c r="I116" s="387"/>
      <c r="J116" s="387"/>
      <c r="K116" s="387"/>
      <c r="L116" s="387"/>
      <c r="M116" s="387"/>
      <c r="N116" s="387"/>
      <c r="O116" s="387"/>
      <c r="P116" s="387"/>
      <c r="Q116" s="387"/>
      <c r="R116" s="387"/>
      <c r="S116" s="387"/>
      <c r="T116" s="387"/>
      <c r="U116" s="387"/>
      <c r="V116" s="387"/>
      <c r="W116" s="387"/>
      <c r="X116" s="387"/>
      <c r="Y116" s="387"/>
      <c r="Z116" s="387"/>
      <c r="AA116" s="387"/>
      <c r="AB116" s="387"/>
      <c r="AC116" s="387"/>
      <c r="AD116" s="387"/>
      <c r="AE116" s="387"/>
      <c r="AF116" s="387"/>
      <c r="AG116" s="387"/>
      <c r="AH116" s="387"/>
      <c r="AI116" s="387"/>
      <c r="AJ116" s="387"/>
      <c r="AK116" s="387"/>
      <c r="AL116" s="387"/>
      <c r="AM116" s="387"/>
      <c r="AN116" s="387"/>
      <c r="AO116" s="387"/>
      <c r="AP116" s="387"/>
      <c r="AQ116" s="387"/>
      <c r="AR116" s="387"/>
      <c r="AS116" s="387"/>
      <c r="AT116" s="387"/>
      <c r="AU116" s="387"/>
      <c r="AV116" s="387"/>
      <c r="AW116" s="387"/>
      <c r="AX116" s="387"/>
      <c r="AY116" s="387"/>
      <c r="AZ116" s="387"/>
      <c r="BA116" s="387"/>
      <c r="BB116" s="387"/>
      <c r="BC116" s="387"/>
      <c r="BD116" s="387"/>
      <c r="BE116" s="387"/>
    </row>
    <row r="117" spans="1:57" x14ac:dyDescent="0.2">
      <c r="A117" s="387"/>
      <c r="B117" s="387"/>
      <c r="C117" s="387"/>
      <c r="D117" s="387"/>
      <c r="E117" s="387"/>
      <c r="F117" s="387"/>
      <c r="G117" s="387"/>
      <c r="H117" s="387"/>
      <c r="I117" s="387"/>
      <c r="J117" s="387"/>
      <c r="K117" s="387"/>
      <c r="L117" s="387"/>
      <c r="M117" s="387"/>
      <c r="N117" s="387"/>
      <c r="O117" s="387"/>
      <c r="P117" s="387"/>
      <c r="Q117" s="387"/>
      <c r="R117" s="387"/>
      <c r="S117" s="387"/>
      <c r="T117" s="387"/>
      <c r="U117" s="387"/>
      <c r="V117" s="387"/>
      <c r="W117" s="387"/>
      <c r="X117" s="387"/>
      <c r="Y117" s="387"/>
      <c r="Z117" s="387"/>
      <c r="AA117" s="387"/>
      <c r="AB117" s="387"/>
      <c r="AC117" s="387"/>
      <c r="AD117" s="387"/>
      <c r="AE117" s="387"/>
      <c r="AF117" s="387"/>
      <c r="AG117" s="387"/>
      <c r="AH117" s="387"/>
      <c r="AI117" s="387"/>
      <c r="AJ117" s="387"/>
      <c r="AK117" s="387"/>
      <c r="AL117" s="387"/>
      <c r="AM117" s="387"/>
      <c r="AN117" s="387"/>
      <c r="AO117" s="387"/>
      <c r="AP117" s="387"/>
      <c r="AQ117" s="387"/>
      <c r="AR117" s="387"/>
      <c r="AS117" s="387"/>
      <c r="AT117" s="387"/>
      <c r="AU117" s="387"/>
      <c r="AV117" s="387"/>
      <c r="AW117" s="387"/>
      <c r="AX117" s="387"/>
      <c r="AY117" s="387"/>
      <c r="AZ117" s="387"/>
      <c r="BA117" s="387"/>
      <c r="BB117" s="387"/>
      <c r="BC117" s="387"/>
      <c r="BD117" s="387"/>
      <c r="BE117" s="387"/>
    </row>
    <row r="118" spans="1:57" x14ac:dyDescent="0.2">
      <c r="A118" s="387"/>
      <c r="B118" s="387"/>
      <c r="C118" s="387"/>
      <c r="D118" s="387"/>
      <c r="E118" s="387"/>
      <c r="F118" s="387"/>
      <c r="G118" s="387"/>
      <c r="H118" s="387"/>
      <c r="I118" s="387"/>
      <c r="J118" s="387"/>
      <c r="K118" s="387"/>
      <c r="L118" s="387"/>
      <c r="M118" s="387"/>
      <c r="N118" s="387"/>
      <c r="O118" s="387"/>
      <c r="P118" s="387"/>
      <c r="Q118" s="387"/>
      <c r="R118" s="387"/>
      <c r="S118" s="387"/>
      <c r="T118" s="387"/>
      <c r="U118" s="387"/>
      <c r="V118" s="387"/>
      <c r="W118" s="387"/>
      <c r="X118" s="387"/>
      <c r="Y118" s="387"/>
      <c r="Z118" s="387"/>
      <c r="AA118" s="387"/>
      <c r="AB118" s="387"/>
      <c r="AC118" s="387"/>
      <c r="AD118" s="387"/>
      <c r="AE118" s="387"/>
      <c r="AF118" s="387"/>
      <c r="AG118" s="387"/>
      <c r="AH118" s="387"/>
      <c r="AI118" s="387"/>
      <c r="AJ118" s="387"/>
      <c r="AK118" s="387"/>
      <c r="AL118" s="387"/>
      <c r="AM118" s="387"/>
      <c r="AN118" s="387"/>
      <c r="AO118" s="387"/>
      <c r="AP118" s="387"/>
      <c r="AQ118" s="387"/>
      <c r="AR118" s="387"/>
      <c r="AS118" s="387"/>
      <c r="AT118" s="387"/>
      <c r="AU118" s="387"/>
      <c r="AV118" s="387"/>
      <c r="AW118" s="387"/>
      <c r="AX118" s="387"/>
      <c r="AY118" s="387"/>
      <c r="AZ118" s="387"/>
      <c r="BA118" s="387"/>
      <c r="BB118" s="387"/>
      <c r="BC118" s="387"/>
      <c r="BD118" s="387"/>
      <c r="BE118" s="387"/>
    </row>
    <row r="119" spans="1:57" x14ac:dyDescent="0.2">
      <c r="A119" s="387"/>
      <c r="B119" s="387"/>
      <c r="C119" s="387"/>
      <c r="D119" s="387"/>
      <c r="E119" s="387"/>
      <c r="F119" s="387"/>
      <c r="G119" s="387"/>
      <c r="H119" s="387"/>
      <c r="I119" s="387"/>
      <c r="J119" s="387"/>
      <c r="K119" s="387"/>
      <c r="L119" s="387"/>
      <c r="M119" s="387"/>
      <c r="N119" s="387"/>
      <c r="O119" s="387"/>
      <c r="P119" s="387"/>
      <c r="Q119" s="387"/>
      <c r="R119" s="387"/>
      <c r="S119" s="387"/>
      <c r="T119" s="387"/>
      <c r="U119" s="387"/>
      <c r="V119" s="387"/>
      <c r="W119" s="387"/>
      <c r="X119" s="387"/>
      <c r="Y119" s="387"/>
      <c r="Z119" s="387"/>
      <c r="AA119" s="387"/>
      <c r="AB119" s="387"/>
      <c r="AC119" s="387"/>
      <c r="AD119" s="387"/>
      <c r="AE119" s="387"/>
      <c r="AF119" s="387"/>
      <c r="AG119" s="387"/>
      <c r="AH119" s="387"/>
      <c r="AI119" s="387"/>
      <c r="AJ119" s="387"/>
      <c r="AK119" s="387"/>
      <c r="AL119" s="387"/>
      <c r="AM119" s="387"/>
      <c r="AN119" s="387"/>
      <c r="AO119" s="387"/>
      <c r="AP119" s="387"/>
      <c r="AQ119" s="387"/>
      <c r="AR119" s="387"/>
      <c r="AS119" s="387"/>
      <c r="AT119" s="387"/>
      <c r="AU119" s="387"/>
      <c r="AV119" s="387"/>
      <c r="AW119" s="387"/>
      <c r="AX119" s="387"/>
      <c r="AY119" s="387"/>
      <c r="AZ119" s="387"/>
      <c r="BA119" s="387"/>
      <c r="BB119" s="387"/>
      <c r="BC119" s="387"/>
      <c r="BD119" s="387"/>
      <c r="BE119" s="387"/>
    </row>
    <row r="120" spans="1:57" x14ac:dyDescent="0.2">
      <c r="A120" s="387"/>
      <c r="B120" s="387"/>
      <c r="C120" s="387"/>
      <c r="D120" s="387"/>
      <c r="E120" s="387"/>
      <c r="F120" s="387"/>
      <c r="G120" s="387"/>
      <c r="H120" s="387"/>
      <c r="I120" s="387"/>
      <c r="J120" s="387"/>
      <c r="K120" s="387"/>
      <c r="L120" s="387"/>
      <c r="M120" s="387"/>
      <c r="N120" s="387"/>
      <c r="O120" s="387"/>
      <c r="P120" s="387"/>
      <c r="Q120" s="387"/>
      <c r="R120" s="387"/>
      <c r="S120" s="387"/>
      <c r="T120" s="387"/>
      <c r="U120" s="387"/>
      <c r="V120" s="387"/>
      <c r="W120" s="387"/>
      <c r="X120" s="387"/>
      <c r="Y120" s="387"/>
      <c r="Z120" s="387"/>
      <c r="AA120" s="387"/>
      <c r="AB120" s="387"/>
      <c r="AC120" s="387"/>
      <c r="AD120" s="387"/>
      <c r="AE120" s="387"/>
      <c r="AF120" s="387"/>
      <c r="AG120" s="387"/>
      <c r="AH120" s="387"/>
      <c r="AI120" s="387"/>
      <c r="AJ120" s="387"/>
      <c r="AK120" s="387"/>
      <c r="AL120" s="387"/>
      <c r="AM120" s="387"/>
      <c r="AN120" s="387"/>
      <c r="AO120" s="387"/>
      <c r="AP120" s="387"/>
      <c r="AQ120" s="387"/>
      <c r="AR120" s="387"/>
      <c r="AS120" s="387"/>
      <c r="AT120" s="387"/>
      <c r="AU120" s="387"/>
      <c r="AV120" s="387"/>
      <c r="AW120" s="387"/>
      <c r="AX120" s="387"/>
      <c r="AY120" s="387"/>
      <c r="AZ120" s="387"/>
      <c r="BA120" s="387"/>
      <c r="BB120" s="387"/>
      <c r="BC120" s="387"/>
      <c r="BD120" s="387"/>
      <c r="BE120" s="387"/>
    </row>
    <row r="121" spans="1:57" x14ac:dyDescent="0.2">
      <c r="A121" s="387"/>
      <c r="B121" s="387"/>
      <c r="C121" s="387"/>
      <c r="D121" s="387"/>
      <c r="E121" s="387"/>
      <c r="F121" s="387"/>
      <c r="G121" s="387"/>
      <c r="H121" s="387"/>
      <c r="I121" s="387"/>
      <c r="J121" s="387"/>
      <c r="K121" s="387"/>
      <c r="L121" s="387"/>
      <c r="M121" s="387"/>
      <c r="N121" s="387"/>
      <c r="O121" s="387"/>
      <c r="P121" s="387"/>
      <c r="Q121" s="387"/>
      <c r="R121" s="387"/>
      <c r="S121" s="387"/>
      <c r="T121" s="387"/>
      <c r="U121" s="387"/>
      <c r="V121" s="387"/>
      <c r="W121" s="387"/>
      <c r="X121" s="387"/>
      <c r="Y121" s="387"/>
      <c r="Z121" s="387"/>
      <c r="AA121" s="387"/>
      <c r="AB121" s="387"/>
      <c r="AC121" s="387"/>
      <c r="AD121" s="387"/>
      <c r="AE121" s="387"/>
      <c r="AF121" s="387"/>
      <c r="AG121" s="387"/>
      <c r="AH121" s="387"/>
      <c r="AI121" s="387"/>
      <c r="AJ121" s="387"/>
      <c r="AK121" s="387"/>
      <c r="AL121" s="387"/>
      <c r="AM121" s="387"/>
      <c r="AN121" s="387"/>
      <c r="AO121" s="387"/>
      <c r="AP121" s="387"/>
      <c r="AQ121" s="387"/>
      <c r="AR121" s="387"/>
      <c r="AS121" s="387"/>
      <c r="AT121" s="387"/>
      <c r="AU121" s="387"/>
      <c r="AV121" s="387"/>
      <c r="AW121" s="387"/>
      <c r="AX121" s="387"/>
      <c r="AY121" s="387"/>
      <c r="AZ121" s="387"/>
      <c r="BA121" s="387"/>
      <c r="BB121" s="387"/>
      <c r="BC121" s="387"/>
      <c r="BD121" s="387"/>
      <c r="BE121" s="387"/>
    </row>
    <row r="122" spans="1:57" x14ac:dyDescent="0.2">
      <c r="A122" s="387"/>
      <c r="B122" s="387"/>
      <c r="C122" s="387"/>
      <c r="D122" s="387"/>
      <c r="E122" s="387"/>
      <c r="F122" s="387"/>
      <c r="G122" s="387"/>
      <c r="H122" s="387"/>
      <c r="I122" s="387"/>
      <c r="J122" s="387"/>
      <c r="K122" s="387"/>
      <c r="L122" s="387"/>
      <c r="M122" s="387"/>
      <c r="N122" s="387"/>
      <c r="O122" s="387"/>
      <c r="P122" s="387"/>
      <c r="Q122" s="387"/>
      <c r="R122" s="387"/>
      <c r="S122" s="387"/>
      <c r="T122" s="387"/>
      <c r="U122" s="387"/>
      <c r="V122" s="387"/>
      <c r="W122" s="387"/>
      <c r="X122" s="387"/>
      <c r="Y122" s="387"/>
      <c r="Z122" s="387"/>
      <c r="AA122" s="387"/>
      <c r="AB122" s="387"/>
      <c r="AC122" s="387"/>
      <c r="AD122" s="387"/>
      <c r="AE122" s="387"/>
      <c r="AF122" s="387"/>
      <c r="AG122" s="387"/>
      <c r="AH122" s="387"/>
      <c r="AI122" s="387"/>
      <c r="AJ122" s="387"/>
      <c r="AK122" s="387"/>
      <c r="AL122" s="387"/>
      <c r="AM122" s="387"/>
      <c r="AN122" s="387"/>
      <c r="AO122" s="387"/>
      <c r="AP122" s="387"/>
      <c r="AQ122" s="387"/>
      <c r="AR122" s="387"/>
      <c r="AS122" s="387"/>
      <c r="AT122" s="387"/>
      <c r="AU122" s="387"/>
      <c r="AV122" s="387"/>
      <c r="AW122" s="387"/>
      <c r="AX122" s="387"/>
      <c r="AY122" s="387"/>
      <c r="AZ122" s="387"/>
      <c r="BA122" s="387"/>
      <c r="BB122" s="387"/>
      <c r="BC122" s="387"/>
      <c r="BD122" s="387"/>
      <c r="BE122" s="387"/>
    </row>
    <row r="123" spans="1:57" x14ac:dyDescent="0.2">
      <c r="A123" s="387"/>
      <c r="B123" s="387"/>
      <c r="C123" s="387"/>
      <c r="D123" s="387"/>
      <c r="E123" s="387"/>
      <c r="F123" s="387"/>
      <c r="G123" s="387"/>
      <c r="H123" s="387"/>
      <c r="I123" s="387"/>
      <c r="J123" s="387"/>
      <c r="K123" s="387"/>
      <c r="L123" s="387"/>
      <c r="M123" s="387"/>
      <c r="N123" s="387"/>
      <c r="O123" s="387"/>
      <c r="P123" s="387"/>
      <c r="Q123" s="387"/>
      <c r="R123" s="387"/>
      <c r="S123" s="387"/>
      <c r="T123" s="387"/>
      <c r="U123" s="387"/>
      <c r="V123" s="387"/>
      <c r="W123" s="387"/>
      <c r="X123" s="387"/>
      <c r="Y123" s="387"/>
      <c r="Z123" s="387"/>
      <c r="AA123" s="387"/>
      <c r="AB123" s="387"/>
      <c r="AC123" s="387"/>
      <c r="AD123" s="387"/>
      <c r="AE123" s="387"/>
      <c r="AF123" s="387"/>
      <c r="AG123" s="387"/>
      <c r="AH123" s="387"/>
      <c r="AI123" s="387"/>
      <c r="AJ123" s="387"/>
      <c r="AK123" s="387"/>
      <c r="AL123" s="387"/>
      <c r="AM123" s="387"/>
      <c r="AN123" s="387"/>
      <c r="AO123" s="387"/>
      <c r="AP123" s="387"/>
      <c r="AQ123" s="387"/>
      <c r="AR123" s="387"/>
      <c r="AS123" s="387"/>
      <c r="AT123" s="387"/>
      <c r="AU123" s="387"/>
      <c r="AV123" s="387"/>
      <c r="AW123" s="387"/>
      <c r="AX123" s="387"/>
      <c r="AY123" s="387"/>
      <c r="AZ123" s="387"/>
      <c r="BA123" s="387"/>
      <c r="BB123" s="387"/>
      <c r="BC123" s="387"/>
      <c r="BD123" s="387"/>
      <c r="BE123" s="387"/>
    </row>
    <row r="124" spans="1:57" x14ac:dyDescent="0.2">
      <c r="A124" s="387"/>
      <c r="B124" s="387"/>
      <c r="C124" s="387"/>
      <c r="D124" s="387"/>
      <c r="E124" s="387"/>
      <c r="F124" s="387"/>
      <c r="G124" s="387"/>
      <c r="H124" s="387"/>
      <c r="I124" s="387"/>
      <c r="J124" s="387"/>
      <c r="K124" s="387"/>
      <c r="L124" s="387"/>
      <c r="M124" s="387"/>
      <c r="N124" s="387"/>
      <c r="O124" s="387"/>
      <c r="P124" s="387"/>
      <c r="Q124" s="387"/>
      <c r="R124" s="387"/>
      <c r="S124" s="387"/>
      <c r="T124" s="387"/>
      <c r="U124" s="387"/>
      <c r="V124" s="387"/>
      <c r="W124" s="387"/>
      <c r="X124" s="387"/>
      <c r="Y124" s="387"/>
      <c r="Z124" s="387"/>
      <c r="AA124" s="387"/>
      <c r="AB124" s="387"/>
      <c r="AC124" s="387"/>
      <c r="AD124" s="387"/>
      <c r="AE124" s="387"/>
      <c r="AF124" s="387"/>
      <c r="AG124" s="387"/>
      <c r="AH124" s="387"/>
      <c r="AI124" s="387"/>
      <c r="AJ124" s="387"/>
      <c r="AK124" s="387"/>
      <c r="AL124" s="387"/>
      <c r="AM124" s="387"/>
      <c r="AN124" s="387"/>
      <c r="AO124" s="387"/>
      <c r="AP124" s="387"/>
      <c r="AQ124" s="387"/>
      <c r="AR124" s="387"/>
      <c r="AS124" s="387"/>
      <c r="AT124" s="387"/>
      <c r="AU124" s="387"/>
      <c r="AV124" s="387"/>
      <c r="AW124" s="387"/>
      <c r="AX124" s="387"/>
      <c r="AY124" s="387"/>
      <c r="AZ124" s="387"/>
      <c r="BA124" s="387"/>
      <c r="BB124" s="387"/>
      <c r="BC124" s="387"/>
      <c r="BD124" s="387"/>
      <c r="BE124" s="387"/>
    </row>
    <row r="125" spans="1:57" x14ac:dyDescent="0.2">
      <c r="A125" s="387"/>
      <c r="B125" s="387"/>
      <c r="C125" s="387"/>
      <c r="D125" s="387"/>
      <c r="E125" s="387"/>
      <c r="F125" s="387"/>
      <c r="G125" s="387"/>
      <c r="H125" s="387"/>
      <c r="I125" s="387"/>
      <c r="J125" s="387"/>
      <c r="K125" s="387"/>
      <c r="L125" s="387"/>
      <c r="M125" s="387"/>
      <c r="N125" s="387"/>
      <c r="O125" s="387"/>
      <c r="P125" s="387"/>
      <c r="Q125" s="387"/>
      <c r="R125" s="387"/>
      <c r="S125" s="387"/>
      <c r="T125" s="387"/>
      <c r="U125" s="387"/>
      <c r="V125" s="387"/>
      <c r="W125" s="387"/>
      <c r="X125" s="387"/>
      <c r="Y125" s="387"/>
      <c r="Z125" s="387"/>
      <c r="AA125" s="387"/>
      <c r="AB125" s="387"/>
      <c r="AC125" s="387"/>
      <c r="AD125" s="387"/>
      <c r="AE125" s="387"/>
      <c r="AF125" s="387"/>
      <c r="AG125" s="387"/>
      <c r="AH125" s="387"/>
      <c r="AI125" s="387"/>
      <c r="AJ125" s="387"/>
      <c r="AK125" s="387"/>
      <c r="AL125" s="387"/>
      <c r="AM125" s="387"/>
      <c r="AN125" s="387"/>
      <c r="AO125" s="387"/>
      <c r="AP125" s="387"/>
      <c r="AQ125" s="387"/>
      <c r="AR125" s="387"/>
      <c r="AS125" s="387"/>
      <c r="AT125" s="387"/>
      <c r="AU125" s="387"/>
      <c r="AV125" s="387"/>
      <c r="AW125" s="387"/>
      <c r="AX125" s="387"/>
      <c r="AY125" s="387"/>
      <c r="AZ125" s="387"/>
      <c r="BA125" s="387"/>
      <c r="BB125" s="387"/>
      <c r="BC125" s="387"/>
      <c r="BD125" s="387"/>
      <c r="BE125" s="387"/>
    </row>
    <row r="126" spans="1:57" x14ac:dyDescent="0.2">
      <c r="A126" s="387"/>
      <c r="B126" s="387"/>
      <c r="C126" s="387"/>
      <c r="D126" s="387"/>
      <c r="E126" s="387"/>
      <c r="F126" s="387"/>
      <c r="G126" s="387"/>
      <c r="H126" s="387"/>
      <c r="I126" s="387"/>
      <c r="J126" s="387"/>
      <c r="K126" s="387"/>
      <c r="L126" s="387"/>
      <c r="M126" s="387"/>
      <c r="N126" s="387"/>
      <c r="O126" s="387"/>
      <c r="P126" s="387"/>
      <c r="Q126" s="387"/>
      <c r="R126" s="387"/>
      <c r="S126" s="387"/>
      <c r="T126" s="387"/>
      <c r="U126" s="387"/>
      <c r="V126" s="387"/>
      <c r="W126" s="387"/>
      <c r="X126" s="387"/>
      <c r="Y126" s="387"/>
      <c r="Z126" s="387"/>
      <c r="AA126" s="387"/>
      <c r="AB126" s="387"/>
      <c r="AC126" s="387"/>
      <c r="AD126" s="387"/>
      <c r="AE126" s="387"/>
      <c r="AF126" s="387"/>
      <c r="AG126" s="387"/>
      <c r="AH126" s="387"/>
      <c r="AI126" s="387"/>
      <c r="AJ126" s="387"/>
      <c r="AK126" s="387"/>
      <c r="AL126" s="387"/>
      <c r="AM126" s="387"/>
      <c r="AN126" s="387"/>
      <c r="AO126" s="387"/>
      <c r="AP126" s="387"/>
      <c r="AQ126" s="387"/>
      <c r="AR126" s="387"/>
      <c r="AS126" s="387"/>
      <c r="AT126" s="387"/>
      <c r="AU126" s="387"/>
      <c r="AV126" s="387"/>
      <c r="AW126" s="387"/>
      <c r="AX126" s="387"/>
      <c r="AY126" s="387"/>
      <c r="AZ126" s="387"/>
      <c r="BA126" s="387"/>
      <c r="BB126" s="387"/>
      <c r="BC126" s="387"/>
      <c r="BD126" s="387"/>
      <c r="BE126" s="387"/>
    </row>
    <row r="127" spans="1:57" x14ac:dyDescent="0.2">
      <c r="A127" s="387"/>
      <c r="B127" s="387"/>
      <c r="C127" s="387"/>
      <c r="D127" s="387"/>
      <c r="E127" s="387"/>
      <c r="F127" s="387"/>
      <c r="G127" s="387"/>
      <c r="H127" s="387"/>
      <c r="I127" s="387"/>
      <c r="J127" s="387"/>
      <c r="K127" s="387"/>
      <c r="L127" s="387"/>
      <c r="M127" s="387"/>
      <c r="N127" s="387"/>
      <c r="O127" s="387"/>
      <c r="P127" s="387"/>
      <c r="Q127" s="387"/>
      <c r="R127" s="387"/>
      <c r="S127" s="387"/>
      <c r="T127" s="387"/>
      <c r="U127" s="387"/>
      <c r="V127" s="387"/>
      <c r="W127" s="387"/>
      <c r="X127" s="387"/>
      <c r="Y127" s="387"/>
      <c r="Z127" s="387"/>
      <c r="AA127" s="387"/>
      <c r="AB127" s="387"/>
      <c r="AC127" s="387"/>
      <c r="AD127" s="387"/>
      <c r="AE127" s="387"/>
      <c r="AF127" s="387"/>
      <c r="AG127" s="387"/>
      <c r="AH127" s="387"/>
      <c r="AI127" s="387"/>
      <c r="AJ127" s="387"/>
      <c r="AK127" s="387"/>
      <c r="AL127" s="387"/>
      <c r="AM127" s="387"/>
      <c r="AN127" s="387"/>
      <c r="AO127" s="387"/>
      <c r="AP127" s="387"/>
      <c r="AQ127" s="387"/>
      <c r="AR127" s="387"/>
      <c r="AS127" s="387"/>
      <c r="AT127" s="387"/>
      <c r="AU127" s="387"/>
      <c r="AV127" s="387"/>
      <c r="AW127" s="387"/>
      <c r="AX127" s="387"/>
      <c r="AY127" s="387"/>
      <c r="AZ127" s="387"/>
      <c r="BA127" s="387"/>
      <c r="BB127" s="387"/>
      <c r="BC127" s="387"/>
      <c r="BD127" s="387"/>
      <c r="BE127" s="387"/>
    </row>
    <row r="128" spans="1:57" x14ac:dyDescent="0.2">
      <c r="A128" s="387"/>
      <c r="B128" s="387"/>
      <c r="C128" s="387"/>
      <c r="D128" s="387"/>
      <c r="E128" s="387"/>
      <c r="F128" s="387"/>
      <c r="G128" s="387"/>
      <c r="H128" s="387"/>
      <c r="I128" s="387"/>
      <c r="J128" s="387"/>
      <c r="K128" s="387"/>
      <c r="L128" s="387"/>
      <c r="M128" s="387"/>
      <c r="N128" s="387"/>
      <c r="O128" s="387"/>
      <c r="P128" s="387"/>
      <c r="Q128" s="387"/>
      <c r="R128" s="387"/>
      <c r="S128" s="387"/>
      <c r="T128" s="387"/>
      <c r="U128" s="387"/>
      <c r="V128" s="387"/>
      <c r="W128" s="387"/>
      <c r="X128" s="387"/>
      <c r="Y128" s="387"/>
      <c r="Z128" s="387"/>
      <c r="AA128" s="387"/>
      <c r="AB128" s="387"/>
      <c r="AC128" s="387"/>
      <c r="AD128" s="387"/>
      <c r="AE128" s="387"/>
      <c r="AF128" s="387"/>
      <c r="AG128" s="387"/>
      <c r="AH128" s="387"/>
      <c r="AI128" s="387"/>
      <c r="AJ128" s="387"/>
      <c r="AK128" s="387"/>
      <c r="AL128" s="387"/>
      <c r="AM128" s="387"/>
      <c r="AN128" s="387"/>
      <c r="AO128" s="387"/>
      <c r="AP128" s="387"/>
      <c r="AQ128" s="387"/>
      <c r="AR128" s="387"/>
      <c r="AS128" s="387"/>
      <c r="AT128" s="387"/>
      <c r="AU128" s="387"/>
      <c r="AV128" s="387"/>
      <c r="AW128" s="387"/>
      <c r="AX128" s="387"/>
      <c r="AY128" s="387"/>
      <c r="AZ128" s="387"/>
      <c r="BA128" s="387"/>
      <c r="BB128" s="387"/>
      <c r="BC128" s="387"/>
      <c r="BD128" s="387"/>
      <c r="BE128" s="387"/>
    </row>
    <row r="129" spans="1:57" x14ac:dyDescent="0.2">
      <c r="A129" s="387"/>
      <c r="B129" s="387"/>
      <c r="C129" s="387"/>
      <c r="D129" s="387"/>
      <c r="E129" s="387"/>
      <c r="F129" s="387"/>
      <c r="G129" s="387"/>
      <c r="H129" s="387"/>
      <c r="I129" s="387"/>
      <c r="J129" s="387"/>
      <c r="K129" s="387"/>
      <c r="L129" s="387"/>
      <c r="M129" s="387"/>
      <c r="N129" s="387"/>
      <c r="O129" s="387"/>
      <c r="P129" s="387"/>
      <c r="Q129" s="387"/>
      <c r="R129" s="387"/>
      <c r="S129" s="387"/>
      <c r="T129" s="387"/>
      <c r="U129" s="387"/>
      <c r="V129" s="387"/>
      <c r="W129" s="387"/>
      <c r="X129" s="387"/>
      <c r="Y129" s="387"/>
      <c r="Z129" s="387"/>
      <c r="AA129" s="387"/>
      <c r="AB129" s="387"/>
      <c r="AC129" s="387"/>
      <c r="AD129" s="387"/>
      <c r="AE129" s="387"/>
      <c r="AF129" s="387"/>
      <c r="AG129" s="387"/>
      <c r="AH129" s="387"/>
      <c r="AI129" s="387"/>
      <c r="AJ129" s="387"/>
      <c r="AK129" s="387"/>
      <c r="AL129" s="387"/>
      <c r="AM129" s="387"/>
      <c r="AN129" s="387"/>
      <c r="AO129" s="387"/>
      <c r="AP129" s="387"/>
      <c r="AQ129" s="387"/>
      <c r="AR129" s="387"/>
      <c r="AS129" s="387"/>
      <c r="AT129" s="387"/>
      <c r="AU129" s="387"/>
      <c r="AV129" s="387"/>
      <c r="AW129" s="387"/>
      <c r="AX129" s="387"/>
      <c r="AY129" s="387"/>
      <c r="AZ129" s="387"/>
      <c r="BA129" s="387"/>
      <c r="BB129" s="387"/>
      <c r="BC129" s="387"/>
      <c r="BD129" s="387"/>
      <c r="BE129" s="387"/>
    </row>
    <row r="130" spans="1:57" x14ac:dyDescent="0.2">
      <c r="A130" s="387"/>
      <c r="B130" s="387"/>
      <c r="C130" s="387"/>
      <c r="D130" s="387"/>
      <c r="E130" s="387"/>
      <c r="F130" s="387"/>
      <c r="G130" s="387"/>
      <c r="H130" s="387"/>
      <c r="I130" s="387"/>
      <c r="J130" s="387"/>
      <c r="K130" s="387"/>
      <c r="L130" s="387"/>
      <c r="M130" s="387"/>
      <c r="N130" s="387"/>
      <c r="O130" s="387"/>
      <c r="P130" s="387"/>
      <c r="Q130" s="387"/>
      <c r="R130" s="387"/>
      <c r="S130" s="387"/>
      <c r="T130" s="387"/>
      <c r="U130" s="387"/>
      <c r="V130" s="387"/>
      <c r="W130" s="387"/>
      <c r="X130" s="387"/>
      <c r="Y130" s="387"/>
      <c r="Z130" s="387"/>
      <c r="AA130" s="387"/>
      <c r="AB130" s="387"/>
      <c r="AC130" s="387"/>
      <c r="AD130" s="387"/>
      <c r="AE130" s="387"/>
      <c r="AF130" s="387"/>
      <c r="AG130" s="387"/>
      <c r="AH130" s="387"/>
      <c r="AI130" s="387"/>
      <c r="AJ130" s="387"/>
      <c r="AK130" s="387"/>
      <c r="AL130" s="387"/>
      <c r="AM130" s="387"/>
      <c r="AN130" s="387"/>
      <c r="AO130" s="387"/>
      <c r="AP130" s="387"/>
      <c r="AQ130" s="387"/>
      <c r="AR130" s="387"/>
      <c r="AS130" s="387"/>
      <c r="AT130" s="387"/>
      <c r="AU130" s="387"/>
      <c r="AV130" s="387"/>
      <c r="AW130" s="387"/>
      <c r="AX130" s="387"/>
      <c r="AY130" s="387"/>
      <c r="AZ130" s="387"/>
      <c r="BA130" s="387"/>
      <c r="BB130" s="387"/>
      <c r="BC130" s="387"/>
      <c r="BD130" s="387"/>
      <c r="BE130" s="387"/>
    </row>
    <row r="131" spans="1:57" x14ac:dyDescent="0.2">
      <c r="A131" s="387"/>
      <c r="B131" s="387"/>
      <c r="C131" s="387"/>
      <c r="D131" s="387"/>
      <c r="E131" s="387"/>
      <c r="F131" s="387"/>
      <c r="G131" s="387"/>
      <c r="H131" s="387"/>
      <c r="I131" s="387"/>
      <c r="J131" s="387"/>
      <c r="K131" s="387"/>
      <c r="L131" s="387"/>
      <c r="M131" s="387"/>
      <c r="N131" s="387"/>
      <c r="O131" s="387"/>
      <c r="P131" s="387"/>
      <c r="Q131" s="387"/>
      <c r="R131" s="387"/>
      <c r="S131" s="387"/>
      <c r="T131" s="387"/>
      <c r="U131" s="387"/>
      <c r="V131" s="387"/>
      <c r="W131" s="387"/>
      <c r="X131" s="387"/>
      <c r="Y131" s="387"/>
      <c r="Z131" s="387"/>
      <c r="AA131" s="387"/>
      <c r="AB131" s="387"/>
      <c r="AC131" s="387"/>
      <c r="AD131" s="387"/>
      <c r="AE131" s="387"/>
      <c r="AF131" s="387"/>
      <c r="AG131" s="387"/>
      <c r="AH131" s="387"/>
      <c r="AI131" s="387"/>
      <c r="AJ131" s="387"/>
      <c r="AK131" s="387"/>
      <c r="AL131" s="387"/>
      <c r="AM131" s="387"/>
      <c r="AN131" s="387"/>
      <c r="AO131" s="387"/>
      <c r="AP131" s="387"/>
      <c r="AQ131" s="387"/>
      <c r="AR131" s="387"/>
      <c r="AS131" s="387"/>
      <c r="AT131" s="387"/>
      <c r="AU131" s="387"/>
      <c r="AV131" s="387"/>
      <c r="AW131" s="387"/>
      <c r="AX131" s="387"/>
      <c r="AY131" s="387"/>
      <c r="AZ131" s="387"/>
      <c r="BA131" s="387"/>
      <c r="BB131" s="387"/>
      <c r="BC131" s="387"/>
      <c r="BD131" s="387"/>
      <c r="BE131" s="387"/>
    </row>
    <row r="132" spans="1:57" x14ac:dyDescent="0.2">
      <c r="A132" s="387"/>
      <c r="B132" s="387"/>
      <c r="C132" s="387"/>
      <c r="D132" s="387"/>
      <c r="E132" s="387"/>
      <c r="F132" s="387"/>
      <c r="G132" s="387"/>
      <c r="H132" s="387"/>
      <c r="I132" s="387"/>
      <c r="J132" s="387"/>
      <c r="K132" s="387"/>
      <c r="L132" s="387"/>
      <c r="M132" s="387"/>
      <c r="N132" s="387"/>
      <c r="O132" s="387"/>
      <c r="P132" s="387"/>
      <c r="Q132" s="387"/>
      <c r="R132" s="387"/>
      <c r="S132" s="387"/>
      <c r="T132" s="387"/>
      <c r="U132" s="387"/>
      <c r="V132" s="387"/>
      <c r="W132" s="387"/>
      <c r="X132" s="387"/>
      <c r="Y132" s="387"/>
      <c r="Z132" s="387"/>
      <c r="AA132" s="387"/>
      <c r="AB132" s="387"/>
      <c r="AC132" s="387"/>
      <c r="AD132" s="387"/>
      <c r="AE132" s="387"/>
      <c r="AF132" s="387"/>
      <c r="AG132" s="387"/>
      <c r="AH132" s="387"/>
      <c r="AI132" s="387"/>
      <c r="AJ132" s="387"/>
      <c r="AK132" s="387"/>
      <c r="AL132" s="387"/>
      <c r="AM132" s="387"/>
      <c r="AN132" s="387"/>
      <c r="AO132" s="387"/>
      <c r="AP132" s="387"/>
      <c r="AQ132" s="387"/>
      <c r="AR132" s="387"/>
      <c r="AS132" s="387"/>
      <c r="AT132" s="387"/>
      <c r="AU132" s="387"/>
      <c r="AV132" s="387"/>
      <c r="AW132" s="387"/>
      <c r="AX132" s="387"/>
      <c r="AY132" s="387"/>
      <c r="AZ132" s="387"/>
      <c r="BA132" s="387"/>
      <c r="BB132" s="387"/>
      <c r="BC132" s="387"/>
      <c r="BD132" s="387"/>
      <c r="BE132" s="387"/>
    </row>
    <row r="133" spans="1:57" x14ac:dyDescent="0.2">
      <c r="A133" s="387"/>
      <c r="B133" s="387"/>
      <c r="C133" s="387"/>
      <c r="D133" s="387"/>
      <c r="E133" s="387"/>
      <c r="F133" s="387"/>
      <c r="G133" s="387"/>
      <c r="H133" s="387"/>
      <c r="I133" s="387"/>
      <c r="J133" s="387"/>
      <c r="K133" s="387"/>
      <c r="L133" s="387"/>
      <c r="M133" s="387"/>
      <c r="N133" s="387"/>
      <c r="O133" s="387"/>
      <c r="P133" s="387"/>
      <c r="Q133" s="387"/>
      <c r="R133" s="387"/>
      <c r="S133" s="387"/>
      <c r="T133" s="387"/>
      <c r="U133" s="387"/>
      <c r="V133" s="387"/>
      <c r="W133" s="387"/>
      <c r="X133" s="387"/>
      <c r="Y133" s="387"/>
      <c r="Z133" s="387"/>
      <c r="AA133" s="387"/>
      <c r="AB133" s="387"/>
      <c r="AC133" s="387"/>
      <c r="AD133" s="387"/>
      <c r="AE133" s="387"/>
      <c r="AF133" s="387"/>
      <c r="AG133" s="387"/>
      <c r="AH133" s="387"/>
      <c r="AI133" s="387"/>
      <c r="AJ133" s="387"/>
      <c r="AK133" s="387"/>
      <c r="AL133" s="387"/>
      <c r="AM133" s="387"/>
      <c r="AN133" s="387"/>
      <c r="AO133" s="387"/>
      <c r="AP133" s="387"/>
      <c r="AQ133" s="387"/>
      <c r="AR133" s="387"/>
      <c r="AS133" s="387"/>
      <c r="AT133" s="387"/>
      <c r="AU133" s="387"/>
      <c r="AV133" s="387"/>
      <c r="AW133" s="387"/>
      <c r="AX133" s="387"/>
      <c r="AY133" s="387"/>
      <c r="AZ133" s="387"/>
      <c r="BA133" s="387"/>
      <c r="BB133" s="387"/>
      <c r="BC133" s="387"/>
      <c r="BD133" s="387"/>
      <c r="BE133" s="387"/>
    </row>
    <row r="134" spans="1:57" x14ac:dyDescent="0.2">
      <c r="A134" s="387"/>
      <c r="B134" s="387"/>
      <c r="C134" s="387"/>
      <c r="D134" s="387"/>
      <c r="E134" s="387"/>
      <c r="F134" s="387"/>
      <c r="G134" s="387"/>
      <c r="H134" s="387"/>
      <c r="I134" s="387"/>
      <c r="J134" s="387"/>
      <c r="K134" s="387"/>
      <c r="L134" s="387"/>
      <c r="M134" s="387"/>
      <c r="N134" s="387"/>
      <c r="O134" s="387"/>
      <c r="P134" s="387"/>
      <c r="Q134" s="387"/>
      <c r="R134" s="387"/>
      <c r="S134" s="387"/>
      <c r="T134" s="387"/>
      <c r="U134" s="387"/>
      <c r="V134" s="387"/>
      <c r="W134" s="387"/>
      <c r="X134" s="387"/>
      <c r="Y134" s="387"/>
      <c r="Z134" s="387"/>
      <c r="AA134" s="387"/>
      <c r="AB134" s="387"/>
      <c r="AC134" s="387"/>
      <c r="AD134" s="387"/>
      <c r="AE134" s="387"/>
      <c r="AF134" s="387"/>
      <c r="AG134" s="387"/>
      <c r="AH134" s="387"/>
      <c r="AI134" s="387"/>
      <c r="AJ134" s="387"/>
      <c r="AK134" s="387"/>
      <c r="AL134" s="387"/>
      <c r="AM134" s="387"/>
      <c r="AN134" s="387"/>
      <c r="AO134" s="387"/>
      <c r="AP134" s="387"/>
      <c r="AQ134" s="387"/>
      <c r="AR134" s="387"/>
      <c r="AS134" s="387"/>
      <c r="AT134" s="387"/>
      <c r="AU134" s="387"/>
      <c r="AV134" s="387"/>
      <c r="AW134" s="387"/>
      <c r="AX134" s="387"/>
      <c r="AY134" s="387"/>
      <c r="AZ134" s="387"/>
      <c r="BA134" s="387"/>
      <c r="BB134" s="387"/>
      <c r="BC134" s="387"/>
      <c r="BD134" s="387"/>
      <c r="BE134" s="387"/>
    </row>
    <row r="135" spans="1:57" x14ac:dyDescent="0.2">
      <c r="A135" s="387"/>
      <c r="B135" s="387"/>
      <c r="C135" s="387"/>
      <c r="D135" s="387"/>
      <c r="E135" s="387"/>
      <c r="F135" s="387"/>
      <c r="G135" s="387"/>
      <c r="H135" s="387"/>
      <c r="I135" s="387"/>
      <c r="J135" s="387"/>
      <c r="K135" s="387"/>
      <c r="L135" s="387"/>
      <c r="M135" s="387"/>
      <c r="N135" s="387"/>
      <c r="O135" s="387"/>
      <c r="P135" s="387"/>
      <c r="Q135" s="387"/>
      <c r="R135" s="387"/>
      <c r="S135" s="387"/>
      <c r="T135" s="387"/>
      <c r="U135" s="387"/>
      <c r="V135" s="387"/>
      <c r="W135" s="387"/>
      <c r="X135" s="387"/>
      <c r="Y135" s="387"/>
      <c r="Z135" s="387"/>
      <c r="AA135" s="387"/>
      <c r="AB135" s="387"/>
      <c r="AC135" s="387"/>
      <c r="AD135" s="387"/>
      <c r="AE135" s="387"/>
      <c r="AF135" s="387"/>
      <c r="AG135" s="387"/>
      <c r="AH135" s="387"/>
      <c r="AI135" s="387"/>
      <c r="AJ135" s="387"/>
      <c r="AK135" s="387"/>
      <c r="AL135" s="387"/>
      <c r="AM135" s="387"/>
      <c r="AN135" s="387"/>
      <c r="AO135" s="387"/>
      <c r="AP135" s="387"/>
      <c r="AQ135" s="387"/>
      <c r="AR135" s="387"/>
      <c r="AS135" s="387"/>
      <c r="AT135" s="387"/>
      <c r="AU135" s="387"/>
      <c r="AV135" s="387"/>
      <c r="AW135" s="387"/>
      <c r="AX135" s="387"/>
      <c r="AY135" s="387"/>
      <c r="AZ135" s="387"/>
      <c r="BA135" s="387"/>
      <c r="BB135" s="387"/>
      <c r="BC135" s="387"/>
      <c r="BD135" s="387"/>
      <c r="BE135" s="387"/>
    </row>
    <row r="136" spans="1:57" x14ac:dyDescent="0.2">
      <c r="A136" s="387"/>
      <c r="B136" s="387"/>
      <c r="C136" s="387"/>
      <c r="D136" s="387"/>
      <c r="E136" s="387"/>
      <c r="F136" s="387"/>
      <c r="G136" s="387"/>
      <c r="H136" s="387"/>
      <c r="I136" s="387"/>
      <c r="J136" s="387"/>
      <c r="K136" s="387"/>
      <c r="L136" s="387"/>
      <c r="M136" s="387"/>
      <c r="N136" s="387"/>
      <c r="O136" s="387"/>
      <c r="P136" s="387"/>
      <c r="Q136" s="387"/>
      <c r="R136" s="387"/>
      <c r="S136" s="387"/>
      <c r="T136" s="387"/>
      <c r="U136" s="387"/>
      <c r="V136" s="387"/>
      <c r="W136" s="387"/>
      <c r="X136" s="387"/>
      <c r="Y136" s="387"/>
      <c r="Z136" s="387"/>
      <c r="AA136" s="387"/>
      <c r="AB136" s="387"/>
      <c r="AC136" s="387"/>
      <c r="AD136" s="387"/>
      <c r="AE136" s="387"/>
      <c r="AF136" s="387"/>
      <c r="AG136" s="387"/>
      <c r="AH136" s="387"/>
      <c r="AI136" s="387"/>
      <c r="AJ136" s="387"/>
      <c r="AK136" s="387"/>
      <c r="AL136" s="387"/>
      <c r="AM136" s="387"/>
      <c r="AN136" s="387"/>
      <c r="AO136" s="387"/>
      <c r="AP136" s="387"/>
      <c r="AQ136" s="387"/>
      <c r="AR136" s="387"/>
      <c r="AS136" s="387"/>
      <c r="AT136" s="387"/>
      <c r="AU136" s="387"/>
      <c r="AV136" s="387"/>
      <c r="AW136" s="387"/>
      <c r="AX136" s="387"/>
      <c r="AY136" s="387"/>
      <c r="AZ136" s="387"/>
      <c r="BA136" s="387"/>
      <c r="BB136" s="387"/>
      <c r="BC136" s="387"/>
      <c r="BD136" s="387"/>
      <c r="BE136" s="387"/>
    </row>
    <row r="137" spans="1:57" x14ac:dyDescent="0.2">
      <c r="A137" s="387"/>
      <c r="B137" s="387"/>
      <c r="C137" s="387"/>
      <c r="D137" s="387"/>
      <c r="E137" s="387"/>
      <c r="F137" s="387"/>
      <c r="G137" s="387"/>
      <c r="H137" s="387"/>
      <c r="I137" s="387"/>
      <c r="J137" s="387"/>
      <c r="K137" s="387"/>
      <c r="L137" s="387"/>
      <c r="M137" s="387"/>
      <c r="N137" s="387"/>
      <c r="O137" s="387"/>
      <c r="P137" s="387"/>
      <c r="Q137" s="387"/>
      <c r="R137" s="387"/>
      <c r="S137" s="387"/>
      <c r="T137" s="387"/>
      <c r="U137" s="387"/>
      <c r="V137" s="387"/>
      <c r="W137" s="387"/>
      <c r="X137" s="387"/>
      <c r="Y137" s="387"/>
      <c r="Z137" s="387"/>
      <c r="AA137" s="387"/>
      <c r="AB137" s="387"/>
      <c r="AC137" s="387"/>
      <c r="AD137" s="387"/>
      <c r="AE137" s="387"/>
      <c r="AF137" s="387"/>
      <c r="AG137" s="387"/>
      <c r="AH137" s="387"/>
      <c r="AI137" s="387"/>
      <c r="AJ137" s="387"/>
      <c r="AK137" s="387"/>
      <c r="AL137" s="387"/>
      <c r="AM137" s="387"/>
      <c r="AN137" s="387"/>
      <c r="AO137" s="387"/>
      <c r="AP137" s="387"/>
      <c r="AQ137" s="387"/>
      <c r="AR137" s="387"/>
      <c r="AS137" s="387"/>
      <c r="AT137" s="387"/>
      <c r="AU137" s="387"/>
      <c r="AV137" s="387"/>
      <c r="AW137" s="387"/>
      <c r="AX137" s="387"/>
      <c r="AY137" s="387"/>
      <c r="AZ137" s="387"/>
      <c r="BA137" s="387"/>
      <c r="BB137" s="387"/>
      <c r="BC137" s="387"/>
      <c r="BD137" s="387"/>
      <c r="BE137" s="387"/>
    </row>
    <row r="138" spans="1:57" x14ac:dyDescent="0.2">
      <c r="A138" s="387"/>
      <c r="B138" s="387"/>
      <c r="C138" s="387"/>
      <c r="D138" s="387"/>
      <c r="E138" s="387"/>
      <c r="F138" s="387"/>
      <c r="G138" s="387"/>
      <c r="H138" s="387"/>
      <c r="I138" s="387"/>
      <c r="J138" s="387"/>
      <c r="K138" s="387"/>
      <c r="L138" s="387"/>
      <c r="M138" s="387"/>
      <c r="N138" s="387"/>
      <c r="O138" s="387"/>
      <c r="P138" s="387"/>
      <c r="Q138" s="387"/>
      <c r="R138" s="387"/>
      <c r="S138" s="387"/>
      <c r="T138" s="387"/>
      <c r="U138" s="387"/>
      <c r="V138" s="387"/>
      <c r="W138" s="387"/>
      <c r="X138" s="387"/>
      <c r="Y138" s="387"/>
      <c r="Z138" s="387"/>
      <c r="AA138" s="387"/>
      <c r="AB138" s="387"/>
      <c r="AC138" s="387"/>
      <c r="AD138" s="387"/>
      <c r="AE138" s="387"/>
      <c r="AF138" s="387"/>
      <c r="AG138" s="387"/>
      <c r="AH138" s="387"/>
      <c r="AI138" s="387"/>
      <c r="AJ138" s="387"/>
      <c r="AK138" s="387"/>
      <c r="AL138" s="387"/>
      <c r="AM138" s="387"/>
      <c r="AN138" s="387"/>
      <c r="AO138" s="387"/>
      <c r="AP138" s="387"/>
      <c r="AQ138" s="387"/>
      <c r="AR138" s="387"/>
      <c r="AS138" s="387"/>
      <c r="AT138" s="387"/>
      <c r="AU138" s="387"/>
      <c r="AV138" s="387"/>
      <c r="AW138" s="387"/>
      <c r="AX138" s="387"/>
      <c r="AY138" s="387"/>
      <c r="AZ138" s="387"/>
      <c r="BA138" s="387"/>
      <c r="BB138" s="387"/>
      <c r="BC138" s="387"/>
      <c r="BD138" s="387"/>
      <c r="BE138" s="387"/>
    </row>
    <row r="139" spans="1:57" x14ac:dyDescent="0.2">
      <c r="A139" s="387"/>
      <c r="B139" s="387"/>
      <c r="C139" s="387"/>
      <c r="D139" s="387"/>
      <c r="E139" s="387"/>
      <c r="F139" s="387"/>
      <c r="G139" s="387"/>
      <c r="H139" s="387"/>
      <c r="I139" s="387"/>
      <c r="J139" s="387"/>
      <c r="K139" s="387"/>
      <c r="L139" s="387"/>
      <c r="M139" s="387"/>
      <c r="N139" s="387"/>
      <c r="O139" s="387"/>
      <c r="P139" s="387"/>
      <c r="Q139" s="387"/>
      <c r="R139" s="387"/>
      <c r="S139" s="387"/>
      <c r="T139" s="387"/>
      <c r="U139" s="387"/>
      <c r="V139" s="387"/>
      <c r="W139" s="387"/>
      <c r="X139" s="387"/>
      <c r="Y139" s="387"/>
      <c r="Z139" s="387"/>
      <c r="AA139" s="387"/>
      <c r="AB139" s="387"/>
      <c r="AC139" s="387"/>
      <c r="AD139" s="387"/>
      <c r="AE139" s="387"/>
      <c r="AF139" s="387"/>
      <c r="AG139" s="387"/>
      <c r="AH139" s="387"/>
      <c r="AI139" s="387"/>
      <c r="AJ139" s="387"/>
      <c r="AK139" s="387"/>
      <c r="AL139" s="387"/>
      <c r="AM139" s="387"/>
      <c r="AN139" s="387"/>
      <c r="AO139" s="387"/>
      <c r="AP139" s="387"/>
      <c r="AQ139" s="387"/>
      <c r="AR139" s="387"/>
      <c r="AS139" s="387"/>
      <c r="AT139" s="387"/>
      <c r="AU139" s="387"/>
      <c r="AV139" s="387"/>
      <c r="AW139" s="387"/>
      <c r="AX139" s="387"/>
      <c r="AY139" s="387"/>
      <c r="AZ139" s="387"/>
      <c r="BA139" s="387"/>
      <c r="BB139" s="387"/>
      <c r="BC139" s="387"/>
      <c r="BD139" s="387"/>
      <c r="BE139" s="387"/>
    </row>
    <row r="140" spans="1:57" x14ac:dyDescent="0.2">
      <c r="A140" s="387"/>
      <c r="B140" s="387"/>
      <c r="C140" s="387"/>
      <c r="D140" s="387"/>
      <c r="E140" s="387"/>
      <c r="F140" s="387"/>
      <c r="G140" s="387"/>
      <c r="H140" s="387"/>
      <c r="I140" s="387"/>
      <c r="J140" s="387"/>
      <c r="K140" s="387"/>
      <c r="L140" s="387"/>
      <c r="M140" s="387"/>
      <c r="N140" s="387"/>
      <c r="O140" s="387"/>
      <c r="P140" s="387"/>
      <c r="Q140" s="387"/>
      <c r="R140" s="387"/>
      <c r="S140" s="387"/>
      <c r="T140" s="387"/>
      <c r="U140" s="387"/>
      <c r="V140" s="387"/>
      <c r="W140" s="387"/>
      <c r="X140" s="387"/>
      <c r="Y140" s="387"/>
      <c r="Z140" s="387"/>
      <c r="AA140" s="387"/>
      <c r="AB140" s="387"/>
      <c r="AC140" s="387"/>
      <c r="AD140" s="387"/>
      <c r="AE140" s="387"/>
      <c r="AF140" s="387"/>
      <c r="AG140" s="387"/>
      <c r="AH140" s="387"/>
      <c r="AI140" s="387"/>
      <c r="AJ140" s="387"/>
      <c r="AK140" s="387"/>
      <c r="AL140" s="387"/>
      <c r="AM140" s="387"/>
      <c r="AN140" s="387"/>
      <c r="AO140" s="387"/>
      <c r="AP140" s="387"/>
      <c r="AQ140" s="387"/>
      <c r="AR140" s="387"/>
      <c r="AS140" s="387"/>
      <c r="AT140" s="387"/>
      <c r="AU140" s="387"/>
      <c r="AV140" s="387"/>
      <c r="AW140" s="387"/>
      <c r="AX140" s="387"/>
      <c r="AY140" s="387"/>
      <c r="AZ140" s="387"/>
      <c r="BA140" s="387"/>
      <c r="BB140" s="387"/>
      <c r="BC140" s="387"/>
      <c r="BD140" s="387"/>
      <c r="BE140" s="387"/>
    </row>
    <row r="141" spans="1:57" x14ac:dyDescent="0.2">
      <c r="A141" s="387"/>
      <c r="B141" s="387"/>
      <c r="C141" s="387"/>
      <c r="D141" s="387"/>
      <c r="E141" s="387"/>
      <c r="F141" s="387"/>
      <c r="G141" s="387"/>
      <c r="H141" s="387"/>
      <c r="I141" s="387"/>
      <c r="J141" s="387"/>
      <c r="K141" s="387"/>
      <c r="L141" s="387"/>
      <c r="M141" s="387"/>
      <c r="N141" s="387"/>
      <c r="O141" s="387"/>
      <c r="P141" s="387"/>
      <c r="Q141" s="387"/>
      <c r="R141" s="387"/>
      <c r="S141" s="387"/>
      <c r="T141" s="387"/>
      <c r="U141" s="387"/>
      <c r="V141" s="387"/>
      <c r="W141" s="387"/>
      <c r="X141" s="387"/>
      <c r="Y141" s="387"/>
      <c r="Z141" s="387"/>
      <c r="AA141" s="387"/>
      <c r="AB141" s="387"/>
      <c r="AC141" s="387"/>
      <c r="AD141" s="387"/>
      <c r="AE141" s="387"/>
      <c r="AF141" s="387"/>
      <c r="AG141" s="387"/>
      <c r="AH141" s="387"/>
      <c r="AI141" s="387"/>
      <c r="AJ141" s="387"/>
      <c r="AK141" s="387"/>
      <c r="AL141" s="387"/>
      <c r="AM141" s="387"/>
      <c r="AN141" s="387"/>
      <c r="AO141" s="387"/>
      <c r="AP141" s="387"/>
      <c r="AQ141" s="387"/>
      <c r="AR141" s="387"/>
      <c r="AS141" s="387"/>
      <c r="AT141" s="387"/>
      <c r="AU141" s="387"/>
      <c r="AV141" s="387"/>
      <c r="AW141" s="387"/>
      <c r="AX141" s="387"/>
      <c r="AY141" s="387"/>
      <c r="AZ141" s="387"/>
      <c r="BA141" s="387"/>
      <c r="BB141" s="387"/>
      <c r="BC141" s="387"/>
      <c r="BD141" s="387"/>
      <c r="BE141" s="387"/>
    </row>
    <row r="142" spans="1:57" x14ac:dyDescent="0.2">
      <c r="A142" s="387"/>
      <c r="B142" s="387"/>
      <c r="C142" s="387"/>
      <c r="D142" s="387"/>
      <c r="E142" s="387"/>
      <c r="F142" s="387"/>
      <c r="G142" s="387"/>
      <c r="H142" s="387"/>
      <c r="I142" s="387"/>
      <c r="J142" s="387"/>
      <c r="K142" s="387"/>
      <c r="L142" s="387"/>
      <c r="M142" s="387"/>
      <c r="N142" s="387"/>
      <c r="O142" s="387"/>
      <c r="P142" s="387"/>
      <c r="Q142" s="387"/>
      <c r="R142" s="387"/>
      <c r="S142" s="387"/>
      <c r="T142" s="387"/>
      <c r="U142" s="387"/>
      <c r="V142" s="387"/>
      <c r="W142" s="387"/>
      <c r="X142" s="387"/>
      <c r="Y142" s="387"/>
      <c r="Z142" s="387"/>
      <c r="AA142" s="387"/>
      <c r="AB142" s="387"/>
      <c r="AC142" s="387"/>
      <c r="AD142" s="387"/>
      <c r="AE142" s="387"/>
      <c r="AF142" s="387"/>
      <c r="AG142" s="387"/>
      <c r="AH142" s="387"/>
      <c r="AI142" s="387"/>
      <c r="AJ142" s="387"/>
      <c r="AK142" s="387"/>
      <c r="AL142" s="387"/>
      <c r="AM142" s="387"/>
      <c r="AN142" s="387"/>
      <c r="AO142" s="387"/>
      <c r="AP142" s="387"/>
      <c r="AQ142" s="387"/>
      <c r="AR142" s="387"/>
      <c r="AS142" s="387"/>
      <c r="AT142" s="387"/>
      <c r="AU142" s="387"/>
      <c r="AV142" s="387"/>
      <c r="AW142" s="387"/>
      <c r="AX142" s="387"/>
      <c r="AY142" s="387"/>
      <c r="AZ142" s="387"/>
      <c r="BA142" s="387"/>
      <c r="BB142" s="387"/>
      <c r="BC142" s="387"/>
      <c r="BD142" s="387"/>
      <c r="BE142" s="387"/>
    </row>
    <row r="143" spans="1:57" x14ac:dyDescent="0.2">
      <c r="A143" s="387"/>
      <c r="B143" s="387"/>
      <c r="C143" s="387"/>
      <c r="D143" s="387"/>
      <c r="E143" s="387"/>
      <c r="F143" s="387"/>
      <c r="G143" s="387"/>
      <c r="H143" s="387"/>
      <c r="I143" s="387"/>
      <c r="J143" s="387"/>
      <c r="K143" s="387"/>
      <c r="L143" s="387"/>
      <c r="M143" s="387"/>
      <c r="N143" s="387"/>
      <c r="O143" s="387"/>
      <c r="P143" s="387"/>
      <c r="Q143" s="387"/>
      <c r="R143" s="387"/>
      <c r="S143" s="387"/>
      <c r="T143" s="387"/>
      <c r="U143" s="387"/>
      <c r="V143" s="387"/>
      <c r="W143" s="387"/>
      <c r="X143" s="387"/>
      <c r="Y143" s="387"/>
      <c r="Z143" s="387"/>
      <c r="AA143" s="387"/>
      <c r="AB143" s="387"/>
      <c r="AC143" s="387"/>
      <c r="AD143" s="387"/>
      <c r="AE143" s="387"/>
      <c r="AF143" s="387"/>
      <c r="AG143" s="387"/>
      <c r="AH143" s="387"/>
      <c r="AI143" s="387"/>
      <c r="AJ143" s="387"/>
      <c r="AK143" s="387"/>
      <c r="AL143" s="387"/>
      <c r="AM143" s="387"/>
      <c r="AN143" s="387"/>
      <c r="AO143" s="387"/>
      <c r="AP143" s="387"/>
      <c r="AQ143" s="387"/>
      <c r="AR143" s="387"/>
      <c r="AS143" s="387"/>
      <c r="AT143" s="387"/>
      <c r="AU143" s="387"/>
      <c r="AV143" s="387"/>
      <c r="AW143" s="387"/>
      <c r="AX143" s="387"/>
      <c r="AY143" s="387"/>
      <c r="AZ143" s="387"/>
      <c r="BA143" s="387"/>
      <c r="BB143" s="387"/>
      <c r="BC143" s="387"/>
      <c r="BD143" s="387"/>
      <c r="BE143" s="387"/>
    </row>
    <row r="144" spans="1:57" x14ac:dyDescent="0.2">
      <c r="A144" s="387"/>
      <c r="B144" s="387"/>
      <c r="C144" s="387"/>
      <c r="D144" s="387"/>
      <c r="E144" s="387"/>
      <c r="F144" s="387"/>
      <c r="G144" s="387"/>
      <c r="H144" s="387"/>
      <c r="I144" s="387"/>
      <c r="J144" s="387"/>
      <c r="K144" s="387"/>
      <c r="L144" s="387"/>
      <c r="M144" s="387"/>
      <c r="N144" s="387"/>
      <c r="O144" s="387"/>
      <c r="P144" s="387"/>
      <c r="Q144" s="387"/>
      <c r="R144" s="387"/>
      <c r="S144" s="387"/>
      <c r="T144" s="387"/>
      <c r="U144" s="387"/>
      <c r="V144" s="387"/>
      <c r="W144" s="387"/>
      <c r="X144" s="387"/>
      <c r="Y144" s="387"/>
      <c r="Z144" s="387"/>
      <c r="AA144" s="387"/>
      <c r="AB144" s="387"/>
      <c r="AC144" s="387"/>
      <c r="AD144" s="387"/>
      <c r="AE144" s="387"/>
      <c r="AF144" s="387"/>
      <c r="AG144" s="387"/>
      <c r="AH144" s="387"/>
      <c r="AI144" s="387"/>
      <c r="AJ144" s="387"/>
      <c r="AK144" s="387"/>
      <c r="AL144" s="387"/>
      <c r="AM144" s="387"/>
      <c r="AN144" s="387"/>
      <c r="AO144" s="387"/>
      <c r="AP144" s="387"/>
      <c r="AQ144" s="387"/>
      <c r="AR144" s="387"/>
      <c r="AS144" s="387"/>
      <c r="AT144" s="387"/>
      <c r="AU144" s="387"/>
      <c r="AV144" s="387"/>
      <c r="AW144" s="387"/>
      <c r="AX144" s="387"/>
      <c r="AY144" s="387"/>
      <c r="AZ144" s="387"/>
      <c r="BA144" s="387"/>
      <c r="BB144" s="387"/>
      <c r="BC144" s="387"/>
      <c r="BD144" s="387"/>
      <c r="BE144" s="387"/>
    </row>
    <row r="145" spans="1:57" x14ac:dyDescent="0.2">
      <c r="A145" s="387"/>
      <c r="B145" s="387"/>
      <c r="C145" s="387"/>
      <c r="D145" s="387"/>
      <c r="E145" s="387"/>
      <c r="F145" s="387"/>
      <c r="G145" s="387"/>
      <c r="H145" s="387"/>
      <c r="I145" s="387"/>
      <c r="J145" s="387"/>
      <c r="K145" s="387"/>
      <c r="L145" s="387"/>
      <c r="M145" s="387"/>
      <c r="N145" s="387"/>
      <c r="O145" s="387"/>
      <c r="P145" s="387"/>
      <c r="Q145" s="387"/>
      <c r="R145" s="387"/>
      <c r="S145" s="387"/>
      <c r="T145" s="387"/>
      <c r="U145" s="387"/>
      <c r="V145" s="387"/>
      <c r="W145" s="387"/>
      <c r="X145" s="387"/>
      <c r="Y145" s="387"/>
      <c r="Z145" s="387"/>
      <c r="AA145" s="387"/>
      <c r="AB145" s="387"/>
      <c r="AC145" s="387"/>
      <c r="AD145" s="387"/>
      <c r="AE145" s="387"/>
      <c r="AF145" s="387"/>
      <c r="AG145" s="387"/>
      <c r="AH145" s="387"/>
      <c r="AI145" s="387"/>
      <c r="AJ145" s="387"/>
      <c r="AK145" s="387"/>
      <c r="AL145" s="387"/>
      <c r="AM145" s="387"/>
      <c r="AN145" s="387"/>
      <c r="AO145" s="387"/>
      <c r="AP145" s="387"/>
      <c r="AQ145" s="387"/>
      <c r="AR145" s="387"/>
      <c r="AS145" s="387"/>
      <c r="AT145" s="387"/>
      <c r="AU145" s="387"/>
      <c r="AV145" s="387"/>
      <c r="AW145" s="387"/>
      <c r="AX145" s="387"/>
      <c r="AY145" s="387"/>
      <c r="AZ145" s="387"/>
      <c r="BA145" s="387"/>
      <c r="BB145" s="387"/>
      <c r="BC145" s="387"/>
      <c r="BD145" s="387"/>
      <c r="BE145" s="387"/>
    </row>
    <row r="146" spans="1:57" x14ac:dyDescent="0.2">
      <c r="A146" s="387"/>
      <c r="B146" s="387"/>
      <c r="C146" s="387"/>
      <c r="D146" s="387"/>
      <c r="E146" s="387"/>
      <c r="F146" s="387"/>
      <c r="G146" s="387"/>
      <c r="H146" s="387"/>
      <c r="I146" s="387"/>
      <c r="J146" s="387"/>
      <c r="K146" s="387"/>
      <c r="L146" s="387"/>
      <c r="M146" s="387"/>
      <c r="N146" s="387"/>
      <c r="O146" s="387"/>
      <c r="P146" s="387"/>
      <c r="Q146" s="387"/>
      <c r="R146" s="387"/>
      <c r="S146" s="387"/>
      <c r="T146" s="387"/>
      <c r="U146" s="387"/>
      <c r="V146" s="387"/>
      <c r="W146" s="387"/>
      <c r="X146" s="387"/>
      <c r="Y146" s="387"/>
      <c r="Z146" s="387"/>
      <c r="AA146" s="387"/>
      <c r="AB146" s="387"/>
      <c r="AC146" s="387"/>
      <c r="AD146" s="387"/>
      <c r="AE146" s="387"/>
      <c r="AF146" s="387"/>
      <c r="AG146" s="387"/>
      <c r="AH146" s="387"/>
      <c r="AI146" s="387"/>
      <c r="AJ146" s="387"/>
      <c r="AK146" s="387"/>
      <c r="AL146" s="387"/>
      <c r="AM146" s="387"/>
      <c r="AN146" s="387"/>
      <c r="AO146" s="387"/>
      <c r="AP146" s="387"/>
      <c r="AQ146" s="387"/>
      <c r="AR146" s="387"/>
      <c r="AS146" s="387"/>
      <c r="AT146" s="387"/>
      <c r="AU146" s="387"/>
      <c r="AV146" s="387"/>
      <c r="AW146" s="387"/>
      <c r="AX146" s="387"/>
      <c r="AY146" s="387"/>
      <c r="AZ146" s="387"/>
      <c r="BA146" s="387"/>
      <c r="BB146" s="387"/>
      <c r="BC146" s="387"/>
      <c r="BD146" s="387"/>
      <c r="BE146" s="387"/>
    </row>
    <row r="147" spans="1:57" x14ac:dyDescent="0.2">
      <c r="A147" s="387"/>
      <c r="B147" s="387"/>
      <c r="C147" s="387"/>
      <c r="D147" s="387"/>
      <c r="E147" s="387"/>
      <c r="F147" s="387"/>
      <c r="G147" s="387"/>
      <c r="H147" s="387"/>
      <c r="I147" s="387"/>
      <c r="J147" s="387"/>
      <c r="K147" s="387"/>
      <c r="L147" s="387"/>
      <c r="M147" s="387"/>
      <c r="N147" s="387"/>
      <c r="O147" s="387"/>
      <c r="P147" s="387"/>
      <c r="Q147" s="387"/>
      <c r="R147" s="387"/>
      <c r="S147" s="387"/>
      <c r="T147" s="387"/>
      <c r="U147" s="387"/>
      <c r="V147" s="387"/>
      <c r="W147" s="387"/>
      <c r="X147" s="387"/>
      <c r="Y147" s="387"/>
      <c r="Z147" s="387"/>
      <c r="AA147" s="387"/>
      <c r="AB147" s="387"/>
      <c r="AC147" s="387"/>
      <c r="AD147" s="387"/>
      <c r="AE147" s="387"/>
      <c r="AF147" s="387"/>
      <c r="AG147" s="387"/>
      <c r="AH147" s="387"/>
      <c r="AI147" s="387"/>
      <c r="AJ147" s="387"/>
      <c r="AK147" s="387"/>
      <c r="AL147" s="387"/>
      <c r="AM147" s="387"/>
      <c r="AN147" s="387"/>
      <c r="AO147" s="387"/>
      <c r="AP147" s="387"/>
      <c r="AQ147" s="387"/>
      <c r="AR147" s="387"/>
      <c r="AS147" s="387"/>
      <c r="AT147" s="387"/>
      <c r="AU147" s="387"/>
      <c r="AV147" s="387"/>
      <c r="AW147" s="387"/>
      <c r="AX147" s="387"/>
      <c r="AY147" s="387"/>
      <c r="AZ147" s="387"/>
      <c r="BA147" s="387"/>
      <c r="BB147" s="387"/>
      <c r="BC147" s="387"/>
      <c r="BD147" s="387"/>
      <c r="BE147" s="387"/>
    </row>
    <row r="148" spans="1:57" x14ac:dyDescent="0.2">
      <c r="A148" s="387"/>
      <c r="B148" s="387"/>
      <c r="C148" s="387"/>
      <c r="D148" s="387"/>
      <c r="E148" s="387"/>
      <c r="F148" s="387"/>
      <c r="G148" s="387"/>
      <c r="H148" s="387"/>
      <c r="I148" s="387"/>
      <c r="J148" s="387"/>
      <c r="K148" s="387"/>
      <c r="L148" s="387"/>
      <c r="M148" s="387"/>
      <c r="N148" s="387"/>
      <c r="O148" s="387"/>
      <c r="P148" s="387"/>
      <c r="Q148" s="387"/>
      <c r="R148" s="387"/>
      <c r="S148" s="387"/>
      <c r="T148" s="387"/>
      <c r="U148" s="387"/>
      <c r="V148" s="387"/>
      <c r="W148" s="387"/>
      <c r="X148" s="387"/>
      <c r="Y148" s="387"/>
      <c r="Z148" s="387"/>
      <c r="AA148" s="387"/>
      <c r="AB148" s="387"/>
      <c r="AC148" s="387"/>
      <c r="AD148" s="387"/>
      <c r="AE148" s="387"/>
      <c r="AF148" s="387"/>
      <c r="AG148" s="387"/>
      <c r="AH148" s="387"/>
      <c r="AI148" s="387"/>
      <c r="AJ148" s="387"/>
      <c r="AK148" s="387"/>
      <c r="AL148" s="387"/>
      <c r="AM148" s="387"/>
      <c r="AN148" s="387"/>
      <c r="AO148" s="387"/>
      <c r="AP148" s="387"/>
      <c r="AQ148" s="387"/>
      <c r="AR148" s="387"/>
      <c r="AS148" s="387"/>
      <c r="AT148" s="387"/>
      <c r="AU148" s="387"/>
      <c r="AV148" s="387"/>
      <c r="AW148" s="387"/>
      <c r="AX148" s="387"/>
      <c r="AY148" s="387"/>
      <c r="AZ148" s="387"/>
      <c r="BA148" s="387"/>
      <c r="BB148" s="387"/>
      <c r="BC148" s="387"/>
      <c r="BD148" s="387"/>
      <c r="BE148" s="387"/>
    </row>
    <row r="149" spans="1:57" x14ac:dyDescent="0.2">
      <c r="A149" s="387"/>
      <c r="B149" s="387"/>
      <c r="C149" s="387"/>
      <c r="D149" s="387"/>
      <c r="E149" s="387"/>
      <c r="F149" s="387"/>
      <c r="G149" s="387"/>
      <c r="H149" s="387"/>
      <c r="I149" s="387"/>
      <c r="J149" s="387"/>
      <c r="K149" s="387"/>
      <c r="L149" s="387"/>
      <c r="M149" s="387"/>
      <c r="N149" s="387"/>
      <c r="O149" s="387"/>
      <c r="P149" s="387"/>
      <c r="Q149" s="387"/>
      <c r="R149" s="387"/>
      <c r="S149" s="387"/>
      <c r="T149" s="387"/>
      <c r="U149" s="387"/>
      <c r="V149" s="387"/>
      <c r="W149" s="387"/>
      <c r="X149" s="387"/>
      <c r="Y149" s="387"/>
      <c r="Z149" s="387"/>
      <c r="AA149" s="387"/>
      <c r="AB149" s="387"/>
      <c r="AC149" s="387"/>
      <c r="AD149" s="387"/>
      <c r="AE149" s="387"/>
      <c r="AF149" s="387"/>
      <c r="AG149" s="387"/>
      <c r="AH149" s="387"/>
      <c r="AI149" s="387"/>
      <c r="AJ149" s="387"/>
      <c r="AK149" s="387"/>
      <c r="AL149" s="387"/>
      <c r="AM149" s="387"/>
      <c r="AN149" s="387"/>
      <c r="AO149" s="387"/>
      <c r="AP149" s="387"/>
      <c r="AQ149" s="387"/>
      <c r="AR149" s="387"/>
      <c r="AS149" s="387"/>
      <c r="AT149" s="387"/>
      <c r="AU149" s="387"/>
      <c r="AV149" s="387"/>
      <c r="AW149" s="387"/>
      <c r="AX149" s="387"/>
      <c r="AY149" s="387"/>
      <c r="AZ149" s="387"/>
      <c r="BA149" s="387"/>
      <c r="BB149" s="387"/>
      <c r="BC149" s="387"/>
      <c r="BD149" s="387"/>
      <c r="BE149" s="387"/>
    </row>
    <row r="150" spans="1:57" x14ac:dyDescent="0.2">
      <c r="A150" s="387"/>
      <c r="B150" s="387"/>
      <c r="C150" s="387"/>
      <c r="D150" s="387"/>
      <c r="E150" s="387"/>
      <c r="F150" s="387"/>
      <c r="G150" s="387"/>
      <c r="H150" s="387"/>
      <c r="I150" s="387"/>
      <c r="J150" s="387"/>
      <c r="K150" s="387"/>
      <c r="L150" s="387"/>
      <c r="M150" s="387"/>
      <c r="N150" s="387"/>
      <c r="O150" s="387"/>
      <c r="P150" s="387"/>
      <c r="Q150" s="387"/>
      <c r="R150" s="387"/>
      <c r="S150" s="387"/>
      <c r="T150" s="387"/>
      <c r="U150" s="387"/>
      <c r="V150" s="387"/>
      <c r="W150" s="387"/>
      <c r="X150" s="387"/>
      <c r="Y150" s="387"/>
      <c r="Z150" s="387"/>
      <c r="AA150" s="387"/>
      <c r="AB150" s="387"/>
      <c r="AC150" s="387"/>
      <c r="AD150" s="387"/>
      <c r="AE150" s="387"/>
      <c r="AF150" s="387"/>
      <c r="AG150" s="387"/>
      <c r="AH150" s="387"/>
      <c r="AI150" s="387"/>
      <c r="AJ150" s="387"/>
      <c r="AK150" s="387"/>
      <c r="AL150" s="387"/>
      <c r="AM150" s="387"/>
      <c r="AN150" s="387"/>
      <c r="AO150" s="387"/>
      <c r="AP150" s="387"/>
      <c r="AQ150" s="387"/>
      <c r="AR150" s="387"/>
      <c r="AS150" s="387"/>
      <c r="AT150" s="387"/>
      <c r="AU150" s="387"/>
      <c r="AV150" s="387"/>
      <c r="AW150" s="387"/>
      <c r="AX150" s="387"/>
      <c r="AY150" s="387"/>
      <c r="AZ150" s="387"/>
      <c r="BA150" s="387"/>
      <c r="BB150" s="387"/>
      <c r="BC150" s="387"/>
      <c r="BD150" s="387"/>
      <c r="BE150" s="387"/>
    </row>
    <row r="151" spans="1:57" x14ac:dyDescent="0.2">
      <c r="A151" s="387"/>
      <c r="B151" s="387"/>
      <c r="C151" s="387"/>
      <c r="D151" s="387"/>
      <c r="E151" s="387"/>
      <c r="F151" s="387"/>
      <c r="G151" s="387"/>
      <c r="H151" s="387"/>
      <c r="I151" s="387"/>
      <c r="J151" s="387"/>
      <c r="K151" s="387"/>
      <c r="L151" s="387"/>
      <c r="M151" s="387"/>
      <c r="N151" s="387"/>
      <c r="O151" s="387"/>
      <c r="P151" s="387"/>
      <c r="Q151" s="387"/>
      <c r="R151" s="387"/>
      <c r="S151" s="387"/>
      <c r="T151" s="387"/>
      <c r="U151" s="387"/>
      <c r="V151" s="387"/>
      <c r="W151" s="387"/>
      <c r="X151" s="387"/>
      <c r="Y151" s="387"/>
      <c r="Z151" s="387"/>
      <c r="AA151" s="387"/>
      <c r="AB151" s="387"/>
      <c r="AC151" s="387"/>
      <c r="AD151" s="387"/>
      <c r="AE151" s="387"/>
      <c r="AF151" s="387"/>
      <c r="AG151" s="387"/>
      <c r="AH151" s="387"/>
      <c r="AI151" s="387"/>
      <c r="AJ151" s="387"/>
      <c r="AK151" s="387"/>
      <c r="AL151" s="387"/>
      <c r="AM151" s="387"/>
      <c r="AN151" s="387"/>
      <c r="AO151" s="387"/>
      <c r="AP151" s="387"/>
      <c r="AQ151" s="387"/>
      <c r="AR151" s="387"/>
      <c r="AS151" s="387"/>
      <c r="AT151" s="387"/>
      <c r="AU151" s="387"/>
      <c r="AV151" s="387"/>
      <c r="AW151" s="387"/>
      <c r="AX151" s="387"/>
      <c r="AY151" s="387"/>
      <c r="AZ151" s="387"/>
      <c r="BA151" s="387"/>
      <c r="BB151" s="387"/>
      <c r="BC151" s="387"/>
      <c r="BD151" s="387"/>
      <c r="BE151" s="387"/>
    </row>
    <row r="152" spans="1:57" x14ac:dyDescent="0.2">
      <c r="A152" s="387"/>
      <c r="B152" s="387"/>
      <c r="C152" s="387"/>
      <c r="D152" s="387"/>
      <c r="E152" s="387"/>
      <c r="F152" s="387"/>
      <c r="G152" s="387"/>
      <c r="H152" s="387"/>
      <c r="I152" s="387"/>
      <c r="J152" s="387"/>
      <c r="K152" s="387"/>
      <c r="L152" s="387"/>
      <c r="M152" s="387"/>
      <c r="N152" s="387"/>
      <c r="O152" s="387"/>
      <c r="P152" s="387"/>
      <c r="Q152" s="387"/>
      <c r="R152" s="387"/>
      <c r="S152" s="387"/>
      <c r="T152" s="387"/>
      <c r="U152" s="387"/>
      <c r="V152" s="387"/>
      <c r="W152" s="387"/>
      <c r="X152" s="387"/>
      <c r="Y152" s="387"/>
      <c r="Z152" s="387"/>
      <c r="AA152" s="387"/>
      <c r="AB152" s="387"/>
      <c r="AC152" s="387"/>
      <c r="AD152" s="387"/>
      <c r="AE152" s="387"/>
      <c r="AF152" s="387"/>
      <c r="AG152" s="387"/>
      <c r="AH152" s="387"/>
      <c r="AI152" s="387"/>
      <c r="AJ152" s="387"/>
      <c r="AK152" s="387"/>
      <c r="AL152" s="387"/>
      <c r="AM152" s="387"/>
      <c r="AN152" s="387"/>
      <c r="AO152" s="387"/>
      <c r="AP152" s="387"/>
      <c r="AQ152" s="387"/>
      <c r="AR152" s="387"/>
      <c r="AS152" s="387"/>
      <c r="AT152" s="387"/>
      <c r="AU152" s="387"/>
      <c r="AV152" s="387"/>
      <c r="AW152" s="387"/>
      <c r="AX152" s="387"/>
      <c r="AY152" s="387"/>
      <c r="AZ152" s="387"/>
      <c r="BA152" s="387"/>
      <c r="BB152" s="387"/>
      <c r="BC152" s="387"/>
      <c r="BD152" s="387"/>
      <c r="BE152" s="387"/>
    </row>
    <row r="153" spans="1:57" x14ac:dyDescent="0.2">
      <c r="A153" s="387"/>
      <c r="B153" s="387"/>
      <c r="C153" s="387"/>
      <c r="D153" s="387"/>
      <c r="E153" s="387"/>
      <c r="F153" s="387"/>
      <c r="G153" s="387"/>
      <c r="H153" s="387"/>
      <c r="I153" s="387"/>
      <c r="J153" s="387"/>
      <c r="K153" s="387"/>
      <c r="L153" s="387"/>
      <c r="M153" s="387"/>
      <c r="N153" s="387"/>
      <c r="O153" s="387"/>
      <c r="P153" s="387"/>
      <c r="Q153" s="387"/>
      <c r="R153" s="387"/>
      <c r="S153" s="387"/>
      <c r="T153" s="387"/>
      <c r="U153" s="387"/>
      <c r="V153" s="387"/>
      <c r="W153" s="387"/>
      <c r="X153" s="387"/>
      <c r="Y153" s="387"/>
      <c r="Z153" s="387"/>
      <c r="AA153" s="387"/>
      <c r="AB153" s="387"/>
      <c r="AC153" s="387"/>
      <c r="AD153" s="387"/>
      <c r="AE153" s="387"/>
      <c r="AF153" s="387"/>
      <c r="AG153" s="387"/>
      <c r="AH153" s="387"/>
      <c r="AI153" s="387"/>
      <c r="AJ153" s="387"/>
      <c r="AK153" s="387"/>
      <c r="AL153" s="387"/>
      <c r="AM153" s="387"/>
      <c r="AN153" s="387"/>
      <c r="AO153" s="387"/>
      <c r="AP153" s="387"/>
      <c r="AQ153" s="387"/>
      <c r="AR153" s="387"/>
      <c r="AS153" s="387"/>
      <c r="AT153" s="387"/>
      <c r="AU153" s="387"/>
      <c r="AV153" s="387"/>
      <c r="AW153" s="387"/>
      <c r="AX153" s="387"/>
      <c r="AY153" s="387"/>
      <c r="AZ153" s="387"/>
      <c r="BA153" s="387"/>
      <c r="BB153" s="387"/>
      <c r="BC153" s="387"/>
      <c r="BD153" s="387"/>
      <c r="BE153" s="387"/>
    </row>
    <row r="154" spans="1:57" x14ac:dyDescent="0.2">
      <c r="A154" s="387"/>
      <c r="B154" s="387"/>
      <c r="C154" s="387"/>
      <c r="D154" s="387"/>
      <c r="E154" s="387"/>
      <c r="F154" s="387"/>
      <c r="G154" s="387"/>
      <c r="H154" s="387"/>
      <c r="I154" s="387"/>
      <c r="J154" s="387"/>
      <c r="K154" s="387"/>
      <c r="L154" s="387"/>
      <c r="M154" s="387"/>
      <c r="N154" s="387"/>
      <c r="O154" s="387"/>
      <c r="P154" s="387"/>
      <c r="Q154" s="387"/>
      <c r="R154" s="387"/>
      <c r="S154" s="387"/>
      <c r="T154" s="387"/>
      <c r="U154" s="387"/>
      <c r="V154" s="387"/>
      <c r="W154" s="387"/>
      <c r="X154" s="387"/>
      <c r="Y154" s="387"/>
      <c r="Z154" s="387"/>
      <c r="AA154" s="387"/>
      <c r="AB154" s="387"/>
      <c r="AC154" s="387"/>
      <c r="AD154" s="387"/>
      <c r="AE154" s="387"/>
      <c r="AF154" s="387"/>
      <c r="AG154" s="387"/>
      <c r="AH154" s="387"/>
      <c r="AI154" s="387"/>
      <c r="AJ154" s="387"/>
      <c r="AK154" s="387"/>
      <c r="AL154" s="387"/>
      <c r="AM154" s="387"/>
      <c r="AN154" s="387"/>
      <c r="AO154" s="387"/>
      <c r="AP154" s="387"/>
      <c r="AQ154" s="387"/>
      <c r="AR154" s="387"/>
      <c r="AS154" s="387"/>
      <c r="AT154" s="387"/>
      <c r="AU154" s="387"/>
      <c r="AV154" s="387"/>
      <c r="AW154" s="387"/>
      <c r="AX154" s="387"/>
      <c r="AY154" s="387"/>
      <c r="AZ154" s="387"/>
      <c r="BA154" s="387"/>
      <c r="BB154" s="387"/>
      <c r="BC154" s="387"/>
      <c r="BD154" s="387"/>
      <c r="BE154" s="387"/>
    </row>
    <row r="155" spans="1:57" x14ac:dyDescent="0.2">
      <c r="A155" s="387"/>
      <c r="B155" s="387"/>
      <c r="C155" s="387"/>
      <c r="D155" s="387"/>
      <c r="E155" s="387"/>
      <c r="F155" s="387"/>
      <c r="G155" s="387"/>
      <c r="H155" s="387"/>
      <c r="I155" s="387"/>
      <c r="J155" s="387"/>
      <c r="K155" s="387"/>
      <c r="L155" s="387"/>
      <c r="M155" s="387"/>
      <c r="N155" s="387"/>
      <c r="O155" s="387"/>
      <c r="P155" s="387"/>
      <c r="Q155" s="387"/>
      <c r="R155" s="387"/>
      <c r="S155" s="387"/>
      <c r="T155" s="387"/>
      <c r="U155" s="387"/>
      <c r="V155" s="387"/>
      <c r="W155" s="387"/>
      <c r="X155" s="387"/>
      <c r="Y155" s="387"/>
      <c r="Z155" s="387"/>
      <c r="AA155" s="387"/>
      <c r="AB155" s="387"/>
      <c r="AC155" s="387"/>
      <c r="AD155" s="387"/>
      <c r="AE155" s="387"/>
      <c r="AF155" s="387"/>
      <c r="AG155" s="387"/>
      <c r="AH155" s="387"/>
      <c r="AI155" s="387"/>
      <c r="AJ155" s="387"/>
      <c r="AK155" s="387"/>
      <c r="AL155" s="387"/>
      <c r="AM155" s="387"/>
      <c r="AN155" s="387"/>
      <c r="AO155" s="387"/>
      <c r="AP155" s="387"/>
      <c r="AQ155" s="387"/>
      <c r="AR155" s="387"/>
      <c r="AS155" s="387"/>
      <c r="AT155" s="387"/>
      <c r="AU155" s="387"/>
      <c r="AV155" s="387"/>
      <c r="AW155" s="387"/>
      <c r="AX155" s="387"/>
      <c r="AY155" s="387"/>
      <c r="AZ155" s="387"/>
      <c r="BA155" s="387"/>
      <c r="BB155" s="387"/>
      <c r="BC155" s="387"/>
      <c r="BD155" s="387"/>
      <c r="BE155" s="387"/>
    </row>
    <row r="156" spans="1:57" x14ac:dyDescent="0.2">
      <c r="A156" s="387"/>
      <c r="B156" s="387"/>
      <c r="C156" s="387"/>
      <c r="D156" s="387"/>
      <c r="E156" s="387"/>
      <c r="F156" s="387"/>
      <c r="G156" s="387"/>
      <c r="H156" s="387"/>
      <c r="I156" s="387"/>
      <c r="J156" s="387"/>
      <c r="K156" s="387"/>
      <c r="L156" s="387"/>
      <c r="M156" s="387"/>
      <c r="N156" s="387"/>
      <c r="O156" s="387"/>
      <c r="P156" s="387"/>
      <c r="Q156" s="387"/>
      <c r="R156" s="387"/>
      <c r="S156" s="387"/>
      <c r="T156" s="387"/>
      <c r="U156" s="387"/>
      <c r="V156" s="387"/>
      <c r="W156" s="387"/>
      <c r="X156" s="387"/>
      <c r="Y156" s="387"/>
      <c r="Z156" s="387"/>
      <c r="AA156" s="387"/>
      <c r="AB156" s="387"/>
      <c r="AC156" s="387"/>
      <c r="AD156" s="387"/>
      <c r="AE156" s="387"/>
      <c r="AF156" s="387"/>
      <c r="AG156" s="387"/>
      <c r="AH156" s="387"/>
      <c r="AI156" s="387"/>
      <c r="AJ156" s="387"/>
      <c r="AK156" s="387"/>
      <c r="AL156" s="387"/>
      <c r="AM156" s="387"/>
      <c r="AN156" s="387"/>
      <c r="AO156" s="387"/>
      <c r="AP156" s="387"/>
      <c r="AQ156" s="387"/>
      <c r="AR156" s="387"/>
      <c r="AS156" s="387"/>
      <c r="AT156" s="387"/>
      <c r="AU156" s="387"/>
      <c r="AV156" s="387"/>
      <c r="AW156" s="387"/>
      <c r="AX156" s="387"/>
      <c r="AY156" s="387"/>
      <c r="AZ156" s="387"/>
      <c r="BA156" s="387"/>
      <c r="BB156" s="387"/>
      <c r="BC156" s="387"/>
      <c r="BD156" s="387"/>
      <c r="BE156" s="387"/>
    </row>
    <row r="157" spans="1:57" x14ac:dyDescent="0.2">
      <c r="A157" s="387"/>
      <c r="B157" s="387"/>
      <c r="C157" s="387"/>
      <c r="D157" s="387"/>
      <c r="E157" s="387"/>
      <c r="F157" s="387"/>
      <c r="G157" s="387"/>
      <c r="H157" s="387"/>
      <c r="I157" s="387"/>
      <c r="J157" s="387"/>
      <c r="K157" s="387"/>
      <c r="L157" s="387"/>
      <c r="M157" s="387"/>
      <c r="N157" s="387"/>
      <c r="O157" s="387"/>
      <c r="P157" s="387"/>
      <c r="Q157" s="387"/>
      <c r="R157" s="387"/>
      <c r="S157" s="387"/>
      <c r="T157" s="387"/>
      <c r="U157" s="387"/>
      <c r="V157" s="387"/>
      <c r="W157" s="387"/>
      <c r="X157" s="387"/>
      <c r="Y157" s="387"/>
      <c r="Z157" s="387"/>
      <c r="AA157" s="387"/>
      <c r="AB157" s="387"/>
      <c r="AC157" s="387"/>
      <c r="AD157" s="387"/>
      <c r="AE157" s="387"/>
      <c r="AF157" s="387"/>
      <c r="AG157" s="387"/>
      <c r="AH157" s="387"/>
      <c r="AI157" s="387"/>
      <c r="AJ157" s="387"/>
      <c r="AK157" s="387"/>
      <c r="AL157" s="387"/>
      <c r="AM157" s="387"/>
      <c r="AN157" s="387"/>
      <c r="AO157" s="387"/>
      <c r="AP157" s="387"/>
      <c r="AQ157" s="387"/>
      <c r="AR157" s="387"/>
      <c r="AS157" s="387"/>
      <c r="AT157" s="387"/>
      <c r="AU157" s="387"/>
      <c r="AV157" s="387"/>
      <c r="AW157" s="387"/>
      <c r="AX157" s="387"/>
      <c r="AY157" s="387"/>
      <c r="AZ157" s="387"/>
      <c r="BA157" s="387"/>
      <c r="BB157" s="387"/>
      <c r="BC157" s="387"/>
      <c r="BD157" s="387"/>
      <c r="BE157" s="387"/>
    </row>
    <row r="158" spans="1:57" x14ac:dyDescent="0.2">
      <c r="A158" s="387"/>
      <c r="B158" s="387"/>
      <c r="C158" s="387"/>
      <c r="D158" s="387"/>
      <c r="E158" s="387"/>
      <c r="F158" s="387"/>
      <c r="G158" s="387"/>
      <c r="H158" s="387"/>
      <c r="I158" s="387"/>
      <c r="J158" s="387"/>
      <c r="K158" s="387"/>
      <c r="L158" s="387"/>
      <c r="M158" s="387"/>
      <c r="N158" s="387"/>
      <c r="O158" s="387"/>
      <c r="P158" s="387"/>
      <c r="Q158" s="387"/>
      <c r="R158" s="387"/>
      <c r="S158" s="387"/>
      <c r="T158" s="387"/>
      <c r="U158" s="387"/>
      <c r="V158" s="387"/>
      <c r="W158" s="387"/>
      <c r="X158" s="387"/>
      <c r="Y158" s="387"/>
      <c r="Z158" s="387"/>
      <c r="AA158" s="387"/>
      <c r="AB158" s="387"/>
      <c r="AC158" s="387"/>
      <c r="AD158" s="387"/>
      <c r="AE158" s="387"/>
      <c r="AF158" s="387"/>
      <c r="AG158" s="387"/>
      <c r="AH158" s="387"/>
      <c r="AI158" s="387"/>
      <c r="AJ158" s="387"/>
      <c r="AK158" s="387"/>
      <c r="AL158" s="387"/>
      <c r="AM158" s="387"/>
      <c r="AN158" s="387"/>
      <c r="AO158" s="387"/>
      <c r="AP158" s="387"/>
      <c r="AQ158" s="387"/>
      <c r="AR158" s="387"/>
      <c r="AS158" s="387"/>
      <c r="AT158" s="387"/>
      <c r="AU158" s="387"/>
      <c r="AV158" s="387"/>
      <c r="AW158" s="387"/>
      <c r="AX158" s="387"/>
      <c r="AY158" s="387"/>
      <c r="AZ158" s="387"/>
      <c r="BA158" s="387"/>
      <c r="BB158" s="387"/>
      <c r="BC158" s="387"/>
      <c r="BD158" s="387"/>
      <c r="BE158" s="387"/>
    </row>
    <row r="159" spans="1:57" x14ac:dyDescent="0.2">
      <c r="A159" s="387"/>
      <c r="B159" s="387"/>
      <c r="C159" s="387"/>
      <c r="D159" s="387"/>
      <c r="E159" s="387"/>
      <c r="F159" s="387"/>
      <c r="G159" s="387"/>
      <c r="H159" s="387"/>
      <c r="I159" s="387"/>
      <c r="J159" s="387"/>
      <c r="K159" s="387"/>
      <c r="L159" s="387"/>
      <c r="M159" s="387"/>
      <c r="N159" s="387"/>
      <c r="O159" s="387"/>
      <c r="P159" s="387"/>
      <c r="Q159" s="387"/>
      <c r="R159" s="387"/>
      <c r="S159" s="387"/>
      <c r="T159" s="387"/>
      <c r="U159" s="387"/>
      <c r="V159" s="387"/>
      <c r="W159" s="387"/>
      <c r="X159" s="387"/>
      <c r="Y159" s="387"/>
      <c r="Z159" s="387"/>
      <c r="AA159" s="387"/>
      <c r="AB159" s="387"/>
      <c r="AC159" s="387"/>
      <c r="AD159" s="387"/>
      <c r="AE159" s="387"/>
      <c r="AF159" s="387"/>
      <c r="AG159" s="387"/>
      <c r="AH159" s="387"/>
      <c r="AI159" s="387"/>
      <c r="AJ159" s="387"/>
      <c r="AK159" s="387"/>
      <c r="AL159" s="387"/>
      <c r="AM159" s="387"/>
      <c r="AN159" s="387"/>
      <c r="AO159" s="387"/>
      <c r="AP159" s="387"/>
      <c r="AQ159" s="387"/>
      <c r="AR159" s="387"/>
      <c r="AS159" s="387"/>
      <c r="AT159" s="387"/>
      <c r="AU159" s="387"/>
      <c r="AV159" s="387"/>
      <c r="AW159" s="387"/>
      <c r="AX159" s="387"/>
      <c r="AY159" s="387"/>
      <c r="AZ159" s="387"/>
      <c r="BA159" s="387"/>
      <c r="BB159" s="387"/>
      <c r="BC159" s="387"/>
      <c r="BD159" s="387"/>
      <c r="BE159" s="387"/>
    </row>
    <row r="160" spans="1:57" x14ac:dyDescent="0.2">
      <c r="A160" s="387"/>
      <c r="B160" s="387"/>
      <c r="C160" s="387"/>
      <c r="D160" s="387"/>
      <c r="E160" s="387"/>
      <c r="F160" s="387"/>
      <c r="G160" s="387"/>
      <c r="H160" s="387"/>
      <c r="I160" s="387"/>
      <c r="J160" s="387"/>
      <c r="K160" s="387"/>
      <c r="L160" s="387"/>
      <c r="M160" s="387"/>
      <c r="N160" s="387"/>
      <c r="O160" s="387"/>
      <c r="P160" s="387"/>
      <c r="Q160" s="387"/>
      <c r="R160" s="387"/>
      <c r="S160" s="387"/>
      <c r="T160" s="387"/>
      <c r="U160" s="387"/>
      <c r="V160" s="387"/>
      <c r="W160" s="387"/>
      <c r="X160" s="387"/>
      <c r="Y160" s="387"/>
      <c r="Z160" s="387"/>
      <c r="AA160" s="387"/>
      <c r="AB160" s="387"/>
      <c r="AC160" s="387"/>
      <c r="AD160" s="387"/>
      <c r="AE160" s="387"/>
      <c r="AF160" s="387"/>
      <c r="AG160" s="387"/>
      <c r="AH160" s="387"/>
      <c r="AI160" s="387"/>
      <c r="AJ160" s="387"/>
      <c r="AK160" s="387"/>
      <c r="AL160" s="387"/>
      <c r="AM160" s="387"/>
      <c r="AN160" s="387"/>
      <c r="AO160" s="387"/>
      <c r="AP160" s="387"/>
      <c r="AQ160" s="387"/>
      <c r="AR160" s="387"/>
      <c r="AS160" s="387"/>
      <c r="AT160" s="387"/>
      <c r="AU160" s="387"/>
      <c r="AV160" s="387"/>
      <c r="AW160" s="387"/>
      <c r="AX160" s="387"/>
      <c r="AY160" s="387"/>
      <c r="AZ160" s="387"/>
      <c r="BA160" s="387"/>
      <c r="BB160" s="387"/>
      <c r="BC160" s="387"/>
      <c r="BD160" s="387"/>
      <c r="BE160" s="387"/>
    </row>
    <row r="161" spans="1:57" x14ac:dyDescent="0.2">
      <c r="A161" s="387"/>
      <c r="B161" s="387"/>
      <c r="C161" s="387"/>
      <c r="D161" s="387"/>
      <c r="E161" s="387"/>
      <c r="F161" s="387"/>
      <c r="G161" s="387"/>
      <c r="H161" s="387"/>
      <c r="I161" s="387"/>
      <c r="J161" s="387"/>
      <c r="K161" s="387"/>
      <c r="L161" s="387"/>
      <c r="M161" s="387"/>
      <c r="N161" s="387"/>
      <c r="O161" s="387"/>
      <c r="P161" s="387"/>
      <c r="Q161" s="387"/>
      <c r="R161" s="387"/>
      <c r="S161" s="387"/>
      <c r="T161" s="387"/>
      <c r="U161" s="387"/>
      <c r="V161" s="387"/>
      <c r="W161" s="387"/>
      <c r="X161" s="387"/>
      <c r="Y161" s="387"/>
      <c r="Z161" s="387"/>
      <c r="AA161" s="387"/>
      <c r="AB161" s="387"/>
      <c r="AC161" s="387"/>
      <c r="AD161" s="387"/>
      <c r="AE161" s="387"/>
      <c r="AF161" s="387"/>
      <c r="AG161" s="387"/>
      <c r="AH161" s="387"/>
      <c r="AI161" s="387"/>
      <c r="AJ161" s="387"/>
      <c r="AK161" s="387"/>
      <c r="AL161" s="387"/>
      <c r="AM161" s="387"/>
      <c r="AN161" s="387"/>
      <c r="AO161" s="387"/>
      <c r="AP161" s="387"/>
      <c r="AQ161" s="387"/>
      <c r="AR161" s="387"/>
      <c r="AS161" s="387"/>
      <c r="AT161" s="387"/>
      <c r="AU161" s="387"/>
      <c r="AV161" s="387"/>
      <c r="AW161" s="387"/>
      <c r="AX161" s="387"/>
      <c r="AY161" s="387"/>
      <c r="AZ161" s="387"/>
      <c r="BA161" s="387"/>
      <c r="BB161" s="387"/>
      <c r="BC161" s="387"/>
      <c r="BD161" s="387"/>
      <c r="BE161" s="387"/>
    </row>
    <row r="162" spans="1:57" x14ac:dyDescent="0.2">
      <c r="A162" s="387"/>
      <c r="B162" s="387"/>
      <c r="C162" s="387"/>
      <c r="D162" s="387"/>
      <c r="E162" s="387"/>
      <c r="F162" s="387"/>
      <c r="G162" s="387"/>
      <c r="H162" s="387"/>
      <c r="I162" s="387"/>
      <c r="J162" s="387"/>
      <c r="K162" s="387"/>
      <c r="L162" s="387"/>
      <c r="M162" s="387"/>
      <c r="N162" s="387"/>
      <c r="O162" s="387"/>
      <c r="P162" s="387"/>
      <c r="Q162" s="387"/>
      <c r="R162" s="387"/>
      <c r="S162" s="387"/>
      <c r="T162" s="387"/>
      <c r="U162" s="387"/>
      <c r="V162" s="387"/>
      <c r="W162" s="387"/>
      <c r="X162" s="387"/>
      <c r="Y162" s="387"/>
      <c r="Z162" s="387"/>
      <c r="AA162" s="387"/>
      <c r="AB162" s="387"/>
      <c r="AC162" s="387"/>
      <c r="AD162" s="387"/>
      <c r="AE162" s="387"/>
      <c r="AF162" s="387"/>
      <c r="AG162" s="387"/>
      <c r="AH162" s="387"/>
      <c r="AI162" s="387"/>
      <c r="AJ162" s="387"/>
      <c r="AK162" s="387"/>
      <c r="AL162" s="387"/>
      <c r="AM162" s="387"/>
      <c r="AN162" s="387"/>
      <c r="AO162" s="387"/>
      <c r="AP162" s="387"/>
      <c r="AQ162" s="387"/>
      <c r="AR162" s="387"/>
      <c r="AS162" s="387"/>
      <c r="AT162" s="387"/>
      <c r="AU162" s="387"/>
      <c r="AV162" s="387"/>
      <c r="AW162" s="387"/>
      <c r="AX162" s="387"/>
      <c r="AY162" s="387"/>
      <c r="AZ162" s="387"/>
      <c r="BA162" s="387"/>
      <c r="BB162" s="387"/>
      <c r="BC162" s="387"/>
      <c r="BD162" s="387"/>
      <c r="BE162" s="387"/>
    </row>
    <row r="163" spans="1:57" x14ac:dyDescent="0.2">
      <c r="A163" s="387"/>
      <c r="B163" s="387"/>
      <c r="C163" s="387"/>
      <c r="D163" s="387"/>
      <c r="E163" s="387"/>
      <c r="F163" s="387"/>
      <c r="G163" s="387"/>
      <c r="H163" s="387"/>
      <c r="I163" s="387"/>
      <c r="J163" s="387"/>
      <c r="K163" s="387"/>
      <c r="L163" s="387"/>
      <c r="M163" s="387"/>
      <c r="N163" s="387"/>
      <c r="O163" s="387"/>
      <c r="P163" s="387"/>
      <c r="Q163" s="387"/>
      <c r="R163" s="387"/>
      <c r="S163" s="387"/>
      <c r="T163" s="387"/>
      <c r="U163" s="387"/>
      <c r="V163" s="387"/>
      <c r="W163" s="387"/>
      <c r="X163" s="387"/>
      <c r="Y163" s="387"/>
      <c r="Z163" s="387"/>
      <c r="AA163" s="387"/>
      <c r="AB163" s="387"/>
      <c r="AC163" s="387"/>
      <c r="AD163" s="387"/>
      <c r="AE163" s="387"/>
      <c r="AF163" s="387"/>
      <c r="AG163" s="387"/>
      <c r="AH163" s="387"/>
      <c r="AI163" s="387"/>
      <c r="AJ163" s="387"/>
      <c r="AK163" s="387"/>
      <c r="AL163" s="387"/>
      <c r="AM163" s="387"/>
      <c r="AN163" s="387"/>
      <c r="AO163" s="387"/>
      <c r="AP163" s="387"/>
      <c r="AQ163" s="387"/>
      <c r="AR163" s="387"/>
      <c r="AS163" s="387"/>
      <c r="AT163" s="387"/>
      <c r="AU163" s="387"/>
      <c r="AV163" s="387"/>
      <c r="AW163" s="387"/>
      <c r="AX163" s="387"/>
      <c r="AY163" s="387"/>
      <c r="AZ163" s="387"/>
      <c r="BA163" s="387"/>
      <c r="BB163" s="387"/>
      <c r="BC163" s="387"/>
      <c r="BD163" s="387"/>
      <c r="BE163" s="387"/>
    </row>
    <row r="164" spans="1:57" x14ac:dyDescent="0.2">
      <c r="A164" s="387"/>
      <c r="B164" s="387"/>
      <c r="C164" s="387"/>
      <c r="D164" s="387"/>
      <c r="E164" s="387"/>
      <c r="F164" s="387"/>
      <c r="G164" s="387"/>
      <c r="H164" s="387"/>
      <c r="I164" s="387"/>
      <c r="J164" s="387"/>
      <c r="K164" s="387"/>
      <c r="L164" s="387"/>
      <c r="M164" s="387"/>
      <c r="N164" s="387"/>
      <c r="O164" s="387"/>
      <c r="P164" s="387"/>
      <c r="Q164" s="387"/>
      <c r="R164" s="387"/>
      <c r="S164" s="387"/>
      <c r="T164" s="387"/>
      <c r="U164" s="387"/>
      <c r="V164" s="387"/>
      <c r="W164" s="387"/>
      <c r="X164" s="387"/>
      <c r="Y164" s="387"/>
      <c r="Z164" s="387"/>
      <c r="AA164" s="387"/>
      <c r="AB164" s="387"/>
      <c r="AC164" s="387"/>
      <c r="AD164" s="387"/>
      <c r="AE164" s="387"/>
      <c r="AF164" s="387"/>
      <c r="AG164" s="387"/>
      <c r="AH164" s="387"/>
      <c r="AI164" s="387"/>
      <c r="AJ164" s="387"/>
      <c r="AK164" s="387"/>
      <c r="AL164" s="387"/>
      <c r="AM164" s="387"/>
      <c r="AN164" s="387"/>
      <c r="AO164" s="387"/>
      <c r="AP164" s="387"/>
      <c r="AQ164" s="387"/>
      <c r="AR164" s="387"/>
      <c r="AS164" s="387"/>
      <c r="AT164" s="387"/>
      <c r="AU164" s="387"/>
      <c r="AV164" s="387"/>
      <c r="AW164" s="387"/>
      <c r="AX164" s="387"/>
      <c r="AY164" s="387"/>
      <c r="AZ164" s="387"/>
      <c r="BA164" s="387"/>
      <c r="BB164" s="387"/>
      <c r="BC164" s="387"/>
      <c r="BD164" s="387"/>
      <c r="BE164" s="387"/>
    </row>
    <row r="165" spans="1:57" x14ac:dyDescent="0.2">
      <c r="A165" s="387"/>
      <c r="B165" s="387"/>
      <c r="C165" s="387"/>
      <c r="D165" s="387"/>
      <c r="E165" s="387"/>
      <c r="F165" s="387"/>
      <c r="G165" s="387"/>
      <c r="H165" s="387"/>
      <c r="I165" s="387"/>
      <c r="J165" s="387"/>
      <c r="K165" s="387"/>
      <c r="L165" s="387"/>
      <c r="M165" s="387"/>
      <c r="N165" s="387"/>
      <c r="O165" s="387"/>
      <c r="P165" s="387"/>
      <c r="Q165" s="387"/>
      <c r="R165" s="387"/>
      <c r="S165" s="387"/>
      <c r="T165" s="387"/>
      <c r="U165" s="387"/>
      <c r="V165" s="387"/>
      <c r="W165" s="387"/>
      <c r="X165" s="387"/>
      <c r="Y165" s="387"/>
      <c r="Z165" s="387"/>
      <c r="AA165" s="387"/>
      <c r="AB165" s="387"/>
      <c r="AC165" s="387"/>
      <c r="AD165" s="387"/>
      <c r="AE165" s="387"/>
      <c r="AF165" s="387"/>
      <c r="AG165" s="387"/>
      <c r="AH165" s="387"/>
      <c r="AI165" s="387"/>
      <c r="AJ165" s="387"/>
      <c r="AK165" s="387"/>
      <c r="AL165" s="387"/>
      <c r="AM165" s="387"/>
      <c r="AN165" s="387"/>
      <c r="AO165" s="387"/>
      <c r="AP165" s="387"/>
      <c r="AQ165" s="387"/>
      <c r="AR165" s="387"/>
      <c r="AS165" s="387"/>
      <c r="AT165" s="387"/>
      <c r="AU165" s="387"/>
      <c r="AV165" s="387"/>
      <c r="AW165" s="387"/>
      <c r="AX165" s="387"/>
      <c r="AY165" s="387"/>
      <c r="AZ165" s="387"/>
      <c r="BA165" s="387"/>
      <c r="BB165" s="387"/>
      <c r="BC165" s="387"/>
      <c r="BD165" s="387"/>
      <c r="BE165" s="387"/>
    </row>
    <row r="166" spans="1:57" x14ac:dyDescent="0.2">
      <c r="A166" s="387"/>
      <c r="B166" s="387"/>
      <c r="C166" s="387"/>
      <c r="D166" s="387"/>
      <c r="E166" s="387"/>
      <c r="F166" s="387"/>
      <c r="G166" s="387"/>
      <c r="H166" s="387"/>
      <c r="I166" s="387"/>
      <c r="J166" s="387"/>
      <c r="K166" s="387"/>
      <c r="L166" s="387"/>
      <c r="M166" s="387"/>
      <c r="N166" s="387"/>
      <c r="O166" s="387"/>
      <c r="P166" s="387"/>
      <c r="Q166" s="387"/>
      <c r="R166" s="387"/>
      <c r="S166" s="387"/>
      <c r="T166" s="387"/>
      <c r="U166" s="387"/>
      <c r="V166" s="387"/>
      <c r="W166" s="387"/>
      <c r="X166" s="387"/>
      <c r="Y166" s="387"/>
      <c r="Z166" s="387"/>
      <c r="AA166" s="387"/>
      <c r="AB166" s="387"/>
      <c r="AC166" s="387"/>
      <c r="AD166" s="387"/>
      <c r="AE166" s="387"/>
      <c r="AF166" s="387"/>
      <c r="AG166" s="387"/>
      <c r="AH166" s="387"/>
      <c r="AI166" s="387"/>
      <c r="AJ166" s="387"/>
      <c r="AK166" s="387"/>
      <c r="AL166" s="387"/>
      <c r="AM166" s="387"/>
      <c r="AN166" s="387"/>
      <c r="AO166" s="387"/>
      <c r="AP166" s="387"/>
      <c r="AQ166" s="387"/>
      <c r="AR166" s="387"/>
      <c r="AS166" s="387"/>
      <c r="AT166" s="387"/>
      <c r="AU166" s="387"/>
      <c r="AV166" s="387"/>
      <c r="AW166" s="387"/>
      <c r="AX166" s="387"/>
      <c r="AY166" s="387"/>
      <c r="AZ166" s="387"/>
      <c r="BA166" s="387"/>
      <c r="BB166" s="387"/>
      <c r="BC166" s="387"/>
      <c r="BD166" s="387"/>
      <c r="BE166" s="387"/>
    </row>
    <row r="167" spans="1:57" x14ac:dyDescent="0.2">
      <c r="A167" s="387"/>
      <c r="B167" s="387"/>
      <c r="C167" s="387"/>
      <c r="D167" s="387"/>
      <c r="E167" s="387"/>
      <c r="F167" s="387"/>
      <c r="G167" s="387"/>
      <c r="H167" s="387"/>
      <c r="I167" s="387"/>
      <c r="J167" s="387"/>
      <c r="K167" s="387"/>
      <c r="L167" s="387"/>
      <c r="M167" s="387"/>
      <c r="N167" s="387"/>
      <c r="O167" s="387"/>
      <c r="P167" s="387"/>
      <c r="Q167" s="387"/>
      <c r="R167" s="387"/>
      <c r="S167" s="387"/>
      <c r="T167" s="387"/>
      <c r="U167" s="387"/>
      <c r="V167" s="387"/>
      <c r="W167" s="387"/>
      <c r="X167" s="387"/>
      <c r="Y167" s="387"/>
      <c r="Z167" s="387"/>
      <c r="AA167" s="387"/>
      <c r="AB167" s="387"/>
      <c r="AC167" s="387"/>
      <c r="AD167" s="387"/>
      <c r="AE167" s="387"/>
      <c r="AF167" s="387"/>
      <c r="AG167" s="387"/>
      <c r="AH167" s="387"/>
      <c r="AI167" s="387"/>
      <c r="AJ167" s="387"/>
      <c r="AK167" s="387"/>
      <c r="AL167" s="387"/>
      <c r="AM167" s="387"/>
      <c r="AN167" s="387"/>
      <c r="AO167" s="387"/>
      <c r="AP167" s="387"/>
      <c r="AQ167" s="387"/>
      <c r="AR167" s="387"/>
      <c r="AS167" s="387"/>
      <c r="AT167" s="387"/>
      <c r="AU167" s="387"/>
      <c r="AV167" s="387"/>
      <c r="AW167" s="387"/>
      <c r="AX167" s="387"/>
      <c r="AY167" s="387"/>
      <c r="AZ167" s="387"/>
      <c r="BA167" s="387"/>
      <c r="BB167" s="387"/>
      <c r="BC167" s="387"/>
      <c r="BD167" s="387"/>
      <c r="BE167" s="387"/>
    </row>
    <row r="168" spans="1:57" x14ac:dyDescent="0.2">
      <c r="A168" s="387"/>
      <c r="B168" s="387"/>
      <c r="C168" s="387"/>
      <c r="D168" s="387"/>
      <c r="E168" s="387"/>
      <c r="F168" s="387"/>
      <c r="G168" s="387"/>
      <c r="H168" s="387"/>
      <c r="I168" s="387"/>
      <c r="J168" s="387"/>
      <c r="K168" s="387"/>
      <c r="L168" s="387"/>
      <c r="M168" s="387"/>
      <c r="N168" s="387"/>
      <c r="O168" s="387"/>
      <c r="P168" s="387"/>
      <c r="Q168" s="387"/>
      <c r="R168" s="387"/>
      <c r="S168" s="387"/>
      <c r="T168" s="387"/>
      <c r="U168" s="387"/>
      <c r="V168" s="387"/>
      <c r="W168" s="387"/>
      <c r="X168" s="387"/>
      <c r="Y168" s="387"/>
      <c r="Z168" s="387"/>
      <c r="AA168" s="387"/>
      <c r="AB168" s="387"/>
      <c r="AC168" s="387"/>
      <c r="AD168" s="387"/>
      <c r="AE168" s="387"/>
      <c r="AF168" s="387"/>
      <c r="AG168" s="387"/>
      <c r="AH168" s="387"/>
      <c r="AI168" s="387"/>
      <c r="AJ168" s="387"/>
      <c r="AK168" s="387"/>
      <c r="AL168" s="387"/>
      <c r="AM168" s="387"/>
      <c r="AN168" s="387"/>
      <c r="AO168" s="387"/>
      <c r="AP168" s="387"/>
      <c r="AQ168" s="387"/>
      <c r="AR168" s="387"/>
      <c r="AS168" s="387"/>
      <c r="AT168" s="387"/>
      <c r="AU168" s="387"/>
      <c r="AV168" s="387"/>
      <c r="AW168" s="387"/>
      <c r="AX168" s="387"/>
      <c r="AY168" s="387"/>
      <c r="AZ168" s="387"/>
      <c r="BA168" s="387"/>
      <c r="BB168" s="387"/>
      <c r="BC168" s="387"/>
      <c r="BD168" s="387"/>
      <c r="BE168" s="387"/>
    </row>
    <row r="169" spans="1:57" x14ac:dyDescent="0.2">
      <c r="A169" s="387"/>
      <c r="B169" s="387"/>
      <c r="C169" s="387"/>
      <c r="D169" s="387"/>
      <c r="E169" s="387"/>
      <c r="F169" s="387"/>
      <c r="G169" s="387"/>
      <c r="H169" s="387"/>
      <c r="I169" s="387"/>
      <c r="J169" s="387"/>
      <c r="K169" s="387"/>
      <c r="L169" s="387"/>
      <c r="M169" s="387"/>
      <c r="N169" s="387"/>
      <c r="O169" s="387"/>
      <c r="P169" s="387"/>
      <c r="Q169" s="387"/>
      <c r="R169" s="387"/>
      <c r="S169" s="387"/>
      <c r="T169" s="387"/>
      <c r="U169" s="387"/>
      <c r="V169" s="387"/>
      <c r="W169" s="387"/>
      <c r="X169" s="387"/>
      <c r="Y169" s="387"/>
      <c r="Z169" s="387"/>
      <c r="AA169" s="387"/>
      <c r="AB169" s="387"/>
      <c r="AC169" s="387"/>
      <c r="AD169" s="387"/>
      <c r="AE169" s="387"/>
      <c r="AF169" s="387"/>
      <c r="AG169" s="387"/>
      <c r="AH169" s="387"/>
      <c r="AI169" s="387"/>
      <c r="AJ169" s="387"/>
      <c r="AK169" s="387"/>
      <c r="AL169" s="387"/>
      <c r="AM169" s="387"/>
      <c r="AN169" s="387"/>
      <c r="AO169" s="387"/>
      <c r="AP169" s="387"/>
      <c r="AQ169" s="387"/>
      <c r="AR169" s="387"/>
      <c r="AS169" s="387"/>
      <c r="AT169" s="387"/>
      <c r="AU169" s="387"/>
      <c r="AV169" s="387"/>
      <c r="AW169" s="387"/>
      <c r="AX169" s="387"/>
      <c r="AY169" s="387"/>
      <c r="AZ169" s="387"/>
      <c r="BA169" s="387"/>
      <c r="BB169" s="387"/>
      <c r="BC169" s="387"/>
      <c r="BD169" s="387"/>
      <c r="BE169" s="387"/>
    </row>
  </sheetData>
  <mergeCells count="26">
    <mergeCell ref="E8:E16"/>
    <mergeCell ref="B5:B6"/>
    <mergeCell ref="C5:E5"/>
    <mergeCell ref="B19:M19"/>
    <mergeCell ref="B20:M20"/>
    <mergeCell ref="B21:M21"/>
    <mergeCell ref="B22:M22"/>
    <mergeCell ref="B23:M23"/>
    <mergeCell ref="B24:M24"/>
    <mergeCell ref="B25:M25"/>
    <mergeCell ref="B26:M26"/>
    <mergeCell ref="B27:M27"/>
    <mergeCell ref="B28:M28"/>
    <mergeCell ref="B29:M29"/>
    <mergeCell ref="B30:M30"/>
    <mergeCell ref="B31:M31"/>
    <mergeCell ref="B32:M32"/>
    <mergeCell ref="B33:M33"/>
    <mergeCell ref="B34:M34"/>
    <mergeCell ref="B35:M35"/>
    <mergeCell ref="B41:M41"/>
    <mergeCell ref="B36:M36"/>
    <mergeCell ref="B37:M37"/>
    <mergeCell ref="B38:M38"/>
    <mergeCell ref="B39:M39"/>
    <mergeCell ref="B40:M40"/>
  </mergeCells>
  <conditionalFormatting sqref="E8:E16">
    <cfRule type="cellIs" dxfId="1315" priority="193" operator="between">
      <formula>0.80001</formula>
      <formula>1</formula>
    </cfRule>
    <cfRule type="cellIs" dxfId="1314" priority="194" operator="between">
      <formula>0.60001</formula>
      <formula>0.8</formula>
    </cfRule>
    <cfRule type="cellIs" dxfId="1313" priority="195" operator="between">
      <formula>0.400001</formula>
      <formula>0.6</formula>
    </cfRule>
    <cfRule type="cellIs" dxfId="1312" priority="196" operator="between">
      <formula>0.200001</formula>
      <formula>0.4</formula>
    </cfRule>
    <cfRule type="cellIs" dxfId="1311" priority="197" operator="between">
      <formula>0</formula>
      <formula>0.2</formula>
    </cfRule>
  </conditionalFormatting>
  <conditionalFormatting sqref="C8:C16">
    <cfRule type="cellIs" dxfId="1310" priority="183" operator="between">
      <formula>80.001</formula>
      <formula>100</formula>
    </cfRule>
    <cfRule type="cellIs" dxfId="1309" priority="184" operator="between">
      <formula>60.001</formula>
      <formula>80</formula>
    </cfRule>
    <cfRule type="cellIs" dxfId="1308" priority="185" operator="between">
      <formula>40.0001</formula>
      <formula>60</formula>
    </cfRule>
    <cfRule type="cellIs" dxfId="1307" priority="186" operator="between">
      <formula>20.001</formula>
      <formula>40</formula>
    </cfRule>
    <cfRule type="cellIs" dxfId="1306" priority="187" operator="between">
      <formula>0</formula>
      <formula>20</formula>
    </cfRule>
  </conditionalFormatting>
  <conditionalFormatting sqref="D8:D16">
    <cfRule type="dataBar" priority="201">
      <dataBar>
        <cfvo type="min"/>
        <cfvo type="max"/>
        <color rgb="FFC00000"/>
      </dataBar>
    </cfRule>
    <cfRule type="dataBar" priority="202">
      <dataBar>
        <cfvo type="min"/>
        <cfvo type="max"/>
        <color rgb="FF638EC6"/>
      </dataBar>
    </cfRule>
  </conditionalFormatting>
  <conditionalFormatting sqref="C8:C16">
    <cfRule type="cellIs" dxfId="1305" priority="161" operator="between">
      <formula>80.001</formula>
      <formula>100</formula>
    </cfRule>
    <cfRule type="cellIs" dxfId="1304" priority="162" operator="between">
      <formula>60.001</formula>
      <formula>80</formula>
    </cfRule>
    <cfRule type="cellIs" dxfId="1303" priority="163" operator="between">
      <formula>40.0001</formula>
      <formula>60</formula>
    </cfRule>
    <cfRule type="cellIs" dxfId="1302" priority="164" operator="between">
      <formula>20.001</formula>
      <formula>40</formula>
    </cfRule>
    <cfRule type="cellIs" dxfId="1301" priority="165" operator="between">
      <formula>0</formula>
      <formula>20</formula>
    </cfRule>
  </conditionalFormatting>
  <conditionalFormatting sqref="C8:C16">
    <cfRule type="cellIs" dxfId="1300" priority="156" operator="between">
      <formula>80.001</formula>
      <formula>100</formula>
    </cfRule>
    <cfRule type="cellIs" dxfId="1299" priority="157" operator="between">
      <formula>60.001</formula>
      <formula>80</formula>
    </cfRule>
    <cfRule type="cellIs" dxfId="1298" priority="158" operator="between">
      <formula>40.0001</formula>
      <formula>60</formula>
    </cfRule>
    <cfRule type="cellIs" dxfId="1297" priority="159" operator="between">
      <formula>20.001</formula>
      <formula>40</formula>
    </cfRule>
    <cfRule type="cellIs" dxfId="1296" priority="160" operator="between">
      <formula>0</formula>
      <formula>20</formula>
    </cfRule>
  </conditionalFormatting>
  <conditionalFormatting sqref="C8:C16">
    <cfRule type="cellIs" dxfId="1295" priority="151" operator="between">
      <formula>80.001</formula>
      <formula>100</formula>
    </cfRule>
    <cfRule type="cellIs" dxfId="1294" priority="152" operator="between">
      <formula>60.001</formula>
      <formula>80</formula>
    </cfRule>
    <cfRule type="cellIs" dxfId="1293" priority="153" operator="between">
      <formula>40.0001</formula>
      <formula>60</formula>
    </cfRule>
    <cfRule type="cellIs" dxfId="1292" priority="154" operator="between">
      <formula>20.001</formula>
      <formula>40</formula>
    </cfRule>
    <cfRule type="cellIs" dxfId="1291" priority="155" operator="between">
      <formula>0</formula>
      <formula>20</formula>
    </cfRule>
  </conditionalFormatting>
  <conditionalFormatting sqref="C8:C16">
    <cfRule type="cellIs" dxfId="1290" priority="146" operator="between">
      <formula>80.001</formula>
      <formula>100</formula>
    </cfRule>
    <cfRule type="cellIs" dxfId="1289" priority="147" operator="between">
      <formula>60.001</formula>
      <formula>80</formula>
    </cfRule>
    <cfRule type="cellIs" dxfId="1288" priority="148" operator="between">
      <formula>40.0001</formula>
      <formula>60</formula>
    </cfRule>
    <cfRule type="cellIs" dxfId="1287" priority="149" operator="between">
      <formula>20.001</formula>
      <formula>40</formula>
    </cfRule>
    <cfRule type="cellIs" dxfId="1286" priority="150" operator="between">
      <formula>0</formula>
      <formula>20</formula>
    </cfRule>
  </conditionalFormatting>
  <conditionalFormatting sqref="C8:C16">
    <cfRule type="cellIs" dxfId="1285" priority="141" operator="between">
      <formula>80.001</formula>
      <formula>100</formula>
    </cfRule>
    <cfRule type="cellIs" dxfId="1284" priority="142" operator="between">
      <formula>60.001</formula>
      <formula>80</formula>
    </cfRule>
    <cfRule type="cellIs" dxfId="1283" priority="143" operator="between">
      <formula>40.0001</formula>
      <formula>60</formula>
    </cfRule>
    <cfRule type="cellIs" dxfId="1282" priority="144" operator="between">
      <formula>20.001</formula>
      <formula>40</formula>
    </cfRule>
    <cfRule type="cellIs" dxfId="1281" priority="145" operator="between">
      <formula>0</formula>
      <formula>20</formula>
    </cfRule>
  </conditionalFormatting>
  <conditionalFormatting sqref="C8:C16">
    <cfRule type="cellIs" dxfId="1280" priority="136" operator="between">
      <formula>80.001</formula>
      <formula>100</formula>
    </cfRule>
    <cfRule type="cellIs" dxfId="1279" priority="137" operator="between">
      <formula>60.001</formula>
      <formula>80</formula>
    </cfRule>
    <cfRule type="cellIs" dxfId="1278" priority="138" operator="between">
      <formula>40.0001</formula>
      <formula>60</formula>
    </cfRule>
    <cfRule type="cellIs" dxfId="1277" priority="139" operator="between">
      <formula>20.001</formula>
      <formula>40</formula>
    </cfRule>
    <cfRule type="cellIs" dxfId="1276" priority="140" operator="between">
      <formula>0</formula>
      <formula>20</formula>
    </cfRule>
  </conditionalFormatting>
  <conditionalFormatting sqref="C8:C16">
    <cfRule type="cellIs" dxfId="1275" priority="131" operator="between">
      <formula>80.001</formula>
      <formula>100</formula>
    </cfRule>
    <cfRule type="cellIs" dxfId="1274" priority="132" operator="between">
      <formula>60.001</formula>
      <formula>80</formula>
    </cfRule>
    <cfRule type="cellIs" dxfId="1273" priority="133" operator="between">
      <formula>40.0001</formula>
      <formula>60</formula>
    </cfRule>
    <cfRule type="cellIs" dxfId="1272" priority="134" operator="between">
      <formula>20.001</formula>
      <formula>40</formula>
    </cfRule>
    <cfRule type="cellIs" dxfId="1271" priority="135" operator="between">
      <formula>0</formula>
      <formula>20</formula>
    </cfRule>
  </conditionalFormatting>
  <conditionalFormatting sqref="C8:C16">
    <cfRule type="cellIs" dxfId="1270" priority="126" operator="between">
      <formula>80.001</formula>
      <formula>100</formula>
    </cfRule>
    <cfRule type="cellIs" dxfId="1269" priority="127" operator="between">
      <formula>60.001</formula>
      <formula>80</formula>
    </cfRule>
    <cfRule type="cellIs" dxfId="1268" priority="128" operator="between">
      <formula>40.0001</formula>
      <formula>60</formula>
    </cfRule>
    <cfRule type="cellIs" dxfId="1267" priority="129" operator="between">
      <formula>20.001</formula>
      <formula>40</formula>
    </cfRule>
    <cfRule type="cellIs" dxfId="1266" priority="130" operator="between">
      <formula>0</formula>
      <formula>20</formula>
    </cfRule>
  </conditionalFormatting>
  <conditionalFormatting sqref="C8:C16">
    <cfRule type="cellIs" dxfId="1265" priority="121" operator="between">
      <formula>80.001</formula>
      <formula>100</formula>
    </cfRule>
    <cfRule type="cellIs" dxfId="1264" priority="122" operator="between">
      <formula>60.001</formula>
      <formula>80</formula>
    </cfRule>
    <cfRule type="cellIs" dxfId="1263" priority="123" operator="between">
      <formula>40.0001</formula>
      <formula>60</formula>
    </cfRule>
    <cfRule type="cellIs" dxfId="1262" priority="124" operator="between">
      <formula>20.001</formula>
      <formula>40</formula>
    </cfRule>
    <cfRule type="cellIs" dxfId="1261" priority="125" operator="between">
      <formula>0</formula>
      <formula>20</formula>
    </cfRule>
  </conditionalFormatting>
  <conditionalFormatting sqref="C8:C16">
    <cfRule type="cellIs" dxfId="1260" priority="116" operator="between">
      <formula>80.001</formula>
      <formula>100</formula>
    </cfRule>
    <cfRule type="cellIs" dxfId="1259" priority="117" operator="between">
      <formula>60.001</formula>
      <formula>80</formula>
    </cfRule>
    <cfRule type="cellIs" dxfId="1258" priority="118" operator="between">
      <formula>40.0001</formula>
      <formula>60</formula>
    </cfRule>
    <cfRule type="cellIs" dxfId="1257" priority="119" operator="between">
      <formula>20.001</formula>
      <formula>40</formula>
    </cfRule>
    <cfRule type="cellIs" dxfId="1256" priority="120" operator="between">
      <formula>0</formula>
      <formula>20</formula>
    </cfRule>
  </conditionalFormatting>
  <conditionalFormatting sqref="C8:C16">
    <cfRule type="cellIs" dxfId="1255" priority="111" operator="between">
      <formula>80.001</formula>
      <formula>100</formula>
    </cfRule>
    <cfRule type="cellIs" dxfId="1254" priority="112" operator="between">
      <formula>60.001</formula>
      <formula>80</formula>
    </cfRule>
    <cfRule type="cellIs" dxfId="1253" priority="113" operator="between">
      <formula>40.0001</formula>
      <formula>60</formula>
    </cfRule>
    <cfRule type="cellIs" dxfId="1252" priority="114" operator="between">
      <formula>20.001</formula>
      <formula>40</formula>
    </cfRule>
    <cfRule type="cellIs" dxfId="1251" priority="115" operator="between">
      <formula>0</formula>
      <formula>20</formula>
    </cfRule>
  </conditionalFormatting>
  <conditionalFormatting sqref="C8:C16">
    <cfRule type="cellIs" dxfId="1250" priority="106" operator="between">
      <formula>80.001</formula>
      <formula>100</formula>
    </cfRule>
    <cfRule type="cellIs" dxfId="1249" priority="107" operator="between">
      <formula>60.001</formula>
      <formula>80</formula>
    </cfRule>
    <cfRule type="cellIs" dxfId="1248" priority="108" operator="between">
      <formula>40.0001</formula>
      <formula>60</formula>
    </cfRule>
    <cfRule type="cellIs" dxfId="1247" priority="109" operator="between">
      <formula>20.001</formula>
      <formula>40</formula>
    </cfRule>
    <cfRule type="cellIs" dxfId="1246" priority="110" operator="between">
      <formula>0</formula>
      <formula>20</formula>
    </cfRule>
  </conditionalFormatting>
  <conditionalFormatting sqref="C8:C16">
    <cfRule type="cellIs" dxfId="1245" priority="101" operator="between">
      <formula>80.001</formula>
      <formula>100</formula>
    </cfRule>
    <cfRule type="cellIs" dxfId="1244" priority="102" operator="between">
      <formula>60.001</formula>
      <formula>80</formula>
    </cfRule>
    <cfRule type="cellIs" dxfId="1243" priority="103" operator="between">
      <formula>40.0001</formula>
      <formula>60</formula>
    </cfRule>
    <cfRule type="cellIs" dxfId="1242" priority="104" operator="between">
      <formula>20.001</formula>
      <formula>40</formula>
    </cfRule>
    <cfRule type="cellIs" dxfId="1241" priority="105" operator="between">
      <formula>0</formula>
      <formula>20</formula>
    </cfRule>
  </conditionalFormatting>
  <conditionalFormatting sqref="C8:C16">
    <cfRule type="cellIs" dxfId="1240" priority="96" operator="between">
      <formula>80.001</formula>
      <formula>100</formula>
    </cfRule>
    <cfRule type="cellIs" dxfId="1239" priority="97" operator="between">
      <formula>60.001</formula>
      <formula>80</formula>
    </cfRule>
    <cfRule type="cellIs" dxfId="1238" priority="98" operator="between">
      <formula>40.0001</formula>
      <formula>60</formula>
    </cfRule>
    <cfRule type="cellIs" dxfId="1237" priority="99" operator="between">
      <formula>20.001</formula>
      <formula>40</formula>
    </cfRule>
    <cfRule type="cellIs" dxfId="1236" priority="100" operator="between">
      <formula>0</formula>
      <formula>20</formula>
    </cfRule>
  </conditionalFormatting>
  <conditionalFormatting sqref="C8:C16">
    <cfRule type="cellIs" dxfId="1235" priority="91" operator="between">
      <formula>80.001</formula>
      <formula>100</formula>
    </cfRule>
    <cfRule type="cellIs" dxfId="1234" priority="92" operator="between">
      <formula>60.001</formula>
      <formula>80</formula>
    </cfRule>
    <cfRule type="cellIs" dxfId="1233" priority="93" operator="between">
      <formula>40.0001</formula>
      <formula>60</formula>
    </cfRule>
    <cfRule type="cellIs" dxfId="1232" priority="94" operator="between">
      <formula>20.001</formula>
      <formula>40</formula>
    </cfRule>
    <cfRule type="cellIs" dxfId="1231" priority="95" operator="between">
      <formula>0</formula>
      <formula>20</formula>
    </cfRule>
  </conditionalFormatting>
  <conditionalFormatting sqref="C8:C16">
    <cfRule type="cellIs" dxfId="1230" priority="86" operator="between">
      <formula>80.001</formula>
      <formula>100</formula>
    </cfRule>
    <cfRule type="cellIs" dxfId="1229" priority="87" operator="between">
      <formula>60.001</formula>
      <formula>80</formula>
    </cfRule>
    <cfRule type="cellIs" dxfId="1228" priority="88" operator="between">
      <formula>40.0001</formula>
      <formula>60</formula>
    </cfRule>
    <cfRule type="cellIs" dxfId="1227" priority="89" operator="between">
      <formula>20.001</formula>
      <formula>40</formula>
    </cfRule>
    <cfRule type="cellIs" dxfId="1226" priority="90" operator="between">
      <formula>0</formula>
      <formula>20</formula>
    </cfRule>
  </conditionalFormatting>
  <conditionalFormatting sqref="C8:C16">
    <cfRule type="cellIs" dxfId="1225" priority="81" operator="between">
      <formula>80.001</formula>
      <formula>100</formula>
    </cfRule>
    <cfRule type="cellIs" dxfId="1224" priority="82" operator="between">
      <formula>60.001</formula>
      <formula>80</formula>
    </cfRule>
    <cfRule type="cellIs" dxfId="1223" priority="83" operator="between">
      <formula>40.0001</formula>
      <formula>60</formula>
    </cfRule>
    <cfRule type="cellIs" dxfId="1222" priority="84" operator="between">
      <formula>20.001</formula>
      <formula>40</formula>
    </cfRule>
    <cfRule type="cellIs" dxfId="1221" priority="85" operator="between">
      <formula>0</formula>
      <formula>20</formula>
    </cfRule>
  </conditionalFormatting>
  <conditionalFormatting sqref="C8:C16">
    <cfRule type="cellIs" dxfId="1220" priority="76" operator="between">
      <formula>80.001</formula>
      <formula>100</formula>
    </cfRule>
    <cfRule type="cellIs" dxfId="1219" priority="77" operator="between">
      <formula>60.001</formula>
      <formula>80</formula>
    </cfRule>
    <cfRule type="cellIs" dxfId="1218" priority="78" operator="between">
      <formula>40.0001</formula>
      <formula>60</formula>
    </cfRule>
    <cfRule type="cellIs" dxfId="1217" priority="79" operator="between">
      <formula>20.001</formula>
      <formula>40</formula>
    </cfRule>
    <cfRule type="cellIs" dxfId="1216" priority="80" operator="between">
      <formula>0</formula>
      <formula>20</formula>
    </cfRule>
  </conditionalFormatting>
  <conditionalFormatting sqref="C8:C16">
    <cfRule type="cellIs" dxfId="1215" priority="71" operator="between">
      <formula>80.001</formula>
      <formula>100</formula>
    </cfRule>
    <cfRule type="cellIs" dxfId="1214" priority="72" operator="between">
      <formula>60.001</formula>
      <formula>80</formula>
    </cfRule>
    <cfRule type="cellIs" dxfId="1213" priority="73" operator="between">
      <formula>40.0001</formula>
      <formula>60</formula>
    </cfRule>
    <cfRule type="cellIs" dxfId="1212" priority="74" operator="between">
      <formula>20.001</formula>
      <formula>40</formula>
    </cfRule>
    <cfRule type="cellIs" dxfId="1211" priority="75" operator="between">
      <formula>0</formula>
      <formula>20</formula>
    </cfRule>
  </conditionalFormatting>
  <conditionalFormatting sqref="C8:C16">
    <cfRule type="cellIs" dxfId="1210" priority="66" operator="between">
      <formula>80.001</formula>
      <formula>100</formula>
    </cfRule>
    <cfRule type="cellIs" dxfId="1209" priority="67" operator="between">
      <formula>60.001</formula>
      <formula>80</formula>
    </cfRule>
    <cfRule type="cellIs" dxfId="1208" priority="68" operator="between">
      <formula>40.0001</formula>
      <formula>60</formula>
    </cfRule>
    <cfRule type="cellIs" dxfId="1207" priority="69" operator="between">
      <formula>20.001</formula>
      <formula>40</formula>
    </cfRule>
    <cfRule type="cellIs" dxfId="1206" priority="70" operator="between">
      <formula>0</formula>
      <formula>20</formula>
    </cfRule>
  </conditionalFormatting>
  <conditionalFormatting sqref="C8:C16">
    <cfRule type="cellIs" dxfId="1205" priority="61" operator="between">
      <formula>80.001</formula>
      <formula>100</formula>
    </cfRule>
    <cfRule type="cellIs" dxfId="1204" priority="62" operator="between">
      <formula>60.001</formula>
      <formula>80</formula>
    </cfRule>
    <cfRule type="cellIs" dxfId="1203" priority="63" operator="between">
      <formula>40.0001</formula>
      <formula>60</formula>
    </cfRule>
    <cfRule type="cellIs" dxfId="1202" priority="64" operator="between">
      <formula>20.001</formula>
      <formula>40</formula>
    </cfRule>
    <cfRule type="cellIs" dxfId="1201" priority="65" operator="between">
      <formula>0</formula>
      <formula>20</formula>
    </cfRule>
  </conditionalFormatting>
  <conditionalFormatting sqref="C8:C16">
    <cfRule type="cellIs" dxfId="1200" priority="56" operator="between">
      <formula>80.001</formula>
      <formula>100</formula>
    </cfRule>
    <cfRule type="cellIs" dxfId="1199" priority="57" operator="between">
      <formula>60.001</formula>
      <formula>80</formula>
    </cfRule>
    <cfRule type="cellIs" dxfId="1198" priority="58" operator="between">
      <formula>40.0001</formula>
      <formula>60</formula>
    </cfRule>
    <cfRule type="cellIs" dxfId="1197" priority="59" operator="between">
      <formula>20.001</formula>
      <formula>40</formula>
    </cfRule>
    <cfRule type="cellIs" dxfId="1196" priority="60" operator="between">
      <formula>0</formula>
      <formula>20</formula>
    </cfRule>
  </conditionalFormatting>
  <conditionalFormatting sqref="C8:C16">
    <cfRule type="cellIs" dxfId="1195" priority="51" operator="between">
      <formula>80.001</formula>
      <formula>100</formula>
    </cfRule>
    <cfRule type="cellIs" dxfId="1194" priority="52" operator="between">
      <formula>60.001</formula>
      <formula>80</formula>
    </cfRule>
    <cfRule type="cellIs" dxfId="1193" priority="53" operator="between">
      <formula>40.0001</formula>
      <formula>60</formula>
    </cfRule>
    <cfRule type="cellIs" dxfId="1192" priority="54" operator="between">
      <formula>20.001</formula>
      <formula>40</formula>
    </cfRule>
    <cfRule type="cellIs" dxfId="1191" priority="55" operator="between">
      <formula>0</formula>
      <formula>20</formula>
    </cfRule>
  </conditionalFormatting>
  <conditionalFormatting sqref="C8:C16">
    <cfRule type="cellIs" dxfId="1190" priority="46" operator="between">
      <formula>80.001</formula>
      <formula>100</formula>
    </cfRule>
    <cfRule type="cellIs" dxfId="1189" priority="47" operator="between">
      <formula>60.001</formula>
      <formula>80</formula>
    </cfRule>
    <cfRule type="cellIs" dxfId="1188" priority="48" operator="between">
      <formula>40.0001</formula>
      <formula>60</formula>
    </cfRule>
    <cfRule type="cellIs" dxfId="1187" priority="49" operator="between">
      <formula>20.001</formula>
      <formula>40</formula>
    </cfRule>
    <cfRule type="cellIs" dxfId="1186" priority="50" operator="between">
      <formula>0</formula>
      <formula>20</formula>
    </cfRule>
  </conditionalFormatting>
  <conditionalFormatting sqref="C8:C16">
    <cfRule type="cellIs" dxfId="1185" priority="41" operator="between">
      <formula>80.001</formula>
      <formula>100</formula>
    </cfRule>
    <cfRule type="cellIs" dxfId="1184" priority="42" operator="between">
      <formula>60.001</formula>
      <formula>80</formula>
    </cfRule>
    <cfRule type="cellIs" dxfId="1183" priority="43" operator="between">
      <formula>40.0001</formula>
      <formula>60</formula>
    </cfRule>
    <cfRule type="cellIs" dxfId="1182" priority="44" operator="between">
      <formula>20.001</formula>
      <formula>40</formula>
    </cfRule>
    <cfRule type="cellIs" dxfId="1181" priority="45" operator="between">
      <formula>0</formula>
      <formula>20</formula>
    </cfRule>
  </conditionalFormatting>
  <conditionalFormatting sqref="C8:C16">
    <cfRule type="cellIs" dxfId="1180" priority="36" operator="between">
      <formula>80.001</formula>
      <formula>100</formula>
    </cfRule>
    <cfRule type="cellIs" dxfId="1179" priority="37" operator="between">
      <formula>60.001</formula>
      <formula>80</formula>
    </cfRule>
    <cfRule type="cellIs" dxfId="1178" priority="38" operator="between">
      <formula>40.0001</formula>
      <formula>60</formula>
    </cfRule>
    <cfRule type="cellIs" dxfId="1177" priority="39" operator="between">
      <formula>20.001</formula>
      <formula>40</formula>
    </cfRule>
    <cfRule type="cellIs" dxfId="1176" priority="40" operator="between">
      <formula>0</formula>
      <formula>20</formula>
    </cfRule>
  </conditionalFormatting>
  <conditionalFormatting sqref="C8:C16">
    <cfRule type="cellIs" dxfId="1175" priority="31" operator="between">
      <formula>80.001</formula>
      <formula>100</formula>
    </cfRule>
    <cfRule type="cellIs" dxfId="1174" priority="32" operator="between">
      <formula>60.001</formula>
      <formula>80</formula>
    </cfRule>
    <cfRule type="cellIs" dxfId="1173" priority="33" operator="between">
      <formula>40.0001</formula>
      <formula>60</formula>
    </cfRule>
    <cfRule type="cellIs" dxfId="1172" priority="34" operator="between">
      <formula>20.001</formula>
      <formula>40</formula>
    </cfRule>
    <cfRule type="cellIs" dxfId="1171" priority="35" operator="between">
      <formula>0</formula>
      <formula>20</formula>
    </cfRule>
  </conditionalFormatting>
  <conditionalFormatting sqref="C8:C16">
    <cfRule type="cellIs" dxfId="1170" priority="26" operator="between">
      <formula>80.001</formula>
      <formula>100</formula>
    </cfRule>
    <cfRule type="cellIs" dxfId="1169" priority="27" operator="between">
      <formula>60.001</formula>
      <formula>80</formula>
    </cfRule>
    <cfRule type="cellIs" dxfId="1168" priority="28" operator="between">
      <formula>40.0001</formula>
      <formula>60</formula>
    </cfRule>
    <cfRule type="cellIs" dxfId="1167" priority="29" operator="between">
      <formula>20.001</formula>
      <formula>40</formula>
    </cfRule>
    <cfRule type="cellIs" dxfId="1166" priority="30" operator="between">
      <formula>0</formula>
      <formula>20</formula>
    </cfRule>
  </conditionalFormatting>
  <conditionalFormatting sqref="C8:C16">
    <cfRule type="cellIs" dxfId="1165" priority="21" operator="between">
      <formula>80.001</formula>
      <formula>100</formula>
    </cfRule>
    <cfRule type="cellIs" dxfId="1164" priority="22" operator="between">
      <formula>60.001</formula>
      <formula>80</formula>
    </cfRule>
    <cfRule type="cellIs" dxfId="1163" priority="23" operator="between">
      <formula>40.0001</formula>
      <formula>60</formula>
    </cfRule>
    <cfRule type="cellIs" dxfId="1162" priority="24" operator="between">
      <formula>20.001</formula>
      <formula>40</formula>
    </cfRule>
    <cfRule type="cellIs" dxfId="1161" priority="25" operator="between">
      <formula>0</formula>
      <formula>20</formula>
    </cfRule>
  </conditionalFormatting>
  <conditionalFormatting sqref="C8:C16">
    <cfRule type="cellIs" dxfId="1160" priority="16" operator="between">
      <formula>80.001</formula>
      <formula>100</formula>
    </cfRule>
    <cfRule type="cellIs" dxfId="1159" priority="17" operator="between">
      <formula>60.001</formula>
      <formula>80</formula>
    </cfRule>
    <cfRule type="cellIs" dxfId="1158" priority="18" operator="between">
      <formula>40.0001</formula>
      <formula>60</formula>
    </cfRule>
    <cfRule type="cellIs" dxfId="1157" priority="19" operator="between">
      <formula>20.001</formula>
      <formula>40</formula>
    </cfRule>
    <cfRule type="cellIs" dxfId="1156" priority="20" operator="between">
      <formula>0</formula>
      <formula>20</formula>
    </cfRule>
  </conditionalFormatting>
  <conditionalFormatting sqref="C8:C16">
    <cfRule type="cellIs" dxfId="1155" priority="11" operator="between">
      <formula>80.001</formula>
      <formula>100</formula>
    </cfRule>
    <cfRule type="cellIs" dxfId="1154" priority="12" operator="between">
      <formula>60.001</formula>
      <formula>80</formula>
    </cfRule>
    <cfRule type="cellIs" dxfId="1153" priority="13" operator="between">
      <formula>40.0001</formula>
      <formula>60</formula>
    </cfRule>
    <cfRule type="cellIs" dxfId="1152" priority="14" operator="between">
      <formula>20.001</formula>
      <formula>40</formula>
    </cfRule>
    <cfRule type="cellIs" dxfId="1151" priority="15" operator="between">
      <formula>0</formula>
      <formula>20</formula>
    </cfRule>
  </conditionalFormatting>
  <conditionalFormatting sqref="C8:C16">
    <cfRule type="cellIs" dxfId="1150" priority="6" operator="between">
      <formula>80.001</formula>
      <formula>100</formula>
    </cfRule>
    <cfRule type="cellIs" dxfId="1149" priority="7" operator="between">
      <formula>60.001</formula>
      <formula>80</formula>
    </cfRule>
    <cfRule type="cellIs" dxfId="1148" priority="8" operator="between">
      <formula>40.0001</formula>
      <formula>60</formula>
    </cfRule>
    <cfRule type="cellIs" dxfId="1147" priority="9" operator="between">
      <formula>20.001</formula>
      <formula>40</formula>
    </cfRule>
    <cfRule type="cellIs" dxfId="1146" priority="10" operator="between">
      <formula>0</formula>
      <formula>20</formula>
    </cfRule>
  </conditionalFormatting>
  <conditionalFormatting sqref="C8:C16">
    <cfRule type="cellIs" dxfId="1145" priority="1" operator="between">
      <formula>80.001</formula>
      <formula>100</formula>
    </cfRule>
    <cfRule type="cellIs" dxfId="1144" priority="2" operator="between">
      <formula>60.001</formula>
      <formula>80</formula>
    </cfRule>
    <cfRule type="cellIs" dxfId="1143" priority="3" operator="between">
      <formula>40.0001</formula>
      <formula>60</formula>
    </cfRule>
    <cfRule type="cellIs" dxfId="1142" priority="4" operator="between">
      <formula>20.001</formula>
      <formula>40</formula>
    </cfRule>
    <cfRule type="cellIs" dxfId="1141" priority="5" operator="between">
      <formula>0</formula>
      <formula>20</formula>
    </cfRule>
  </conditionalFormatting>
  <pageMargins left="0.7" right="0.7" top="0.75" bottom="0.75" header="0.3" footer="0.3"/>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tabColor rgb="FF0070C0"/>
  </sheetPr>
  <dimension ref="A1:AM153"/>
  <sheetViews>
    <sheetView showGridLines="0" showRowColHeaders="0" zoomScale="60" zoomScaleNormal="60" workbookViewId="0">
      <selection activeCell="B20" sqref="B20:M20"/>
    </sheetView>
  </sheetViews>
  <sheetFormatPr baseColWidth="10" defaultColWidth="11.5703125" defaultRowHeight="15" x14ac:dyDescent="0.2"/>
  <cols>
    <col min="1" max="1" width="2.28515625" style="2" customWidth="1"/>
    <col min="2" max="2" width="60.28515625" style="2" customWidth="1"/>
    <col min="3" max="3" width="11.7109375" style="10" customWidth="1"/>
    <col min="4" max="4" width="27.5703125" style="2" customWidth="1"/>
    <col min="5" max="5" width="12.85546875" style="2" customWidth="1"/>
    <col min="6" max="13" width="15.7109375" style="2" customWidth="1"/>
    <col min="14" max="16384" width="11.5703125" style="2"/>
  </cols>
  <sheetData>
    <row r="1" spans="1:39" ht="21.6" customHeight="1" x14ac:dyDescent="0.2">
      <c r="A1" s="385"/>
      <c r="B1" s="385"/>
      <c r="C1" s="423"/>
      <c r="D1" s="385"/>
      <c r="E1" s="385"/>
      <c r="F1" s="385"/>
      <c r="G1" s="385"/>
      <c r="H1" s="385"/>
      <c r="I1" s="385"/>
      <c r="J1" s="385"/>
      <c r="K1" s="385"/>
      <c r="L1" s="385"/>
      <c r="M1" s="385"/>
      <c r="N1" s="385"/>
      <c r="O1" s="385"/>
      <c r="P1" s="385"/>
      <c r="Q1" s="385"/>
      <c r="R1" s="385"/>
      <c r="S1" s="385"/>
      <c r="T1" s="385"/>
      <c r="U1" s="385"/>
      <c r="V1" s="385"/>
      <c r="W1" s="385"/>
      <c r="X1" s="385"/>
      <c r="Y1" s="385"/>
      <c r="Z1" s="385"/>
      <c r="AA1" s="385"/>
      <c r="AB1" s="385"/>
      <c r="AC1" s="385"/>
      <c r="AD1" s="385"/>
      <c r="AE1" s="385"/>
      <c r="AF1" s="385"/>
      <c r="AG1" s="385"/>
      <c r="AH1" s="385"/>
      <c r="AI1" s="385"/>
      <c r="AJ1" s="385"/>
      <c r="AK1" s="385"/>
      <c r="AL1" s="385"/>
      <c r="AM1" s="385"/>
    </row>
    <row r="2" spans="1:39" x14ac:dyDescent="0.2">
      <c r="A2" s="385"/>
      <c r="B2" s="385"/>
      <c r="C2" s="423"/>
      <c r="D2" s="385"/>
      <c r="E2" s="385"/>
      <c r="F2" s="385"/>
      <c r="G2" s="385"/>
      <c r="H2" s="385"/>
      <c r="I2" s="385"/>
      <c r="J2" s="385"/>
      <c r="K2" s="385"/>
      <c r="L2" s="385"/>
      <c r="M2" s="385"/>
      <c r="N2" s="385"/>
      <c r="O2" s="385"/>
      <c r="P2" s="385"/>
      <c r="Q2" s="385"/>
      <c r="R2" s="385"/>
      <c r="S2" s="385"/>
      <c r="T2" s="385"/>
      <c r="U2" s="385"/>
      <c r="V2" s="385"/>
      <c r="W2" s="385"/>
      <c r="X2" s="385"/>
      <c r="Y2" s="385"/>
      <c r="Z2" s="385"/>
      <c r="AA2" s="385"/>
      <c r="AB2" s="385"/>
      <c r="AC2" s="385"/>
      <c r="AD2" s="385"/>
      <c r="AE2" s="385"/>
      <c r="AF2" s="385"/>
      <c r="AG2" s="385"/>
      <c r="AH2" s="385"/>
      <c r="AI2" s="385"/>
      <c r="AJ2" s="385"/>
      <c r="AK2" s="385"/>
      <c r="AL2" s="385"/>
      <c r="AM2" s="385"/>
    </row>
    <row r="3" spans="1:39" x14ac:dyDescent="0.2">
      <c r="A3" s="385"/>
      <c r="B3" s="385"/>
      <c r="C3" s="423"/>
      <c r="D3" s="385"/>
      <c r="E3" s="385"/>
      <c r="F3" s="385"/>
      <c r="G3" s="385"/>
      <c r="H3" s="385"/>
      <c r="I3" s="385"/>
      <c r="J3" s="385"/>
      <c r="K3" s="385"/>
      <c r="L3" s="385"/>
      <c r="M3" s="385"/>
      <c r="N3" s="385"/>
      <c r="O3" s="385"/>
      <c r="P3" s="385"/>
      <c r="Q3" s="385"/>
      <c r="R3" s="385"/>
      <c r="S3" s="385"/>
      <c r="T3" s="385"/>
      <c r="U3" s="385"/>
      <c r="V3" s="385"/>
      <c r="W3" s="385"/>
      <c r="X3" s="385"/>
      <c r="Y3" s="385"/>
      <c r="Z3" s="385"/>
      <c r="AA3" s="385"/>
      <c r="AB3" s="385"/>
      <c r="AC3" s="385"/>
      <c r="AD3" s="385"/>
      <c r="AE3" s="385"/>
      <c r="AF3" s="385"/>
      <c r="AG3" s="385"/>
      <c r="AH3" s="385"/>
      <c r="AI3" s="385"/>
      <c r="AJ3" s="385"/>
      <c r="AK3" s="385"/>
      <c r="AL3" s="385"/>
      <c r="AM3" s="385"/>
    </row>
    <row r="4" spans="1:39" ht="20.45" customHeight="1" thickBot="1" x14ac:dyDescent="0.25">
      <c r="A4" s="385"/>
      <c r="B4" s="385"/>
      <c r="C4" s="423"/>
      <c r="D4" s="385"/>
      <c r="E4" s="385"/>
      <c r="F4" s="424"/>
      <c r="G4" s="424"/>
      <c r="H4" s="424"/>
      <c r="I4" s="424"/>
      <c r="J4" s="424"/>
      <c r="K4" s="385"/>
      <c r="L4" s="385"/>
      <c r="M4" s="385"/>
      <c r="N4" s="385"/>
      <c r="O4" s="385"/>
      <c r="P4" s="385"/>
      <c r="Q4" s="385"/>
      <c r="R4" s="385"/>
      <c r="S4" s="385"/>
      <c r="T4" s="385"/>
      <c r="U4" s="385"/>
      <c r="V4" s="385"/>
      <c r="W4" s="385"/>
      <c r="X4" s="385"/>
      <c r="Y4" s="385"/>
      <c r="Z4" s="385"/>
      <c r="AA4" s="385"/>
      <c r="AB4" s="385"/>
      <c r="AC4" s="385"/>
      <c r="AD4" s="385"/>
      <c r="AE4" s="385"/>
      <c r="AF4" s="385"/>
      <c r="AG4" s="385"/>
      <c r="AH4" s="385"/>
      <c r="AI4" s="385"/>
      <c r="AJ4" s="385"/>
      <c r="AK4" s="385"/>
      <c r="AL4" s="385"/>
      <c r="AM4" s="385"/>
    </row>
    <row r="5" spans="1:39" ht="26.45" customHeight="1" thickBot="1" x14ac:dyDescent="0.25">
      <c r="A5" s="385"/>
      <c r="B5" s="550" t="s">
        <v>0</v>
      </c>
      <c r="C5" s="552" t="s">
        <v>1</v>
      </c>
      <c r="D5" s="553"/>
      <c r="E5" s="554"/>
      <c r="F5" s="385"/>
      <c r="G5" s="385"/>
      <c r="H5" s="385"/>
      <c r="I5" s="385"/>
      <c r="J5" s="385"/>
      <c r="K5" s="385"/>
      <c r="L5" s="385"/>
      <c r="M5" s="385"/>
      <c r="N5" s="385"/>
      <c r="O5" s="385"/>
      <c r="P5" s="385"/>
      <c r="Q5" s="385"/>
      <c r="R5" s="385"/>
      <c r="S5" s="385"/>
      <c r="T5" s="385"/>
      <c r="U5" s="385"/>
      <c r="V5" s="385"/>
      <c r="W5" s="385"/>
      <c r="X5" s="385"/>
      <c r="Y5" s="385"/>
      <c r="Z5" s="385"/>
      <c r="AA5" s="385"/>
      <c r="AB5" s="385"/>
      <c r="AC5" s="385"/>
      <c r="AD5" s="385"/>
      <c r="AE5" s="385"/>
      <c r="AF5" s="385"/>
      <c r="AG5" s="385"/>
      <c r="AH5" s="385"/>
      <c r="AI5" s="385"/>
      <c r="AJ5" s="385"/>
      <c r="AK5" s="385"/>
      <c r="AL5" s="385"/>
      <c r="AM5" s="385"/>
    </row>
    <row r="6" spans="1:39" ht="42" customHeight="1" thickBot="1" x14ac:dyDescent="0.25">
      <c r="A6" s="385"/>
      <c r="B6" s="551"/>
      <c r="C6" s="428">
        <v>8</v>
      </c>
      <c r="D6" s="429" t="s">
        <v>2</v>
      </c>
      <c r="E6" s="429" t="s">
        <v>3</v>
      </c>
      <c r="F6" s="385"/>
      <c r="G6" s="385"/>
      <c r="H6" s="385"/>
      <c r="I6" s="385"/>
      <c r="J6" s="385"/>
      <c r="K6" s="385"/>
      <c r="L6" s="385"/>
      <c r="M6" s="385"/>
      <c r="N6" s="385"/>
      <c r="O6" s="385"/>
      <c r="P6" s="385"/>
      <c r="Q6" s="385"/>
      <c r="R6" s="385"/>
      <c r="S6" s="385"/>
      <c r="T6" s="385"/>
      <c r="U6" s="385"/>
      <c r="V6" s="385"/>
      <c r="W6" s="385"/>
      <c r="X6" s="385"/>
      <c r="Y6" s="385"/>
      <c r="Z6" s="385"/>
      <c r="AA6" s="385"/>
      <c r="AB6" s="385"/>
      <c r="AC6" s="385"/>
      <c r="AD6" s="385"/>
      <c r="AE6" s="385"/>
      <c r="AF6" s="385"/>
      <c r="AG6" s="385"/>
      <c r="AH6" s="385"/>
      <c r="AI6" s="385"/>
      <c r="AJ6" s="385"/>
      <c r="AK6" s="385"/>
      <c r="AL6" s="385"/>
      <c r="AM6" s="385"/>
    </row>
    <row r="7" spans="1:39" ht="33" customHeight="1" thickBot="1" x14ac:dyDescent="0.25">
      <c r="A7" s="385"/>
      <c r="B7" s="426" t="s">
        <v>406</v>
      </c>
      <c r="C7" s="427"/>
      <c r="D7" s="421">
        <v>0.8</v>
      </c>
      <c r="E7" s="418">
        <f>SUM(C8:C15)</f>
        <v>160</v>
      </c>
      <c r="F7" s="385"/>
      <c r="G7" s="385"/>
      <c r="H7" s="385"/>
      <c r="I7" s="385"/>
      <c r="J7" s="385"/>
      <c r="K7" s="385"/>
      <c r="L7" s="385"/>
      <c r="M7" s="385"/>
      <c r="N7" s="385"/>
      <c r="O7" s="385"/>
      <c r="P7" s="385"/>
      <c r="Q7" s="385"/>
      <c r="R7" s="385"/>
      <c r="S7" s="385"/>
      <c r="T7" s="385"/>
      <c r="U7" s="385"/>
      <c r="V7" s="385"/>
      <c r="W7" s="385"/>
      <c r="X7" s="385"/>
      <c r="Y7" s="385"/>
      <c r="Z7" s="385"/>
      <c r="AA7" s="385"/>
      <c r="AB7" s="385"/>
      <c r="AC7" s="385"/>
      <c r="AD7" s="385"/>
      <c r="AE7" s="385"/>
      <c r="AF7" s="385"/>
      <c r="AG7" s="385"/>
      <c r="AH7" s="385"/>
      <c r="AI7" s="385"/>
      <c r="AJ7" s="385"/>
      <c r="AK7" s="385"/>
      <c r="AL7" s="385"/>
      <c r="AM7" s="385"/>
    </row>
    <row r="8" spans="1:39" ht="45.75" customHeight="1" x14ac:dyDescent="0.2">
      <c r="A8" s="385"/>
      <c r="B8" s="495" t="s">
        <v>25</v>
      </c>
      <c r="C8" s="499">
        <v>20</v>
      </c>
      <c r="D8" s="3">
        <f>C8</f>
        <v>20</v>
      </c>
      <c r="E8" s="555">
        <f>E7/(C6*100)</f>
        <v>0.2</v>
      </c>
      <c r="F8" s="21" t="str">
        <f t="shared" ref="F8:F15" si="0">B8</f>
        <v>1   Planeación Financiera</v>
      </c>
      <c r="G8" s="22">
        <f>C8</f>
        <v>20</v>
      </c>
      <c r="H8" s="21">
        <v>96</v>
      </c>
      <c r="I8" s="21"/>
      <c r="J8" s="21"/>
      <c r="K8" s="557"/>
      <c r="L8" s="19"/>
      <c r="M8" s="19"/>
      <c r="N8" s="425"/>
      <c r="O8" s="385"/>
      <c r="P8" s="385"/>
      <c r="Q8" s="385"/>
      <c r="R8" s="385"/>
      <c r="S8" s="385"/>
      <c r="T8" s="385"/>
      <c r="U8" s="385"/>
      <c r="V8" s="385"/>
      <c r="W8" s="385"/>
      <c r="X8" s="385"/>
      <c r="Y8" s="385"/>
      <c r="Z8" s="385"/>
      <c r="AA8" s="385"/>
      <c r="AB8" s="385"/>
      <c r="AC8" s="385"/>
      <c r="AD8" s="385"/>
      <c r="AE8" s="385"/>
      <c r="AF8" s="385"/>
      <c r="AG8" s="385"/>
      <c r="AH8" s="385"/>
      <c r="AI8" s="385"/>
      <c r="AJ8" s="385"/>
      <c r="AK8" s="385"/>
      <c r="AL8" s="385"/>
      <c r="AM8" s="385"/>
    </row>
    <row r="9" spans="1:39" ht="45.75" customHeight="1" x14ac:dyDescent="0.2">
      <c r="A9" s="385"/>
      <c r="B9" s="496" t="s">
        <v>26</v>
      </c>
      <c r="C9" s="499">
        <v>20</v>
      </c>
      <c r="D9" s="3">
        <f t="shared" ref="D9:D15" si="1">C9</f>
        <v>20</v>
      </c>
      <c r="E9" s="556"/>
      <c r="F9" s="21" t="str">
        <f t="shared" si="0"/>
        <v>2    Pronósticos y Presupuestos</v>
      </c>
      <c r="G9" s="22">
        <f t="shared" ref="G9:G16" si="2">C9</f>
        <v>20</v>
      </c>
      <c r="H9" s="21">
        <v>96</v>
      </c>
      <c r="I9" s="21"/>
      <c r="J9" s="21"/>
      <c r="K9" s="557"/>
      <c r="L9" s="19"/>
      <c r="M9" s="19"/>
      <c r="N9" s="425"/>
      <c r="O9" s="385"/>
      <c r="P9" s="385"/>
      <c r="Q9" s="385"/>
      <c r="R9" s="385"/>
      <c r="S9" s="385"/>
      <c r="T9" s="385"/>
      <c r="U9" s="385"/>
      <c r="V9" s="385"/>
      <c r="W9" s="385"/>
      <c r="X9" s="385"/>
      <c r="Y9" s="385"/>
      <c r="Z9" s="385"/>
      <c r="AA9" s="385"/>
      <c r="AB9" s="385"/>
      <c r="AC9" s="385"/>
      <c r="AD9" s="385"/>
      <c r="AE9" s="385"/>
      <c r="AF9" s="385"/>
      <c r="AG9" s="385"/>
      <c r="AH9" s="385"/>
      <c r="AI9" s="385"/>
      <c r="AJ9" s="385"/>
      <c r="AK9" s="385"/>
      <c r="AL9" s="385"/>
      <c r="AM9" s="385"/>
    </row>
    <row r="10" spans="1:39" ht="45.75" customHeight="1" x14ac:dyDescent="0.2">
      <c r="A10" s="385"/>
      <c r="B10" s="496" t="s">
        <v>27</v>
      </c>
      <c r="C10" s="499">
        <v>20</v>
      </c>
      <c r="D10" s="3">
        <f t="shared" si="1"/>
        <v>20</v>
      </c>
      <c r="E10" s="556"/>
      <c r="F10" s="21" t="str">
        <f t="shared" si="0"/>
        <v>3    Interpretación de Resultados</v>
      </c>
      <c r="G10" s="22">
        <f t="shared" si="2"/>
        <v>20</v>
      </c>
      <c r="H10" s="21">
        <v>96</v>
      </c>
      <c r="I10" s="21"/>
      <c r="J10" s="21"/>
      <c r="K10" s="557"/>
      <c r="L10" s="19"/>
      <c r="M10" s="19"/>
      <c r="N10" s="425"/>
      <c r="O10" s="385"/>
      <c r="P10" s="385"/>
      <c r="Q10" s="385"/>
      <c r="R10" s="385"/>
      <c r="S10" s="385"/>
      <c r="T10" s="385"/>
      <c r="U10" s="385"/>
      <c r="V10" s="385"/>
      <c r="W10" s="385"/>
      <c r="X10" s="385"/>
      <c r="Y10" s="385"/>
      <c r="Z10" s="385"/>
      <c r="AA10" s="385"/>
      <c r="AB10" s="385"/>
      <c r="AC10" s="385"/>
      <c r="AD10" s="385"/>
      <c r="AE10" s="385"/>
      <c r="AF10" s="385"/>
      <c r="AG10" s="385"/>
      <c r="AH10" s="385"/>
      <c r="AI10" s="385"/>
      <c r="AJ10" s="385"/>
      <c r="AK10" s="385"/>
      <c r="AL10" s="385"/>
      <c r="AM10" s="385"/>
    </row>
    <row r="11" spans="1:39" ht="45.75" customHeight="1" x14ac:dyDescent="0.2">
      <c r="A11" s="385"/>
      <c r="B11" s="497" t="s">
        <v>28</v>
      </c>
      <c r="C11" s="499">
        <v>20</v>
      </c>
      <c r="D11" s="3">
        <f t="shared" si="1"/>
        <v>20</v>
      </c>
      <c r="E11" s="556"/>
      <c r="F11" s="21" t="str">
        <f t="shared" si="0"/>
        <v>4    Costos</v>
      </c>
      <c r="G11" s="22">
        <f t="shared" si="2"/>
        <v>20</v>
      </c>
      <c r="H11" s="21">
        <v>96</v>
      </c>
      <c r="I11" s="21"/>
      <c r="J11" s="21"/>
      <c r="K11" s="557"/>
      <c r="L11" s="19"/>
      <c r="M11" s="19"/>
      <c r="N11" s="425"/>
      <c r="O11" s="385"/>
      <c r="P11" s="385"/>
      <c r="Q11" s="385"/>
      <c r="R11" s="385"/>
      <c r="S11" s="385"/>
      <c r="T11" s="385"/>
      <c r="U11" s="385"/>
      <c r="V11" s="385"/>
      <c r="W11" s="385"/>
      <c r="X11" s="385"/>
      <c r="Y11" s="385"/>
      <c r="Z11" s="385"/>
      <c r="AA11" s="385"/>
      <c r="AB11" s="385"/>
      <c r="AC11" s="385"/>
      <c r="AD11" s="385"/>
      <c r="AE11" s="385"/>
      <c r="AF11" s="385"/>
      <c r="AG11" s="385"/>
      <c r="AH11" s="385"/>
      <c r="AI11" s="385"/>
      <c r="AJ11" s="385"/>
      <c r="AK11" s="385"/>
      <c r="AL11" s="385"/>
      <c r="AM11" s="385"/>
    </row>
    <row r="12" spans="1:39" ht="45.75" customHeight="1" x14ac:dyDescent="0.2">
      <c r="A12" s="385"/>
      <c r="B12" s="497" t="s">
        <v>29</v>
      </c>
      <c r="C12" s="499">
        <v>20</v>
      </c>
      <c r="D12" s="3">
        <f t="shared" si="1"/>
        <v>20</v>
      </c>
      <c r="E12" s="556"/>
      <c r="F12" s="21" t="str">
        <f t="shared" si="0"/>
        <v>5    Flujo de Efectivo</v>
      </c>
      <c r="G12" s="22">
        <f t="shared" si="2"/>
        <v>20</v>
      </c>
      <c r="H12" s="21">
        <v>96</v>
      </c>
      <c r="I12" s="21"/>
      <c r="J12" s="21"/>
      <c r="K12" s="557"/>
      <c r="L12" s="19"/>
      <c r="M12" s="19"/>
      <c r="N12" s="425"/>
      <c r="O12" s="385"/>
      <c r="P12" s="385"/>
      <c r="Q12" s="385"/>
      <c r="R12" s="385"/>
      <c r="S12" s="385"/>
      <c r="T12" s="385"/>
      <c r="U12" s="385"/>
      <c r="V12" s="385"/>
      <c r="W12" s="385"/>
      <c r="X12" s="385"/>
      <c r="Y12" s="385"/>
      <c r="Z12" s="385"/>
      <c r="AA12" s="385"/>
      <c r="AB12" s="385"/>
      <c r="AC12" s="385"/>
      <c r="AD12" s="385"/>
      <c r="AE12" s="385"/>
      <c r="AF12" s="385"/>
      <c r="AG12" s="385"/>
      <c r="AH12" s="385"/>
      <c r="AI12" s="385"/>
      <c r="AJ12" s="385"/>
      <c r="AK12" s="385"/>
      <c r="AL12" s="385"/>
      <c r="AM12" s="385"/>
    </row>
    <row r="13" spans="1:39" ht="45.75" customHeight="1" x14ac:dyDescent="0.2">
      <c r="A13" s="385"/>
      <c r="B13" s="496" t="s">
        <v>30</v>
      </c>
      <c r="C13" s="499">
        <v>20</v>
      </c>
      <c r="D13" s="3">
        <f t="shared" si="1"/>
        <v>20</v>
      </c>
      <c r="E13" s="556"/>
      <c r="F13" s="21" t="str">
        <f t="shared" si="0"/>
        <v>6    Rentabilidad</v>
      </c>
      <c r="G13" s="22">
        <f t="shared" si="2"/>
        <v>20</v>
      </c>
      <c r="H13" s="21">
        <v>96</v>
      </c>
      <c r="I13" s="21"/>
      <c r="J13" s="21"/>
      <c r="K13" s="557"/>
      <c r="L13" s="19"/>
      <c r="M13" s="19"/>
      <c r="N13" s="425"/>
      <c r="O13" s="385"/>
      <c r="P13" s="385"/>
      <c r="Q13" s="385"/>
      <c r="R13" s="385"/>
      <c r="S13" s="385"/>
      <c r="T13" s="385"/>
      <c r="U13" s="385"/>
      <c r="V13" s="385"/>
      <c r="W13" s="385"/>
      <c r="X13" s="385"/>
      <c r="Y13" s="385"/>
      <c r="Z13" s="385"/>
      <c r="AA13" s="385"/>
      <c r="AB13" s="385"/>
      <c r="AC13" s="385"/>
      <c r="AD13" s="385"/>
      <c r="AE13" s="385"/>
      <c r="AF13" s="385"/>
      <c r="AG13" s="385"/>
      <c r="AH13" s="385"/>
      <c r="AI13" s="385"/>
      <c r="AJ13" s="385"/>
      <c r="AK13" s="385"/>
      <c r="AL13" s="385"/>
      <c r="AM13" s="385"/>
    </row>
    <row r="14" spans="1:39" ht="45.75" customHeight="1" x14ac:dyDescent="0.2">
      <c r="A14" s="385"/>
      <c r="B14" s="496" t="s">
        <v>31</v>
      </c>
      <c r="C14" s="499">
        <v>20</v>
      </c>
      <c r="D14" s="3">
        <f t="shared" si="1"/>
        <v>20</v>
      </c>
      <c r="E14" s="556"/>
      <c r="F14" s="21" t="str">
        <f t="shared" si="0"/>
        <v>7    Fuentes de Financiamiento</v>
      </c>
      <c r="G14" s="22">
        <f t="shared" si="2"/>
        <v>20</v>
      </c>
      <c r="H14" s="21">
        <v>96</v>
      </c>
      <c r="I14" s="21"/>
      <c r="J14" s="21"/>
      <c r="K14" s="557"/>
      <c r="L14" s="19"/>
      <c r="M14" s="19"/>
      <c r="N14" s="425"/>
      <c r="O14" s="385"/>
      <c r="P14" s="385"/>
      <c r="Q14" s="385"/>
      <c r="R14" s="385"/>
      <c r="S14" s="385"/>
      <c r="T14" s="385"/>
      <c r="U14" s="385"/>
      <c r="V14" s="385"/>
      <c r="W14" s="385"/>
      <c r="X14" s="385"/>
      <c r="Y14" s="385"/>
      <c r="Z14" s="385"/>
      <c r="AA14" s="385"/>
      <c r="AB14" s="385"/>
      <c r="AC14" s="385"/>
      <c r="AD14" s="385"/>
      <c r="AE14" s="385"/>
      <c r="AF14" s="385"/>
      <c r="AG14" s="385"/>
      <c r="AH14" s="385"/>
      <c r="AI14" s="385"/>
      <c r="AJ14" s="385"/>
      <c r="AK14" s="385"/>
      <c r="AL14" s="385"/>
      <c r="AM14" s="385"/>
    </row>
    <row r="15" spans="1:39" ht="45.75" customHeight="1" thickBot="1" x14ac:dyDescent="0.25">
      <c r="A15" s="385"/>
      <c r="B15" s="498" t="s">
        <v>32</v>
      </c>
      <c r="C15" s="499">
        <v>20</v>
      </c>
      <c r="D15" s="3">
        <f t="shared" si="1"/>
        <v>20</v>
      </c>
      <c r="E15" s="556"/>
      <c r="F15" s="21" t="str">
        <f t="shared" si="0"/>
        <v>8    Razones Financieras</v>
      </c>
      <c r="G15" s="22">
        <f t="shared" si="2"/>
        <v>20</v>
      </c>
      <c r="H15" s="21">
        <v>96</v>
      </c>
      <c r="I15" s="21"/>
      <c r="J15" s="21"/>
      <c r="K15" s="557"/>
      <c r="L15" s="19"/>
      <c r="M15" s="19"/>
      <c r="N15" s="425"/>
      <c r="O15" s="385"/>
      <c r="P15" s="385"/>
      <c r="Q15" s="385"/>
      <c r="R15" s="385"/>
      <c r="S15" s="385"/>
      <c r="T15" s="385"/>
      <c r="U15" s="385"/>
      <c r="V15" s="385"/>
      <c r="W15" s="385"/>
      <c r="X15" s="385"/>
      <c r="Y15" s="385"/>
      <c r="Z15" s="385"/>
      <c r="AA15" s="385"/>
      <c r="AB15" s="385"/>
      <c r="AC15" s="385"/>
      <c r="AD15" s="385"/>
      <c r="AE15" s="385"/>
      <c r="AF15" s="385"/>
      <c r="AG15" s="385"/>
      <c r="AH15" s="385"/>
      <c r="AI15" s="385"/>
      <c r="AJ15" s="385"/>
      <c r="AK15" s="385"/>
      <c r="AL15" s="385"/>
      <c r="AM15" s="385"/>
    </row>
    <row r="16" spans="1:39" ht="15" customHeight="1" x14ac:dyDescent="0.2">
      <c r="A16" s="385"/>
      <c r="B16" s="385"/>
      <c r="C16" s="423"/>
      <c r="D16" s="385"/>
      <c r="E16" s="385"/>
      <c r="F16" s="425"/>
      <c r="G16" s="430">
        <f t="shared" si="2"/>
        <v>0</v>
      </c>
      <c r="H16" s="425"/>
      <c r="I16" s="425"/>
      <c r="J16" s="425"/>
      <c r="K16" s="425"/>
      <c r="L16" s="425"/>
      <c r="M16" s="425"/>
      <c r="N16" s="425"/>
      <c r="O16" s="385"/>
      <c r="P16" s="385"/>
      <c r="Q16" s="385"/>
      <c r="R16" s="385"/>
      <c r="S16" s="385"/>
      <c r="T16" s="385"/>
      <c r="U16" s="385"/>
      <c r="V16" s="385"/>
      <c r="W16" s="385"/>
      <c r="X16" s="385"/>
      <c r="Y16" s="385"/>
      <c r="Z16" s="385"/>
      <c r="AA16" s="385"/>
      <c r="AB16" s="385"/>
      <c r="AC16" s="385"/>
      <c r="AD16" s="385"/>
      <c r="AE16" s="385"/>
      <c r="AF16" s="385"/>
      <c r="AG16" s="385"/>
      <c r="AH16" s="385"/>
      <c r="AI16" s="385"/>
      <c r="AJ16" s="385"/>
      <c r="AK16" s="385"/>
      <c r="AL16" s="385"/>
      <c r="AM16" s="385"/>
    </row>
    <row r="17" spans="1:39" ht="15.75" thickBot="1" x14ac:dyDescent="0.25">
      <c r="A17" s="385"/>
      <c r="B17" s="385"/>
      <c r="C17" s="423"/>
      <c r="D17" s="385"/>
      <c r="E17" s="385"/>
      <c r="F17" s="425"/>
      <c r="G17" s="425"/>
      <c r="H17" s="425"/>
      <c r="I17" s="425"/>
      <c r="J17" s="425"/>
      <c r="K17" s="425"/>
      <c r="L17" s="425"/>
      <c r="M17" s="425"/>
      <c r="N17" s="425"/>
      <c r="O17" s="385"/>
      <c r="P17" s="385"/>
      <c r="Q17" s="385"/>
      <c r="R17" s="385"/>
      <c r="S17" s="385"/>
      <c r="T17" s="385"/>
      <c r="U17" s="385"/>
      <c r="V17" s="385"/>
      <c r="W17" s="385"/>
      <c r="X17" s="385"/>
      <c r="Y17" s="385"/>
      <c r="Z17" s="385"/>
      <c r="AA17" s="385"/>
      <c r="AB17" s="385"/>
      <c r="AC17" s="385"/>
      <c r="AD17" s="385"/>
      <c r="AE17" s="385"/>
      <c r="AF17" s="385"/>
      <c r="AG17" s="385"/>
      <c r="AH17" s="385"/>
      <c r="AI17" s="385"/>
      <c r="AJ17" s="385"/>
      <c r="AK17" s="385"/>
      <c r="AL17" s="385"/>
      <c r="AM17" s="385"/>
    </row>
    <row r="18" spans="1:39" ht="23.25" customHeight="1" x14ac:dyDescent="0.2">
      <c r="A18" s="385"/>
      <c r="B18" s="541" t="s">
        <v>381</v>
      </c>
      <c r="C18" s="542"/>
      <c r="D18" s="542"/>
      <c r="E18" s="542"/>
      <c r="F18" s="542"/>
      <c r="G18" s="542"/>
      <c r="H18" s="542"/>
      <c r="I18" s="542"/>
      <c r="J18" s="542"/>
      <c r="K18" s="542"/>
      <c r="L18" s="542"/>
      <c r="M18" s="543"/>
      <c r="N18" s="425"/>
      <c r="O18" s="385"/>
      <c r="P18" s="385"/>
      <c r="Q18" s="385"/>
      <c r="R18" s="385"/>
      <c r="S18" s="385"/>
      <c r="T18" s="385"/>
      <c r="U18" s="385"/>
      <c r="V18" s="385"/>
      <c r="W18" s="385"/>
      <c r="X18" s="385"/>
      <c r="Y18" s="385"/>
      <c r="Z18" s="385"/>
      <c r="AA18" s="385"/>
      <c r="AB18" s="385"/>
      <c r="AC18" s="385"/>
      <c r="AD18" s="385"/>
      <c r="AE18" s="385"/>
      <c r="AF18" s="385"/>
      <c r="AG18" s="385"/>
      <c r="AH18" s="385"/>
      <c r="AI18" s="385"/>
      <c r="AJ18" s="385"/>
      <c r="AK18" s="385"/>
      <c r="AL18" s="385"/>
      <c r="AM18" s="385"/>
    </row>
    <row r="19" spans="1:39" ht="23.25" customHeight="1" x14ac:dyDescent="0.2">
      <c r="A19" s="385"/>
      <c r="B19" s="547"/>
      <c r="C19" s="548"/>
      <c r="D19" s="548"/>
      <c r="E19" s="548"/>
      <c r="F19" s="548"/>
      <c r="G19" s="548"/>
      <c r="H19" s="548"/>
      <c r="I19" s="548"/>
      <c r="J19" s="548"/>
      <c r="K19" s="548"/>
      <c r="L19" s="548"/>
      <c r="M19" s="549"/>
      <c r="N19" s="385"/>
      <c r="O19" s="385"/>
      <c r="P19" s="385"/>
      <c r="Q19" s="385"/>
      <c r="R19" s="385"/>
      <c r="S19" s="385"/>
      <c r="T19" s="385"/>
      <c r="U19" s="385"/>
      <c r="V19" s="385"/>
      <c r="W19" s="385"/>
      <c r="X19" s="385"/>
      <c r="Y19" s="385"/>
      <c r="Z19" s="385"/>
      <c r="AA19" s="385"/>
      <c r="AB19" s="385"/>
      <c r="AC19" s="385"/>
      <c r="AD19" s="385"/>
      <c r="AE19" s="385"/>
      <c r="AF19" s="385"/>
      <c r="AG19" s="385"/>
      <c r="AH19" s="385"/>
      <c r="AI19" s="385"/>
      <c r="AJ19" s="385"/>
      <c r="AK19" s="385"/>
      <c r="AL19" s="385"/>
      <c r="AM19" s="385"/>
    </row>
    <row r="20" spans="1:39" ht="23.25" customHeight="1" x14ac:dyDescent="0.2">
      <c r="A20" s="385"/>
      <c r="B20" s="547"/>
      <c r="C20" s="548"/>
      <c r="D20" s="548"/>
      <c r="E20" s="548"/>
      <c r="F20" s="548"/>
      <c r="G20" s="548"/>
      <c r="H20" s="548"/>
      <c r="I20" s="548"/>
      <c r="J20" s="548"/>
      <c r="K20" s="548"/>
      <c r="L20" s="548"/>
      <c r="M20" s="549"/>
      <c r="N20" s="385"/>
      <c r="O20" s="385"/>
      <c r="P20" s="385"/>
      <c r="Q20" s="385"/>
      <c r="R20" s="385"/>
      <c r="S20" s="385"/>
      <c r="T20" s="385"/>
      <c r="U20" s="385"/>
      <c r="V20" s="385"/>
      <c r="W20" s="385"/>
      <c r="X20" s="385"/>
      <c r="Y20" s="385"/>
      <c r="Z20" s="385"/>
      <c r="AA20" s="385"/>
      <c r="AB20" s="385"/>
      <c r="AC20" s="385"/>
      <c r="AD20" s="385"/>
      <c r="AE20" s="385"/>
      <c r="AF20" s="385"/>
      <c r="AG20" s="385"/>
      <c r="AH20" s="385"/>
      <c r="AI20" s="385"/>
      <c r="AJ20" s="385"/>
      <c r="AK20" s="385"/>
      <c r="AL20" s="385"/>
      <c r="AM20" s="385"/>
    </row>
    <row r="21" spans="1:39" ht="23.25" customHeight="1" x14ac:dyDescent="0.2">
      <c r="A21" s="385"/>
      <c r="B21" s="547"/>
      <c r="C21" s="548"/>
      <c r="D21" s="548"/>
      <c r="E21" s="548"/>
      <c r="F21" s="548"/>
      <c r="G21" s="548"/>
      <c r="H21" s="548"/>
      <c r="I21" s="548"/>
      <c r="J21" s="548"/>
      <c r="K21" s="548"/>
      <c r="L21" s="548"/>
      <c r="M21" s="549"/>
      <c r="N21" s="385"/>
      <c r="O21" s="385"/>
      <c r="P21" s="385"/>
      <c r="Q21" s="385"/>
      <c r="R21" s="385"/>
      <c r="S21" s="385"/>
      <c r="T21" s="385"/>
      <c r="U21" s="385"/>
      <c r="V21" s="385"/>
      <c r="W21" s="385"/>
      <c r="X21" s="385"/>
      <c r="Y21" s="385"/>
      <c r="Z21" s="385"/>
      <c r="AA21" s="385"/>
      <c r="AB21" s="385"/>
      <c r="AC21" s="385"/>
      <c r="AD21" s="385"/>
      <c r="AE21" s="385"/>
      <c r="AF21" s="385"/>
      <c r="AG21" s="385"/>
      <c r="AH21" s="385"/>
      <c r="AI21" s="385"/>
      <c r="AJ21" s="385"/>
      <c r="AK21" s="385"/>
      <c r="AL21" s="385"/>
      <c r="AM21" s="385"/>
    </row>
    <row r="22" spans="1:39" ht="23.25" customHeight="1" x14ac:dyDescent="0.2">
      <c r="A22" s="385"/>
      <c r="B22" s="547"/>
      <c r="C22" s="548"/>
      <c r="D22" s="548"/>
      <c r="E22" s="548"/>
      <c r="F22" s="548"/>
      <c r="G22" s="548"/>
      <c r="H22" s="548"/>
      <c r="I22" s="548"/>
      <c r="J22" s="548"/>
      <c r="K22" s="548"/>
      <c r="L22" s="548"/>
      <c r="M22" s="549"/>
      <c r="N22" s="385"/>
      <c r="O22" s="385"/>
      <c r="P22" s="385"/>
      <c r="Q22" s="385"/>
      <c r="R22" s="385"/>
      <c r="S22" s="385"/>
      <c r="T22" s="385"/>
      <c r="U22" s="385"/>
      <c r="V22" s="385"/>
      <c r="W22" s="385"/>
      <c r="X22" s="385"/>
      <c r="Y22" s="385"/>
      <c r="Z22" s="385"/>
      <c r="AA22" s="385"/>
      <c r="AB22" s="385"/>
      <c r="AC22" s="385"/>
      <c r="AD22" s="385"/>
      <c r="AE22" s="385"/>
      <c r="AF22" s="385"/>
      <c r="AG22" s="385"/>
      <c r="AH22" s="385"/>
      <c r="AI22" s="385"/>
      <c r="AJ22" s="385"/>
      <c r="AK22" s="385"/>
      <c r="AL22" s="385"/>
      <c r="AM22" s="385"/>
    </row>
    <row r="23" spans="1:39" ht="23.25" customHeight="1" x14ac:dyDescent="0.2">
      <c r="A23" s="385"/>
      <c r="B23" s="547"/>
      <c r="C23" s="548"/>
      <c r="D23" s="548"/>
      <c r="E23" s="548"/>
      <c r="F23" s="548"/>
      <c r="G23" s="548"/>
      <c r="H23" s="548"/>
      <c r="I23" s="548"/>
      <c r="J23" s="548"/>
      <c r="K23" s="548"/>
      <c r="L23" s="548"/>
      <c r="M23" s="549"/>
      <c r="N23" s="385"/>
      <c r="O23" s="385"/>
      <c r="P23" s="385"/>
      <c r="Q23" s="385"/>
      <c r="R23" s="385"/>
      <c r="S23" s="385"/>
      <c r="T23" s="385"/>
      <c r="U23" s="385"/>
      <c r="V23" s="385"/>
      <c r="W23" s="385"/>
      <c r="X23" s="385"/>
      <c r="Y23" s="385"/>
      <c r="Z23" s="385"/>
      <c r="AA23" s="385"/>
      <c r="AB23" s="385"/>
      <c r="AC23" s="385"/>
      <c r="AD23" s="385"/>
      <c r="AE23" s="385"/>
      <c r="AF23" s="385"/>
      <c r="AG23" s="385"/>
      <c r="AH23" s="385"/>
      <c r="AI23" s="385"/>
      <c r="AJ23" s="385"/>
      <c r="AK23" s="385"/>
      <c r="AL23" s="385"/>
      <c r="AM23" s="385"/>
    </row>
    <row r="24" spans="1:39" ht="23.25" customHeight="1" x14ac:dyDescent="0.2">
      <c r="A24" s="385"/>
      <c r="B24" s="547"/>
      <c r="C24" s="548"/>
      <c r="D24" s="548"/>
      <c r="E24" s="548"/>
      <c r="F24" s="548"/>
      <c r="G24" s="548"/>
      <c r="H24" s="548"/>
      <c r="I24" s="548"/>
      <c r="J24" s="548"/>
      <c r="K24" s="548"/>
      <c r="L24" s="548"/>
      <c r="M24" s="549"/>
      <c r="N24" s="385"/>
      <c r="O24" s="385"/>
      <c r="P24" s="385"/>
      <c r="Q24" s="385"/>
      <c r="R24" s="385"/>
      <c r="S24" s="385"/>
      <c r="T24" s="385"/>
      <c r="U24" s="385"/>
      <c r="V24" s="385"/>
      <c r="W24" s="385"/>
      <c r="X24" s="385"/>
      <c r="Y24" s="385"/>
      <c r="Z24" s="385"/>
      <c r="AA24" s="385"/>
      <c r="AB24" s="385"/>
      <c r="AC24" s="385"/>
      <c r="AD24" s="385"/>
      <c r="AE24" s="385"/>
      <c r="AF24" s="385"/>
      <c r="AG24" s="385"/>
      <c r="AH24" s="385"/>
      <c r="AI24" s="385"/>
      <c r="AJ24" s="385"/>
      <c r="AK24" s="385"/>
      <c r="AL24" s="385"/>
      <c r="AM24" s="385"/>
    </row>
    <row r="25" spans="1:39" ht="23.25" customHeight="1" x14ac:dyDescent="0.2">
      <c r="A25" s="385"/>
      <c r="B25" s="547"/>
      <c r="C25" s="548"/>
      <c r="D25" s="548"/>
      <c r="E25" s="548"/>
      <c r="F25" s="548"/>
      <c r="G25" s="548"/>
      <c r="H25" s="548"/>
      <c r="I25" s="548"/>
      <c r="J25" s="548"/>
      <c r="K25" s="548"/>
      <c r="L25" s="548"/>
      <c r="M25" s="549"/>
      <c r="N25" s="385"/>
      <c r="O25" s="385"/>
      <c r="P25" s="385"/>
      <c r="Q25" s="385"/>
      <c r="R25" s="385"/>
      <c r="S25" s="385"/>
      <c r="T25" s="385"/>
      <c r="U25" s="385"/>
      <c r="V25" s="385"/>
      <c r="W25" s="385"/>
      <c r="X25" s="385"/>
      <c r="Y25" s="385"/>
      <c r="Z25" s="385"/>
      <c r="AA25" s="385"/>
      <c r="AB25" s="385"/>
      <c r="AC25" s="385"/>
      <c r="AD25" s="385"/>
      <c r="AE25" s="385"/>
      <c r="AF25" s="385"/>
      <c r="AG25" s="385"/>
      <c r="AH25" s="385"/>
      <c r="AI25" s="385"/>
      <c r="AJ25" s="385"/>
      <c r="AK25" s="385"/>
      <c r="AL25" s="385"/>
      <c r="AM25" s="385"/>
    </row>
    <row r="26" spans="1:39" ht="23.25" customHeight="1" x14ac:dyDescent="0.2">
      <c r="A26" s="385"/>
      <c r="B26" s="547"/>
      <c r="C26" s="548"/>
      <c r="D26" s="548"/>
      <c r="E26" s="548"/>
      <c r="F26" s="548"/>
      <c r="G26" s="548"/>
      <c r="H26" s="548"/>
      <c r="I26" s="548"/>
      <c r="J26" s="548"/>
      <c r="K26" s="548"/>
      <c r="L26" s="548"/>
      <c r="M26" s="549"/>
      <c r="N26" s="385"/>
      <c r="O26" s="385"/>
      <c r="P26" s="385"/>
      <c r="Q26" s="385"/>
      <c r="R26" s="385"/>
      <c r="S26" s="385"/>
      <c r="T26" s="385"/>
      <c r="U26" s="385"/>
      <c r="V26" s="385"/>
      <c r="W26" s="385"/>
      <c r="X26" s="385"/>
      <c r="Y26" s="385"/>
      <c r="Z26" s="385"/>
      <c r="AA26" s="385"/>
      <c r="AB26" s="385"/>
      <c r="AC26" s="385"/>
      <c r="AD26" s="385"/>
      <c r="AE26" s="385"/>
      <c r="AF26" s="385"/>
      <c r="AG26" s="385"/>
      <c r="AH26" s="385"/>
      <c r="AI26" s="385"/>
      <c r="AJ26" s="385"/>
      <c r="AK26" s="385"/>
      <c r="AL26" s="385"/>
      <c r="AM26" s="385"/>
    </row>
    <row r="27" spans="1:39" ht="23.25" customHeight="1" x14ac:dyDescent="0.2">
      <c r="A27" s="385"/>
      <c r="B27" s="547"/>
      <c r="C27" s="548"/>
      <c r="D27" s="548"/>
      <c r="E27" s="548"/>
      <c r="F27" s="548"/>
      <c r="G27" s="548"/>
      <c r="H27" s="548"/>
      <c r="I27" s="548"/>
      <c r="J27" s="548"/>
      <c r="K27" s="548"/>
      <c r="L27" s="548"/>
      <c r="M27" s="549"/>
      <c r="N27" s="385"/>
      <c r="O27" s="385"/>
      <c r="P27" s="385"/>
      <c r="Q27" s="385"/>
      <c r="R27" s="385"/>
      <c r="S27" s="385"/>
      <c r="T27" s="385"/>
      <c r="U27" s="385"/>
      <c r="V27" s="385"/>
      <c r="W27" s="385"/>
      <c r="X27" s="385"/>
      <c r="Y27" s="385"/>
      <c r="Z27" s="385"/>
      <c r="AA27" s="385"/>
      <c r="AB27" s="385"/>
      <c r="AC27" s="385"/>
      <c r="AD27" s="385"/>
      <c r="AE27" s="385"/>
      <c r="AF27" s="385"/>
      <c r="AG27" s="385"/>
      <c r="AH27" s="385"/>
      <c r="AI27" s="385"/>
      <c r="AJ27" s="385"/>
      <c r="AK27" s="385"/>
      <c r="AL27" s="385"/>
      <c r="AM27" s="385"/>
    </row>
    <row r="28" spans="1:39" ht="23.25" customHeight="1" x14ac:dyDescent="0.2">
      <c r="A28" s="385"/>
      <c r="B28" s="547"/>
      <c r="C28" s="548"/>
      <c r="D28" s="548"/>
      <c r="E28" s="548"/>
      <c r="F28" s="548"/>
      <c r="G28" s="548"/>
      <c r="H28" s="548"/>
      <c r="I28" s="548"/>
      <c r="J28" s="548"/>
      <c r="K28" s="548"/>
      <c r="L28" s="548"/>
      <c r="M28" s="549"/>
      <c r="N28" s="385"/>
      <c r="O28" s="385"/>
      <c r="P28" s="385"/>
      <c r="Q28" s="385"/>
      <c r="R28" s="385"/>
      <c r="S28" s="385"/>
      <c r="T28" s="385"/>
      <c r="U28" s="385"/>
      <c r="V28" s="385"/>
      <c r="W28" s="385"/>
      <c r="X28" s="385"/>
      <c r="Y28" s="385"/>
      <c r="Z28" s="385"/>
      <c r="AA28" s="385"/>
      <c r="AB28" s="385"/>
      <c r="AC28" s="385"/>
      <c r="AD28" s="385"/>
      <c r="AE28" s="385"/>
      <c r="AF28" s="385"/>
      <c r="AG28" s="385"/>
      <c r="AH28" s="385"/>
      <c r="AI28" s="385"/>
      <c r="AJ28" s="385"/>
      <c r="AK28" s="385"/>
      <c r="AL28" s="385"/>
      <c r="AM28" s="385"/>
    </row>
    <row r="29" spans="1:39" ht="23.25" customHeight="1" x14ac:dyDescent="0.2">
      <c r="A29" s="385"/>
      <c r="B29" s="547"/>
      <c r="C29" s="548"/>
      <c r="D29" s="548"/>
      <c r="E29" s="548"/>
      <c r="F29" s="548"/>
      <c r="G29" s="548"/>
      <c r="H29" s="548"/>
      <c r="I29" s="548"/>
      <c r="J29" s="548"/>
      <c r="K29" s="548"/>
      <c r="L29" s="548"/>
      <c r="M29" s="549"/>
      <c r="N29" s="385"/>
      <c r="O29" s="385"/>
      <c r="P29" s="385"/>
      <c r="Q29" s="385"/>
      <c r="R29" s="385"/>
      <c r="S29" s="385"/>
      <c r="T29" s="385"/>
      <c r="U29" s="385"/>
      <c r="V29" s="385"/>
      <c r="W29" s="385"/>
      <c r="X29" s="385"/>
      <c r="Y29" s="385"/>
      <c r="Z29" s="385"/>
      <c r="AA29" s="385"/>
      <c r="AB29" s="385"/>
      <c r="AC29" s="385"/>
      <c r="AD29" s="385"/>
      <c r="AE29" s="385"/>
      <c r="AF29" s="385"/>
      <c r="AG29" s="385"/>
      <c r="AH29" s="385"/>
      <c r="AI29" s="385"/>
      <c r="AJ29" s="385"/>
      <c r="AK29" s="385"/>
      <c r="AL29" s="385"/>
      <c r="AM29" s="385"/>
    </row>
    <row r="30" spans="1:39" ht="23.25" customHeight="1" x14ac:dyDescent="0.2">
      <c r="A30" s="385"/>
      <c r="B30" s="547"/>
      <c r="C30" s="548"/>
      <c r="D30" s="548"/>
      <c r="E30" s="548"/>
      <c r="F30" s="548"/>
      <c r="G30" s="548"/>
      <c r="H30" s="548"/>
      <c r="I30" s="548"/>
      <c r="J30" s="548"/>
      <c r="K30" s="548"/>
      <c r="L30" s="548"/>
      <c r="M30" s="549"/>
      <c r="N30" s="385"/>
      <c r="O30" s="385"/>
      <c r="P30" s="385"/>
      <c r="Q30" s="385"/>
      <c r="R30" s="385"/>
      <c r="S30" s="385"/>
      <c r="T30" s="385"/>
      <c r="U30" s="385"/>
      <c r="V30" s="385"/>
      <c r="W30" s="385"/>
      <c r="X30" s="385"/>
      <c r="Y30" s="385"/>
      <c r="Z30" s="385"/>
      <c r="AA30" s="385"/>
      <c r="AB30" s="385"/>
      <c r="AC30" s="385"/>
      <c r="AD30" s="385"/>
      <c r="AE30" s="385"/>
      <c r="AF30" s="385"/>
      <c r="AG30" s="385"/>
      <c r="AH30" s="385"/>
      <c r="AI30" s="385"/>
      <c r="AJ30" s="385"/>
      <c r="AK30" s="385"/>
      <c r="AL30" s="385"/>
      <c r="AM30" s="385"/>
    </row>
    <row r="31" spans="1:39" ht="23.25" customHeight="1" x14ac:dyDescent="0.2">
      <c r="A31" s="385"/>
      <c r="B31" s="547"/>
      <c r="C31" s="548"/>
      <c r="D31" s="548"/>
      <c r="E31" s="548"/>
      <c r="F31" s="548"/>
      <c r="G31" s="548"/>
      <c r="H31" s="548"/>
      <c r="I31" s="548"/>
      <c r="J31" s="548"/>
      <c r="K31" s="548"/>
      <c r="L31" s="548"/>
      <c r="M31" s="549"/>
      <c r="N31" s="385"/>
      <c r="O31" s="385"/>
      <c r="P31" s="385"/>
      <c r="Q31" s="385"/>
      <c r="R31" s="385"/>
      <c r="S31" s="385"/>
      <c r="T31" s="385"/>
      <c r="U31" s="385"/>
      <c r="V31" s="385"/>
      <c r="W31" s="385"/>
      <c r="X31" s="385"/>
      <c r="Y31" s="385"/>
      <c r="Z31" s="385"/>
      <c r="AA31" s="385"/>
      <c r="AB31" s="385"/>
      <c r="AC31" s="385"/>
      <c r="AD31" s="385"/>
      <c r="AE31" s="385"/>
      <c r="AF31" s="385"/>
      <c r="AG31" s="385"/>
      <c r="AH31" s="385"/>
      <c r="AI31" s="385"/>
      <c r="AJ31" s="385"/>
      <c r="AK31" s="385"/>
      <c r="AL31" s="385"/>
      <c r="AM31" s="385"/>
    </row>
    <row r="32" spans="1:39" ht="23.25" customHeight="1" x14ac:dyDescent="0.2">
      <c r="A32" s="385"/>
      <c r="B32" s="547"/>
      <c r="C32" s="548"/>
      <c r="D32" s="548"/>
      <c r="E32" s="548"/>
      <c r="F32" s="548"/>
      <c r="G32" s="548"/>
      <c r="H32" s="548"/>
      <c r="I32" s="548"/>
      <c r="J32" s="548"/>
      <c r="K32" s="548"/>
      <c r="L32" s="548"/>
      <c r="M32" s="549"/>
      <c r="N32" s="385"/>
      <c r="O32" s="385"/>
      <c r="P32" s="385"/>
      <c r="Q32" s="385"/>
      <c r="R32" s="385"/>
      <c r="S32" s="385"/>
      <c r="T32" s="385"/>
      <c r="U32" s="385"/>
      <c r="V32" s="385"/>
      <c r="W32" s="385"/>
      <c r="X32" s="385"/>
      <c r="Y32" s="385"/>
      <c r="Z32" s="385"/>
      <c r="AA32" s="385"/>
      <c r="AB32" s="385"/>
      <c r="AC32" s="385"/>
      <c r="AD32" s="385"/>
      <c r="AE32" s="385"/>
      <c r="AF32" s="385"/>
      <c r="AG32" s="385"/>
      <c r="AH32" s="385"/>
      <c r="AI32" s="385"/>
      <c r="AJ32" s="385"/>
      <c r="AK32" s="385"/>
      <c r="AL32" s="385"/>
      <c r="AM32" s="385"/>
    </row>
    <row r="33" spans="1:39" ht="23.25" customHeight="1" x14ac:dyDescent="0.2">
      <c r="A33" s="385"/>
      <c r="B33" s="547"/>
      <c r="C33" s="548"/>
      <c r="D33" s="548"/>
      <c r="E33" s="548"/>
      <c r="F33" s="548"/>
      <c r="G33" s="548"/>
      <c r="H33" s="548"/>
      <c r="I33" s="548"/>
      <c r="J33" s="548"/>
      <c r="K33" s="548"/>
      <c r="L33" s="548"/>
      <c r="M33" s="549"/>
      <c r="N33" s="385"/>
      <c r="O33" s="385"/>
      <c r="P33" s="385"/>
      <c r="Q33" s="385"/>
      <c r="R33" s="385"/>
      <c r="S33" s="385"/>
      <c r="T33" s="385"/>
      <c r="U33" s="385"/>
      <c r="V33" s="385"/>
      <c r="W33" s="385"/>
      <c r="X33" s="385"/>
      <c r="Y33" s="385"/>
      <c r="Z33" s="385"/>
      <c r="AA33" s="385"/>
      <c r="AB33" s="385"/>
      <c r="AC33" s="385"/>
      <c r="AD33" s="385"/>
      <c r="AE33" s="385"/>
      <c r="AF33" s="385"/>
      <c r="AG33" s="385"/>
      <c r="AH33" s="385"/>
      <c r="AI33" s="385"/>
      <c r="AJ33" s="385"/>
      <c r="AK33" s="385"/>
      <c r="AL33" s="385"/>
      <c r="AM33" s="385"/>
    </row>
    <row r="34" spans="1:39" ht="23.25" customHeight="1" x14ac:dyDescent="0.2">
      <c r="A34" s="385"/>
      <c r="B34" s="547"/>
      <c r="C34" s="548"/>
      <c r="D34" s="548"/>
      <c r="E34" s="548"/>
      <c r="F34" s="548"/>
      <c r="G34" s="548"/>
      <c r="H34" s="548"/>
      <c r="I34" s="548"/>
      <c r="J34" s="548"/>
      <c r="K34" s="548"/>
      <c r="L34" s="548"/>
      <c r="M34" s="549"/>
      <c r="N34" s="385"/>
      <c r="O34" s="385"/>
      <c r="P34" s="385"/>
      <c r="Q34" s="385"/>
      <c r="R34" s="385"/>
      <c r="S34" s="385"/>
      <c r="T34" s="385"/>
      <c r="U34" s="385"/>
      <c r="V34" s="385"/>
      <c r="W34" s="385"/>
      <c r="X34" s="385"/>
      <c r="Y34" s="385"/>
      <c r="Z34" s="385"/>
      <c r="AA34" s="385"/>
      <c r="AB34" s="385"/>
      <c r="AC34" s="385"/>
      <c r="AD34" s="385"/>
      <c r="AE34" s="385"/>
      <c r="AF34" s="385"/>
      <c r="AG34" s="385"/>
      <c r="AH34" s="385"/>
      <c r="AI34" s="385"/>
      <c r="AJ34" s="385"/>
      <c r="AK34" s="385"/>
      <c r="AL34" s="385"/>
      <c r="AM34" s="385"/>
    </row>
    <row r="35" spans="1:39" ht="23.25" customHeight="1" x14ac:dyDescent="0.2">
      <c r="A35" s="385"/>
      <c r="B35" s="547"/>
      <c r="C35" s="548"/>
      <c r="D35" s="548"/>
      <c r="E35" s="548"/>
      <c r="F35" s="548"/>
      <c r="G35" s="548"/>
      <c r="H35" s="548"/>
      <c r="I35" s="548"/>
      <c r="J35" s="548"/>
      <c r="K35" s="548"/>
      <c r="L35" s="548"/>
      <c r="M35" s="549"/>
      <c r="N35" s="385"/>
      <c r="O35" s="385"/>
      <c r="P35" s="385"/>
      <c r="Q35" s="385"/>
      <c r="R35" s="385"/>
      <c r="S35" s="385"/>
      <c r="T35" s="385"/>
      <c r="U35" s="385"/>
      <c r="V35" s="385"/>
      <c r="W35" s="385"/>
      <c r="X35" s="385"/>
      <c r="Y35" s="385"/>
      <c r="Z35" s="385"/>
      <c r="AA35" s="385"/>
      <c r="AB35" s="385"/>
      <c r="AC35" s="385"/>
      <c r="AD35" s="385"/>
      <c r="AE35" s="385"/>
      <c r="AF35" s="385"/>
      <c r="AG35" s="385"/>
      <c r="AH35" s="385"/>
      <c r="AI35" s="385"/>
      <c r="AJ35" s="385"/>
      <c r="AK35" s="385"/>
      <c r="AL35" s="385"/>
      <c r="AM35" s="385"/>
    </row>
    <row r="36" spans="1:39" ht="23.25" customHeight="1" x14ac:dyDescent="0.2">
      <c r="A36" s="385"/>
      <c r="B36" s="547"/>
      <c r="C36" s="548"/>
      <c r="D36" s="548"/>
      <c r="E36" s="548"/>
      <c r="F36" s="548"/>
      <c r="G36" s="548"/>
      <c r="H36" s="548"/>
      <c r="I36" s="548"/>
      <c r="J36" s="548"/>
      <c r="K36" s="548"/>
      <c r="L36" s="548"/>
      <c r="M36" s="549"/>
      <c r="N36" s="385"/>
      <c r="O36" s="385"/>
      <c r="P36" s="385"/>
      <c r="Q36" s="385"/>
      <c r="R36" s="385"/>
      <c r="S36" s="385"/>
      <c r="T36" s="385"/>
      <c r="U36" s="385"/>
      <c r="V36" s="385"/>
      <c r="W36" s="385"/>
      <c r="X36" s="385"/>
      <c r="Y36" s="385"/>
      <c r="Z36" s="385"/>
      <c r="AA36" s="385"/>
      <c r="AB36" s="385"/>
      <c r="AC36" s="385"/>
      <c r="AD36" s="385"/>
      <c r="AE36" s="385"/>
      <c r="AF36" s="385"/>
      <c r="AG36" s="385"/>
      <c r="AH36" s="385"/>
      <c r="AI36" s="385"/>
      <c r="AJ36" s="385"/>
      <c r="AK36" s="385"/>
      <c r="AL36" s="385"/>
      <c r="AM36" s="385"/>
    </row>
    <row r="37" spans="1:39" ht="23.25" customHeight="1" x14ac:dyDescent="0.2">
      <c r="A37" s="385"/>
      <c r="B37" s="547"/>
      <c r="C37" s="548"/>
      <c r="D37" s="548"/>
      <c r="E37" s="548"/>
      <c r="F37" s="548"/>
      <c r="G37" s="548"/>
      <c r="H37" s="548"/>
      <c r="I37" s="548"/>
      <c r="J37" s="548"/>
      <c r="K37" s="548"/>
      <c r="L37" s="548"/>
      <c r="M37" s="549"/>
      <c r="N37" s="385"/>
      <c r="O37" s="385"/>
      <c r="P37" s="385"/>
      <c r="Q37" s="385"/>
      <c r="R37" s="385"/>
      <c r="S37" s="385"/>
      <c r="T37" s="385"/>
      <c r="U37" s="385"/>
      <c r="V37" s="385"/>
      <c r="W37" s="385"/>
      <c r="X37" s="385"/>
      <c r="Y37" s="385"/>
      <c r="Z37" s="385"/>
      <c r="AA37" s="385"/>
      <c r="AB37" s="385"/>
      <c r="AC37" s="385"/>
      <c r="AD37" s="385"/>
      <c r="AE37" s="385"/>
      <c r="AF37" s="385"/>
      <c r="AG37" s="385"/>
      <c r="AH37" s="385"/>
      <c r="AI37" s="385"/>
      <c r="AJ37" s="385"/>
      <c r="AK37" s="385"/>
      <c r="AL37" s="385"/>
      <c r="AM37" s="385"/>
    </row>
    <row r="38" spans="1:39" ht="23.25" customHeight="1" x14ac:dyDescent="0.2">
      <c r="A38" s="385"/>
      <c r="B38" s="547"/>
      <c r="C38" s="548"/>
      <c r="D38" s="548"/>
      <c r="E38" s="548"/>
      <c r="F38" s="548"/>
      <c r="G38" s="548"/>
      <c r="H38" s="548"/>
      <c r="I38" s="548"/>
      <c r="J38" s="548"/>
      <c r="K38" s="548"/>
      <c r="L38" s="548"/>
      <c r="M38" s="549"/>
      <c r="N38" s="385"/>
      <c r="O38" s="385"/>
      <c r="P38" s="385"/>
      <c r="Q38" s="385"/>
      <c r="R38" s="385"/>
      <c r="S38" s="385"/>
      <c r="T38" s="385"/>
      <c r="U38" s="385"/>
      <c r="V38" s="385"/>
      <c r="W38" s="385"/>
      <c r="X38" s="385"/>
      <c r="Y38" s="385"/>
      <c r="Z38" s="385"/>
      <c r="AA38" s="385"/>
      <c r="AB38" s="385"/>
      <c r="AC38" s="385"/>
      <c r="AD38" s="385"/>
      <c r="AE38" s="385"/>
      <c r="AF38" s="385"/>
      <c r="AG38" s="385"/>
      <c r="AH38" s="385"/>
      <c r="AI38" s="385"/>
      <c r="AJ38" s="385"/>
      <c r="AK38" s="385"/>
      <c r="AL38" s="385"/>
      <c r="AM38" s="385"/>
    </row>
    <row r="39" spans="1:39" ht="23.25" customHeight="1" x14ac:dyDescent="0.2">
      <c r="A39" s="385"/>
      <c r="B39" s="547"/>
      <c r="C39" s="548"/>
      <c r="D39" s="548"/>
      <c r="E39" s="548"/>
      <c r="F39" s="548"/>
      <c r="G39" s="548"/>
      <c r="H39" s="548"/>
      <c r="I39" s="548"/>
      <c r="J39" s="548"/>
      <c r="K39" s="548"/>
      <c r="L39" s="548"/>
      <c r="M39" s="549"/>
      <c r="N39" s="385"/>
      <c r="O39" s="385"/>
      <c r="P39" s="385"/>
      <c r="Q39" s="385"/>
      <c r="R39" s="385"/>
      <c r="S39" s="385"/>
      <c r="T39" s="385"/>
      <c r="U39" s="385"/>
      <c r="V39" s="385"/>
      <c r="W39" s="385"/>
      <c r="X39" s="385"/>
      <c r="Y39" s="385"/>
      <c r="Z39" s="385"/>
      <c r="AA39" s="385"/>
      <c r="AB39" s="385"/>
      <c r="AC39" s="385"/>
      <c r="AD39" s="385"/>
      <c r="AE39" s="385"/>
      <c r="AF39" s="385"/>
      <c r="AG39" s="385"/>
      <c r="AH39" s="385"/>
      <c r="AI39" s="385"/>
      <c r="AJ39" s="385"/>
      <c r="AK39" s="385"/>
      <c r="AL39" s="385"/>
      <c r="AM39" s="385"/>
    </row>
    <row r="40" spans="1:39" ht="23.25" customHeight="1" thickBot="1" x14ac:dyDescent="0.25">
      <c r="A40" s="385"/>
      <c r="B40" s="544"/>
      <c r="C40" s="545"/>
      <c r="D40" s="545"/>
      <c r="E40" s="545"/>
      <c r="F40" s="545"/>
      <c r="G40" s="545"/>
      <c r="H40" s="545"/>
      <c r="I40" s="545"/>
      <c r="J40" s="545"/>
      <c r="K40" s="545"/>
      <c r="L40" s="545"/>
      <c r="M40" s="546"/>
      <c r="N40" s="385"/>
      <c r="O40" s="385"/>
      <c r="P40" s="385"/>
      <c r="Q40" s="385"/>
      <c r="R40" s="385"/>
      <c r="S40" s="385"/>
      <c r="T40" s="385"/>
      <c r="U40" s="385"/>
      <c r="V40" s="385"/>
      <c r="W40" s="385"/>
      <c r="X40" s="385"/>
      <c r="Y40" s="385"/>
      <c r="Z40" s="385"/>
      <c r="AA40" s="385"/>
      <c r="AB40" s="385"/>
      <c r="AC40" s="385"/>
      <c r="AD40" s="385"/>
      <c r="AE40" s="385"/>
      <c r="AF40" s="385"/>
      <c r="AG40" s="385"/>
      <c r="AH40" s="385"/>
      <c r="AI40" s="385"/>
      <c r="AJ40" s="385"/>
      <c r="AK40" s="385"/>
      <c r="AL40" s="385"/>
      <c r="AM40" s="385"/>
    </row>
    <row r="41" spans="1:39" x14ac:dyDescent="0.2">
      <c r="A41" s="385"/>
      <c r="B41" s="385"/>
      <c r="C41" s="423"/>
      <c r="D41" s="385"/>
      <c r="E41" s="385"/>
      <c r="F41" s="385"/>
      <c r="G41" s="385"/>
      <c r="H41" s="385"/>
      <c r="I41" s="385"/>
      <c r="J41" s="385"/>
      <c r="K41" s="385"/>
      <c r="L41" s="385"/>
      <c r="M41" s="385"/>
      <c r="N41" s="385"/>
      <c r="O41" s="385"/>
      <c r="P41" s="385"/>
      <c r="Q41" s="385"/>
      <c r="R41" s="385"/>
      <c r="S41" s="385"/>
      <c r="T41" s="385"/>
      <c r="U41" s="385"/>
      <c r="V41" s="385"/>
      <c r="W41" s="385"/>
      <c r="X41" s="385"/>
      <c r="Y41" s="385"/>
      <c r="Z41" s="385"/>
      <c r="AA41" s="385"/>
      <c r="AB41" s="385"/>
      <c r="AC41" s="385"/>
      <c r="AD41" s="385"/>
      <c r="AE41" s="385"/>
      <c r="AF41" s="385"/>
      <c r="AG41" s="385"/>
      <c r="AH41" s="385"/>
      <c r="AI41" s="385"/>
      <c r="AJ41" s="385"/>
      <c r="AK41" s="385"/>
      <c r="AL41" s="385"/>
      <c r="AM41" s="385"/>
    </row>
    <row r="42" spans="1:39" x14ac:dyDescent="0.2">
      <c r="A42" s="385"/>
      <c r="B42" s="385"/>
      <c r="C42" s="423"/>
      <c r="D42" s="385"/>
      <c r="E42" s="385"/>
      <c r="F42" s="385"/>
      <c r="G42" s="385"/>
      <c r="H42" s="385"/>
      <c r="I42" s="385"/>
      <c r="J42" s="385"/>
      <c r="K42" s="385"/>
      <c r="L42" s="385"/>
      <c r="M42" s="385"/>
      <c r="N42" s="385"/>
      <c r="O42" s="385"/>
      <c r="P42" s="385"/>
      <c r="Q42" s="385"/>
      <c r="R42" s="385"/>
      <c r="S42" s="385"/>
      <c r="T42" s="385"/>
      <c r="U42" s="385"/>
      <c r="V42" s="385"/>
      <c r="W42" s="385"/>
      <c r="X42" s="385"/>
      <c r="Y42" s="385"/>
      <c r="Z42" s="385"/>
      <c r="AA42" s="385"/>
      <c r="AB42" s="385"/>
      <c r="AC42" s="385"/>
      <c r="AD42" s="385"/>
      <c r="AE42" s="385"/>
      <c r="AF42" s="385"/>
      <c r="AG42" s="385"/>
      <c r="AH42" s="385"/>
      <c r="AI42" s="385"/>
      <c r="AJ42" s="385"/>
      <c r="AK42" s="385"/>
      <c r="AL42" s="385"/>
      <c r="AM42" s="385"/>
    </row>
    <row r="43" spans="1:39" x14ac:dyDescent="0.2">
      <c r="A43" s="385"/>
      <c r="B43" s="385"/>
      <c r="C43" s="423"/>
      <c r="D43" s="385"/>
      <c r="E43" s="385"/>
      <c r="F43" s="385"/>
      <c r="G43" s="385"/>
      <c r="H43" s="385"/>
      <c r="I43" s="385"/>
      <c r="J43" s="385"/>
      <c r="K43" s="385"/>
      <c r="L43" s="385"/>
      <c r="M43" s="385"/>
      <c r="N43" s="385"/>
      <c r="O43" s="385"/>
      <c r="P43" s="385"/>
      <c r="Q43" s="385"/>
      <c r="R43" s="385"/>
      <c r="S43" s="385"/>
      <c r="T43" s="385"/>
      <c r="U43" s="385"/>
      <c r="V43" s="385"/>
      <c r="W43" s="385"/>
      <c r="X43" s="385"/>
      <c r="Y43" s="385"/>
      <c r="Z43" s="385"/>
      <c r="AA43" s="385"/>
      <c r="AB43" s="385"/>
      <c r="AC43" s="385"/>
      <c r="AD43" s="385"/>
      <c r="AE43" s="385"/>
      <c r="AF43" s="385"/>
      <c r="AG43" s="385"/>
      <c r="AH43" s="385"/>
      <c r="AI43" s="385"/>
      <c r="AJ43" s="385"/>
      <c r="AK43" s="385"/>
      <c r="AL43" s="385"/>
      <c r="AM43" s="385"/>
    </row>
    <row r="44" spans="1:39" x14ac:dyDescent="0.2">
      <c r="A44" s="385"/>
      <c r="B44" s="385"/>
      <c r="C44" s="423"/>
      <c r="D44" s="385"/>
      <c r="E44" s="385"/>
      <c r="F44" s="385"/>
      <c r="G44" s="385"/>
      <c r="H44" s="385"/>
      <c r="I44" s="385"/>
      <c r="J44" s="385"/>
      <c r="K44" s="385"/>
      <c r="L44" s="385"/>
      <c r="M44" s="385"/>
      <c r="N44" s="385"/>
      <c r="O44" s="385"/>
      <c r="P44" s="385"/>
      <c r="Q44" s="385"/>
      <c r="R44" s="385"/>
      <c r="S44" s="385"/>
      <c r="T44" s="385"/>
      <c r="U44" s="385"/>
      <c r="V44" s="385"/>
      <c r="W44" s="385"/>
      <c r="X44" s="385"/>
      <c r="Y44" s="385"/>
      <c r="Z44" s="385"/>
      <c r="AA44" s="385"/>
      <c r="AB44" s="385"/>
      <c r="AC44" s="385"/>
      <c r="AD44" s="385"/>
      <c r="AE44" s="385"/>
      <c r="AF44" s="385"/>
      <c r="AG44" s="385"/>
      <c r="AH44" s="385"/>
      <c r="AI44" s="385"/>
      <c r="AJ44" s="385"/>
      <c r="AK44" s="385"/>
      <c r="AL44" s="385"/>
      <c r="AM44" s="385"/>
    </row>
    <row r="45" spans="1:39" x14ac:dyDescent="0.2">
      <c r="A45" s="385"/>
      <c r="B45" s="385"/>
      <c r="C45" s="423"/>
      <c r="D45" s="385"/>
      <c r="E45" s="385"/>
      <c r="F45" s="385"/>
      <c r="G45" s="385"/>
      <c r="H45" s="385"/>
      <c r="I45" s="385"/>
      <c r="J45" s="385"/>
      <c r="K45" s="385"/>
      <c r="L45" s="385"/>
      <c r="M45" s="385"/>
      <c r="N45" s="385"/>
      <c r="O45" s="385"/>
      <c r="P45" s="385"/>
      <c r="Q45" s="385"/>
      <c r="R45" s="385"/>
      <c r="S45" s="385"/>
      <c r="T45" s="385"/>
      <c r="U45" s="385"/>
      <c r="V45" s="385"/>
      <c r="W45" s="385"/>
      <c r="X45" s="385"/>
      <c r="Y45" s="385"/>
      <c r="Z45" s="385"/>
      <c r="AA45" s="385"/>
      <c r="AB45" s="385"/>
      <c r="AC45" s="385"/>
      <c r="AD45" s="385"/>
      <c r="AE45" s="385"/>
      <c r="AF45" s="385"/>
      <c r="AG45" s="385"/>
      <c r="AH45" s="385"/>
      <c r="AI45" s="385"/>
      <c r="AJ45" s="385"/>
      <c r="AK45" s="385"/>
      <c r="AL45" s="385"/>
      <c r="AM45" s="385"/>
    </row>
    <row r="46" spans="1:39" x14ac:dyDescent="0.2">
      <c r="A46" s="385"/>
      <c r="B46" s="385"/>
      <c r="C46" s="423"/>
      <c r="D46" s="385"/>
      <c r="E46" s="385"/>
      <c r="F46" s="385"/>
      <c r="G46" s="385"/>
      <c r="H46" s="385"/>
      <c r="I46" s="385"/>
      <c r="J46" s="385"/>
      <c r="K46" s="385"/>
      <c r="L46" s="385"/>
      <c r="M46" s="385"/>
      <c r="N46" s="385"/>
      <c r="O46" s="385"/>
      <c r="P46" s="385"/>
      <c r="Q46" s="385"/>
      <c r="R46" s="385"/>
      <c r="S46" s="385"/>
      <c r="T46" s="385"/>
      <c r="U46" s="385"/>
      <c r="V46" s="385"/>
      <c r="W46" s="385"/>
      <c r="X46" s="385"/>
      <c r="Y46" s="385"/>
      <c r="Z46" s="385"/>
      <c r="AA46" s="385"/>
      <c r="AB46" s="385"/>
      <c r="AC46" s="385"/>
      <c r="AD46" s="385"/>
      <c r="AE46" s="385"/>
      <c r="AF46" s="385"/>
      <c r="AG46" s="385"/>
      <c r="AH46" s="385"/>
      <c r="AI46" s="385"/>
      <c r="AJ46" s="385"/>
      <c r="AK46" s="385"/>
      <c r="AL46" s="385"/>
      <c r="AM46" s="385"/>
    </row>
    <row r="47" spans="1:39" x14ac:dyDescent="0.2">
      <c r="A47" s="385"/>
      <c r="B47" s="385"/>
      <c r="C47" s="423"/>
      <c r="D47" s="385"/>
      <c r="E47" s="385"/>
      <c r="F47" s="385"/>
      <c r="G47" s="385"/>
      <c r="H47" s="385"/>
      <c r="I47" s="385"/>
      <c r="J47" s="385"/>
      <c r="K47" s="385"/>
      <c r="L47" s="385"/>
      <c r="M47" s="385"/>
      <c r="N47" s="385"/>
      <c r="O47" s="385"/>
      <c r="P47" s="385"/>
      <c r="Q47" s="385"/>
      <c r="R47" s="385"/>
      <c r="S47" s="385"/>
      <c r="T47" s="385"/>
      <c r="U47" s="385"/>
      <c r="V47" s="385"/>
      <c r="W47" s="385"/>
      <c r="X47" s="385"/>
      <c r="Y47" s="385"/>
      <c r="Z47" s="385"/>
      <c r="AA47" s="385"/>
      <c r="AB47" s="385"/>
      <c r="AC47" s="385"/>
      <c r="AD47" s="385"/>
      <c r="AE47" s="385"/>
      <c r="AF47" s="385"/>
      <c r="AG47" s="385"/>
      <c r="AH47" s="385"/>
      <c r="AI47" s="385"/>
      <c r="AJ47" s="385"/>
      <c r="AK47" s="385"/>
      <c r="AL47" s="385"/>
      <c r="AM47" s="385"/>
    </row>
    <row r="48" spans="1:39" x14ac:dyDescent="0.2">
      <c r="A48" s="385"/>
      <c r="B48" s="385"/>
      <c r="C48" s="423"/>
      <c r="D48" s="385"/>
      <c r="E48" s="385"/>
      <c r="F48" s="385"/>
      <c r="G48" s="385"/>
      <c r="H48" s="385"/>
      <c r="I48" s="385"/>
      <c r="J48" s="385"/>
      <c r="K48" s="385"/>
      <c r="L48" s="385"/>
      <c r="M48" s="385"/>
      <c r="N48" s="385"/>
      <c r="O48" s="385"/>
      <c r="P48" s="385"/>
      <c r="Q48" s="385"/>
      <c r="R48" s="385"/>
      <c r="S48" s="385"/>
      <c r="T48" s="385"/>
      <c r="U48" s="385"/>
      <c r="V48" s="385"/>
      <c r="W48" s="385"/>
      <c r="X48" s="385"/>
      <c r="Y48" s="385"/>
      <c r="Z48" s="385"/>
      <c r="AA48" s="385"/>
      <c r="AB48" s="385"/>
      <c r="AC48" s="385"/>
      <c r="AD48" s="385"/>
      <c r="AE48" s="385"/>
      <c r="AF48" s="385"/>
      <c r="AG48" s="385"/>
      <c r="AH48" s="385"/>
      <c r="AI48" s="385"/>
      <c r="AJ48" s="385"/>
      <c r="AK48" s="385"/>
      <c r="AL48" s="385"/>
      <c r="AM48" s="385"/>
    </row>
    <row r="49" spans="1:39" x14ac:dyDescent="0.2">
      <c r="A49" s="385"/>
      <c r="B49" s="385"/>
      <c r="C49" s="423"/>
      <c r="D49" s="385"/>
      <c r="E49" s="385"/>
      <c r="F49" s="385"/>
      <c r="G49" s="385"/>
      <c r="H49" s="385"/>
      <c r="I49" s="385"/>
      <c r="J49" s="385"/>
      <c r="K49" s="385"/>
      <c r="L49" s="385"/>
      <c r="M49" s="385"/>
      <c r="N49" s="385"/>
      <c r="O49" s="385"/>
      <c r="P49" s="385"/>
      <c r="Q49" s="385"/>
      <c r="R49" s="385"/>
      <c r="S49" s="385"/>
      <c r="T49" s="385"/>
      <c r="U49" s="385"/>
      <c r="V49" s="385"/>
      <c r="W49" s="385"/>
      <c r="X49" s="385"/>
      <c r="Y49" s="385"/>
      <c r="Z49" s="385"/>
      <c r="AA49" s="385"/>
      <c r="AB49" s="385"/>
      <c r="AC49" s="385"/>
      <c r="AD49" s="385"/>
      <c r="AE49" s="385"/>
      <c r="AF49" s="385"/>
      <c r="AG49" s="385"/>
      <c r="AH49" s="385"/>
      <c r="AI49" s="385"/>
      <c r="AJ49" s="385"/>
      <c r="AK49" s="385"/>
      <c r="AL49" s="385"/>
      <c r="AM49" s="385"/>
    </row>
    <row r="50" spans="1:39" x14ac:dyDescent="0.2">
      <c r="A50" s="385"/>
      <c r="B50" s="385"/>
      <c r="C50" s="423"/>
      <c r="D50" s="385"/>
      <c r="E50" s="385"/>
      <c r="F50" s="385"/>
      <c r="G50" s="385"/>
      <c r="H50" s="385"/>
      <c r="I50" s="385"/>
      <c r="J50" s="385"/>
      <c r="K50" s="385"/>
      <c r="L50" s="385"/>
      <c r="M50" s="385"/>
      <c r="N50" s="385"/>
      <c r="O50" s="385"/>
      <c r="P50" s="385"/>
      <c r="Q50" s="385"/>
      <c r="R50" s="385"/>
      <c r="S50" s="385"/>
      <c r="T50" s="385"/>
      <c r="U50" s="385"/>
      <c r="V50" s="385"/>
      <c r="W50" s="385"/>
      <c r="X50" s="385"/>
      <c r="Y50" s="385"/>
      <c r="Z50" s="385"/>
      <c r="AA50" s="385"/>
      <c r="AB50" s="385"/>
      <c r="AC50" s="385"/>
      <c r="AD50" s="385"/>
      <c r="AE50" s="385"/>
      <c r="AF50" s="385"/>
      <c r="AG50" s="385"/>
      <c r="AH50" s="385"/>
      <c r="AI50" s="385"/>
      <c r="AJ50" s="385"/>
      <c r="AK50" s="385"/>
      <c r="AL50" s="385"/>
      <c r="AM50" s="385"/>
    </row>
    <row r="51" spans="1:39" ht="12.75" x14ac:dyDescent="0.2">
      <c r="A51" s="385"/>
      <c r="B51" s="385"/>
      <c r="C51" s="385"/>
      <c r="D51" s="385"/>
      <c r="E51" s="385"/>
      <c r="F51" s="385"/>
      <c r="G51" s="385"/>
      <c r="H51" s="385"/>
      <c r="I51" s="385"/>
      <c r="J51" s="385"/>
      <c r="K51" s="385"/>
      <c r="L51" s="385"/>
      <c r="M51" s="385"/>
      <c r="N51" s="385"/>
      <c r="O51" s="385"/>
      <c r="P51" s="385"/>
      <c r="Q51" s="385"/>
      <c r="R51" s="385"/>
      <c r="S51" s="385"/>
      <c r="T51" s="385"/>
      <c r="U51" s="385"/>
      <c r="V51" s="385"/>
      <c r="W51" s="385"/>
      <c r="X51" s="385"/>
      <c r="Y51" s="385"/>
      <c r="Z51" s="385"/>
      <c r="AA51" s="385"/>
      <c r="AB51" s="385"/>
      <c r="AC51" s="385"/>
      <c r="AD51" s="385"/>
      <c r="AE51" s="385"/>
      <c r="AF51" s="385"/>
      <c r="AG51" s="385"/>
      <c r="AH51" s="385"/>
      <c r="AI51" s="385"/>
      <c r="AJ51" s="385"/>
      <c r="AK51" s="385"/>
      <c r="AL51" s="385"/>
      <c r="AM51" s="385"/>
    </row>
    <row r="52" spans="1:39" ht="12.75" x14ac:dyDescent="0.2">
      <c r="A52" s="385"/>
      <c r="B52" s="385"/>
      <c r="C52" s="385"/>
      <c r="D52" s="385"/>
      <c r="E52" s="385"/>
      <c r="F52" s="385"/>
      <c r="G52" s="385"/>
      <c r="H52" s="385"/>
      <c r="I52" s="385"/>
      <c r="J52" s="385"/>
      <c r="K52" s="385"/>
      <c r="L52" s="385"/>
      <c r="M52" s="385"/>
      <c r="N52" s="385"/>
      <c r="O52" s="385"/>
      <c r="P52" s="385"/>
      <c r="Q52" s="385"/>
      <c r="R52" s="385"/>
      <c r="S52" s="385"/>
      <c r="T52" s="385"/>
      <c r="U52" s="385"/>
      <c r="V52" s="385"/>
      <c r="W52" s="385"/>
      <c r="X52" s="385"/>
      <c r="Y52" s="385"/>
      <c r="Z52" s="385"/>
      <c r="AA52" s="385"/>
      <c r="AB52" s="385"/>
      <c r="AC52" s="385"/>
      <c r="AD52" s="385"/>
      <c r="AE52" s="385"/>
      <c r="AF52" s="385"/>
      <c r="AG52" s="385"/>
      <c r="AH52" s="385"/>
      <c r="AI52" s="385"/>
      <c r="AJ52" s="385"/>
      <c r="AK52" s="385"/>
      <c r="AL52" s="385"/>
      <c r="AM52" s="385"/>
    </row>
    <row r="53" spans="1:39" ht="12.75" x14ac:dyDescent="0.2">
      <c r="A53" s="385"/>
      <c r="B53" s="385"/>
      <c r="C53" s="385"/>
      <c r="D53" s="385"/>
      <c r="E53" s="385"/>
      <c r="F53" s="385"/>
      <c r="G53" s="385"/>
      <c r="H53" s="385"/>
      <c r="I53" s="385"/>
      <c r="J53" s="385"/>
      <c r="K53" s="385"/>
      <c r="L53" s="385"/>
      <c r="M53" s="385"/>
      <c r="N53" s="385"/>
      <c r="O53" s="385"/>
      <c r="P53" s="385"/>
      <c r="Q53" s="385"/>
      <c r="R53" s="385"/>
      <c r="S53" s="385"/>
      <c r="T53" s="385"/>
      <c r="U53" s="385"/>
      <c r="V53" s="385"/>
      <c r="W53" s="385"/>
      <c r="X53" s="385"/>
      <c r="Y53" s="385"/>
      <c r="Z53" s="385"/>
      <c r="AA53" s="385"/>
      <c r="AB53" s="385"/>
      <c r="AC53" s="385"/>
      <c r="AD53" s="385"/>
      <c r="AE53" s="385"/>
      <c r="AF53" s="385"/>
      <c r="AG53" s="385"/>
      <c r="AH53" s="385"/>
      <c r="AI53" s="385"/>
      <c r="AJ53" s="385"/>
      <c r="AK53" s="385"/>
      <c r="AL53" s="385"/>
      <c r="AM53" s="385"/>
    </row>
    <row r="54" spans="1:39" ht="12.75" x14ac:dyDescent="0.2">
      <c r="A54" s="385"/>
      <c r="B54" s="385"/>
      <c r="C54" s="385"/>
      <c r="D54" s="385"/>
      <c r="E54" s="385"/>
      <c r="F54" s="385"/>
      <c r="G54" s="385"/>
      <c r="H54" s="385"/>
      <c r="I54" s="385"/>
      <c r="J54" s="385"/>
      <c r="K54" s="385"/>
      <c r="L54" s="385"/>
      <c r="M54" s="385"/>
      <c r="N54" s="385"/>
      <c r="O54" s="385"/>
      <c r="P54" s="385"/>
      <c r="Q54" s="385"/>
      <c r="R54" s="385"/>
      <c r="S54" s="385"/>
      <c r="T54" s="385"/>
      <c r="U54" s="385"/>
      <c r="V54" s="385"/>
      <c r="W54" s="385"/>
      <c r="X54" s="385"/>
      <c r="Y54" s="385"/>
      <c r="Z54" s="385"/>
      <c r="AA54" s="385"/>
      <c r="AB54" s="385"/>
      <c r="AC54" s="385"/>
      <c r="AD54" s="385"/>
      <c r="AE54" s="385"/>
      <c r="AF54" s="385"/>
      <c r="AG54" s="385"/>
      <c r="AH54" s="385"/>
      <c r="AI54" s="385"/>
      <c r="AJ54" s="385"/>
      <c r="AK54" s="385"/>
      <c r="AL54" s="385"/>
      <c r="AM54" s="385"/>
    </row>
    <row r="55" spans="1:39" ht="12.75" x14ac:dyDescent="0.2">
      <c r="A55" s="385"/>
      <c r="B55" s="385"/>
      <c r="C55" s="385"/>
      <c r="D55" s="385"/>
      <c r="E55" s="385"/>
      <c r="F55" s="385"/>
      <c r="G55" s="385"/>
      <c r="H55" s="385"/>
      <c r="I55" s="385"/>
      <c r="J55" s="385"/>
      <c r="K55" s="385"/>
      <c r="L55" s="385"/>
      <c r="M55" s="385"/>
      <c r="N55" s="385"/>
      <c r="O55" s="385"/>
      <c r="P55" s="385"/>
      <c r="Q55" s="385"/>
      <c r="R55" s="385"/>
      <c r="S55" s="385"/>
      <c r="T55" s="385"/>
      <c r="U55" s="385"/>
      <c r="V55" s="385"/>
      <c r="W55" s="385"/>
      <c r="X55" s="385"/>
      <c r="Y55" s="385"/>
      <c r="Z55" s="385"/>
      <c r="AA55" s="385"/>
      <c r="AB55" s="385"/>
      <c r="AC55" s="385"/>
      <c r="AD55" s="385"/>
      <c r="AE55" s="385"/>
      <c r="AF55" s="385"/>
      <c r="AG55" s="385"/>
      <c r="AH55" s="385"/>
      <c r="AI55" s="385"/>
      <c r="AJ55" s="385"/>
      <c r="AK55" s="385"/>
      <c r="AL55" s="385"/>
      <c r="AM55" s="385"/>
    </row>
    <row r="56" spans="1:39" ht="12.75" x14ac:dyDescent="0.2">
      <c r="A56" s="385"/>
      <c r="B56" s="385"/>
      <c r="C56" s="385"/>
      <c r="D56" s="385"/>
      <c r="E56" s="385"/>
      <c r="F56" s="385"/>
      <c r="G56" s="385"/>
      <c r="H56" s="385"/>
      <c r="I56" s="385"/>
      <c r="J56" s="385"/>
      <c r="K56" s="385"/>
      <c r="L56" s="385"/>
      <c r="M56" s="385"/>
      <c r="N56" s="385"/>
      <c r="O56" s="385"/>
      <c r="P56" s="385"/>
      <c r="Q56" s="385"/>
      <c r="R56" s="385"/>
      <c r="S56" s="385"/>
      <c r="T56" s="385"/>
      <c r="U56" s="385"/>
      <c r="V56" s="385"/>
      <c r="W56" s="385"/>
      <c r="X56" s="385"/>
      <c r="Y56" s="385"/>
      <c r="Z56" s="385"/>
      <c r="AA56" s="385"/>
      <c r="AB56" s="385"/>
      <c r="AC56" s="385"/>
      <c r="AD56" s="385"/>
      <c r="AE56" s="385"/>
      <c r="AF56" s="385"/>
      <c r="AG56" s="385"/>
      <c r="AH56" s="385"/>
      <c r="AI56" s="385"/>
      <c r="AJ56" s="385"/>
      <c r="AK56" s="385"/>
      <c r="AL56" s="385"/>
      <c r="AM56" s="385"/>
    </row>
    <row r="57" spans="1:39" ht="12.75" x14ac:dyDescent="0.2">
      <c r="A57" s="385"/>
      <c r="B57" s="385"/>
      <c r="C57" s="385"/>
      <c r="D57" s="385"/>
      <c r="E57" s="385"/>
      <c r="F57" s="385"/>
      <c r="G57" s="385"/>
      <c r="H57" s="385"/>
      <c r="I57" s="385"/>
      <c r="J57" s="385"/>
      <c r="K57" s="385"/>
      <c r="L57" s="385"/>
      <c r="M57" s="385"/>
      <c r="N57" s="385"/>
      <c r="O57" s="385"/>
      <c r="P57" s="385"/>
      <c r="Q57" s="385"/>
      <c r="R57" s="385"/>
      <c r="S57" s="385"/>
      <c r="T57" s="385"/>
      <c r="U57" s="385"/>
      <c r="V57" s="385"/>
      <c r="W57" s="385"/>
      <c r="X57" s="385"/>
      <c r="Y57" s="385"/>
      <c r="Z57" s="385"/>
      <c r="AA57" s="385"/>
      <c r="AB57" s="385"/>
      <c r="AC57" s="385"/>
      <c r="AD57" s="385"/>
      <c r="AE57" s="385"/>
      <c r="AF57" s="385"/>
      <c r="AG57" s="385"/>
      <c r="AH57" s="385"/>
      <c r="AI57" s="385"/>
      <c r="AJ57" s="385"/>
      <c r="AK57" s="385"/>
      <c r="AL57" s="385"/>
      <c r="AM57" s="385"/>
    </row>
    <row r="58" spans="1:39" ht="12.75" x14ac:dyDescent="0.2">
      <c r="A58" s="385"/>
      <c r="B58" s="385"/>
      <c r="C58" s="385"/>
      <c r="D58" s="385"/>
      <c r="E58" s="385"/>
      <c r="F58" s="385"/>
      <c r="G58" s="385"/>
      <c r="H58" s="385"/>
      <c r="I58" s="385"/>
      <c r="J58" s="385"/>
      <c r="K58" s="385"/>
      <c r="L58" s="385"/>
      <c r="M58" s="385"/>
      <c r="N58" s="385"/>
      <c r="O58" s="385"/>
      <c r="P58" s="385"/>
      <c r="Q58" s="385"/>
      <c r="R58" s="385"/>
      <c r="S58" s="385"/>
      <c r="T58" s="385"/>
      <c r="U58" s="385"/>
      <c r="V58" s="385"/>
      <c r="W58" s="385"/>
      <c r="X58" s="385"/>
      <c r="Y58" s="385"/>
      <c r="Z58" s="385"/>
      <c r="AA58" s="385"/>
      <c r="AB58" s="385"/>
      <c r="AC58" s="385"/>
      <c r="AD58" s="385"/>
      <c r="AE58" s="385"/>
      <c r="AF58" s="385"/>
      <c r="AG58" s="385"/>
      <c r="AH58" s="385"/>
      <c r="AI58" s="385"/>
      <c r="AJ58" s="385"/>
      <c r="AK58" s="385"/>
      <c r="AL58" s="385"/>
      <c r="AM58" s="385"/>
    </row>
    <row r="59" spans="1:39" ht="12.75" x14ac:dyDescent="0.2">
      <c r="A59" s="385"/>
      <c r="B59" s="385"/>
      <c r="C59" s="385"/>
      <c r="D59" s="385"/>
      <c r="E59" s="385"/>
      <c r="F59" s="385"/>
      <c r="G59" s="385"/>
      <c r="H59" s="385"/>
      <c r="I59" s="385"/>
      <c r="J59" s="385"/>
      <c r="K59" s="385"/>
      <c r="L59" s="385"/>
      <c r="M59" s="385"/>
      <c r="N59" s="385"/>
      <c r="O59" s="385"/>
      <c r="P59" s="385"/>
      <c r="Q59" s="385"/>
      <c r="R59" s="385"/>
      <c r="S59" s="385"/>
      <c r="T59" s="385"/>
      <c r="U59" s="385"/>
      <c r="V59" s="385"/>
      <c r="W59" s="385"/>
      <c r="X59" s="385"/>
      <c r="Y59" s="385"/>
      <c r="Z59" s="385"/>
      <c r="AA59" s="385"/>
      <c r="AB59" s="385"/>
      <c r="AC59" s="385"/>
      <c r="AD59" s="385"/>
      <c r="AE59" s="385"/>
      <c r="AF59" s="385"/>
      <c r="AG59" s="385"/>
      <c r="AH59" s="385"/>
      <c r="AI59" s="385"/>
      <c r="AJ59" s="385"/>
      <c r="AK59" s="385"/>
      <c r="AL59" s="385"/>
      <c r="AM59" s="385"/>
    </row>
    <row r="60" spans="1:39" ht="12.75" x14ac:dyDescent="0.2">
      <c r="A60" s="385"/>
      <c r="B60" s="385"/>
      <c r="C60" s="385"/>
      <c r="D60" s="385"/>
      <c r="E60" s="385"/>
      <c r="F60" s="385"/>
      <c r="G60" s="385"/>
      <c r="H60" s="385"/>
      <c r="I60" s="385"/>
      <c r="J60" s="385"/>
      <c r="K60" s="385"/>
      <c r="L60" s="385"/>
      <c r="M60" s="385"/>
      <c r="N60" s="385"/>
      <c r="O60" s="385"/>
      <c r="P60" s="385"/>
      <c r="Q60" s="385"/>
      <c r="R60" s="385"/>
      <c r="S60" s="385"/>
      <c r="T60" s="385"/>
      <c r="U60" s="385"/>
      <c r="V60" s="385"/>
      <c r="W60" s="385"/>
      <c r="X60" s="385"/>
      <c r="Y60" s="385"/>
      <c r="Z60" s="385"/>
      <c r="AA60" s="385"/>
      <c r="AB60" s="385"/>
      <c r="AC60" s="385"/>
      <c r="AD60" s="385"/>
      <c r="AE60" s="385"/>
      <c r="AF60" s="385"/>
      <c r="AG60" s="385"/>
      <c r="AH60" s="385"/>
      <c r="AI60" s="385"/>
      <c r="AJ60" s="385"/>
      <c r="AK60" s="385"/>
      <c r="AL60" s="385"/>
      <c r="AM60" s="385"/>
    </row>
    <row r="61" spans="1:39" ht="12.75" x14ac:dyDescent="0.2">
      <c r="A61" s="385"/>
      <c r="B61" s="385"/>
      <c r="C61" s="385"/>
      <c r="D61" s="385"/>
      <c r="E61" s="385"/>
      <c r="F61" s="385"/>
      <c r="G61" s="385"/>
      <c r="H61" s="385"/>
      <c r="I61" s="385"/>
      <c r="J61" s="385"/>
      <c r="K61" s="385"/>
      <c r="L61" s="385"/>
      <c r="M61" s="385"/>
      <c r="N61" s="385"/>
      <c r="O61" s="385"/>
      <c r="P61" s="385"/>
      <c r="Q61" s="385"/>
      <c r="R61" s="385"/>
      <c r="S61" s="385"/>
      <c r="T61" s="385"/>
      <c r="U61" s="385"/>
      <c r="V61" s="385"/>
      <c r="W61" s="385"/>
      <c r="X61" s="385"/>
      <c r="Y61" s="385"/>
      <c r="Z61" s="385"/>
      <c r="AA61" s="385"/>
      <c r="AB61" s="385"/>
      <c r="AC61" s="385"/>
      <c r="AD61" s="385"/>
      <c r="AE61" s="385"/>
      <c r="AF61" s="385"/>
      <c r="AG61" s="385"/>
      <c r="AH61" s="385"/>
      <c r="AI61" s="385"/>
      <c r="AJ61" s="385"/>
      <c r="AK61" s="385"/>
      <c r="AL61" s="385"/>
      <c r="AM61" s="385"/>
    </row>
    <row r="62" spans="1:39" ht="12.75" x14ac:dyDescent="0.2">
      <c r="A62" s="385"/>
      <c r="B62" s="385"/>
      <c r="C62" s="385"/>
      <c r="D62" s="385"/>
      <c r="E62" s="385"/>
      <c r="F62" s="385"/>
      <c r="G62" s="385"/>
      <c r="H62" s="385"/>
      <c r="I62" s="385"/>
      <c r="J62" s="385"/>
      <c r="K62" s="385"/>
      <c r="L62" s="385"/>
      <c r="M62" s="385"/>
      <c r="N62" s="385"/>
      <c r="O62" s="385"/>
      <c r="P62" s="385"/>
      <c r="Q62" s="385"/>
      <c r="R62" s="385"/>
      <c r="S62" s="385"/>
      <c r="T62" s="385"/>
      <c r="U62" s="385"/>
      <c r="V62" s="385"/>
      <c r="W62" s="385"/>
      <c r="X62" s="385"/>
      <c r="Y62" s="385"/>
      <c r="Z62" s="385"/>
      <c r="AA62" s="385"/>
      <c r="AB62" s="385"/>
      <c r="AC62" s="385"/>
      <c r="AD62" s="385"/>
      <c r="AE62" s="385"/>
      <c r="AF62" s="385"/>
      <c r="AG62" s="385"/>
      <c r="AH62" s="385"/>
      <c r="AI62" s="385"/>
      <c r="AJ62" s="385"/>
      <c r="AK62" s="385"/>
      <c r="AL62" s="385"/>
      <c r="AM62" s="385"/>
    </row>
    <row r="63" spans="1:39" ht="12.75" x14ac:dyDescent="0.2">
      <c r="A63" s="385"/>
      <c r="B63" s="385"/>
      <c r="C63" s="385"/>
      <c r="D63" s="385"/>
      <c r="E63" s="385"/>
      <c r="F63" s="385"/>
      <c r="G63" s="385"/>
      <c r="H63" s="385"/>
      <c r="I63" s="385"/>
      <c r="J63" s="385"/>
      <c r="K63" s="385"/>
      <c r="L63" s="385"/>
      <c r="M63" s="385"/>
      <c r="N63" s="385"/>
      <c r="O63" s="385"/>
      <c r="P63" s="385"/>
      <c r="Q63" s="385"/>
      <c r="R63" s="385"/>
      <c r="S63" s="385"/>
      <c r="T63" s="385"/>
      <c r="U63" s="385"/>
      <c r="V63" s="385"/>
      <c r="W63" s="385"/>
      <c r="X63" s="385"/>
      <c r="Y63" s="385"/>
      <c r="Z63" s="385"/>
      <c r="AA63" s="385"/>
      <c r="AB63" s="385"/>
      <c r="AC63" s="385"/>
      <c r="AD63" s="385"/>
      <c r="AE63" s="385"/>
      <c r="AF63" s="385"/>
      <c r="AG63" s="385"/>
      <c r="AH63" s="385"/>
      <c r="AI63" s="385"/>
      <c r="AJ63" s="385"/>
      <c r="AK63" s="385"/>
      <c r="AL63" s="385"/>
      <c r="AM63" s="385"/>
    </row>
    <row r="64" spans="1:39" ht="12.75" x14ac:dyDescent="0.2">
      <c r="A64" s="385"/>
      <c r="B64" s="385"/>
      <c r="C64" s="385"/>
      <c r="D64" s="385"/>
      <c r="E64" s="385"/>
      <c r="F64" s="385"/>
      <c r="G64" s="385"/>
      <c r="H64" s="385"/>
      <c r="I64" s="385"/>
      <c r="J64" s="385"/>
      <c r="K64" s="385"/>
      <c r="L64" s="385"/>
      <c r="M64" s="385"/>
      <c r="N64" s="385"/>
      <c r="O64" s="385"/>
      <c r="P64" s="385"/>
      <c r="Q64" s="385"/>
      <c r="R64" s="385"/>
      <c r="S64" s="385"/>
      <c r="T64" s="385"/>
      <c r="U64" s="385"/>
      <c r="V64" s="385"/>
      <c r="W64" s="385"/>
      <c r="X64" s="385"/>
      <c r="Y64" s="385"/>
      <c r="Z64" s="385"/>
      <c r="AA64" s="385"/>
      <c r="AB64" s="385"/>
      <c r="AC64" s="385"/>
      <c r="AD64" s="385"/>
      <c r="AE64" s="385"/>
      <c r="AF64" s="385"/>
      <c r="AG64" s="385"/>
      <c r="AH64" s="385"/>
      <c r="AI64" s="385"/>
      <c r="AJ64" s="385"/>
      <c r="AK64" s="385"/>
      <c r="AL64" s="385"/>
      <c r="AM64" s="385"/>
    </row>
    <row r="65" spans="1:39" ht="12.75" x14ac:dyDescent="0.2">
      <c r="A65" s="385"/>
      <c r="B65" s="385"/>
      <c r="C65" s="385"/>
      <c r="D65" s="385"/>
      <c r="E65" s="385"/>
      <c r="F65" s="385"/>
      <c r="G65" s="385"/>
      <c r="H65" s="385"/>
      <c r="I65" s="385"/>
      <c r="J65" s="385"/>
      <c r="K65" s="385"/>
      <c r="L65" s="385"/>
      <c r="M65" s="385"/>
      <c r="N65" s="385"/>
      <c r="O65" s="385"/>
      <c r="P65" s="385"/>
      <c r="Q65" s="385"/>
      <c r="R65" s="385"/>
      <c r="S65" s="385"/>
      <c r="T65" s="385"/>
      <c r="U65" s="385"/>
      <c r="V65" s="385"/>
      <c r="W65" s="385"/>
      <c r="X65" s="385"/>
      <c r="Y65" s="385"/>
      <c r="Z65" s="385"/>
      <c r="AA65" s="385"/>
      <c r="AB65" s="385"/>
      <c r="AC65" s="385"/>
      <c r="AD65" s="385"/>
      <c r="AE65" s="385"/>
      <c r="AF65" s="385"/>
      <c r="AG65" s="385"/>
      <c r="AH65" s="385"/>
      <c r="AI65" s="385"/>
      <c r="AJ65" s="385"/>
      <c r="AK65" s="385"/>
      <c r="AL65" s="385"/>
      <c r="AM65" s="385"/>
    </row>
    <row r="66" spans="1:39" ht="12.75" x14ac:dyDescent="0.2">
      <c r="A66" s="385"/>
      <c r="B66" s="385"/>
      <c r="C66" s="385"/>
      <c r="D66" s="385"/>
      <c r="E66" s="385"/>
      <c r="F66" s="385"/>
      <c r="G66" s="385"/>
      <c r="H66" s="385"/>
      <c r="I66" s="385"/>
      <c r="J66" s="385"/>
      <c r="K66" s="385"/>
      <c r="L66" s="385"/>
      <c r="M66" s="385"/>
      <c r="N66" s="385"/>
      <c r="O66" s="385"/>
      <c r="P66" s="385"/>
      <c r="Q66" s="385"/>
      <c r="R66" s="385"/>
      <c r="S66" s="385"/>
      <c r="T66" s="385"/>
      <c r="U66" s="385"/>
      <c r="V66" s="385"/>
      <c r="W66" s="385"/>
      <c r="X66" s="385"/>
      <c r="Y66" s="385"/>
      <c r="Z66" s="385"/>
      <c r="AA66" s="385"/>
      <c r="AB66" s="385"/>
      <c r="AC66" s="385"/>
      <c r="AD66" s="385"/>
      <c r="AE66" s="385"/>
      <c r="AF66" s="385"/>
      <c r="AG66" s="385"/>
      <c r="AH66" s="385"/>
      <c r="AI66" s="385"/>
      <c r="AJ66" s="385"/>
      <c r="AK66" s="385"/>
      <c r="AL66" s="385"/>
      <c r="AM66" s="385"/>
    </row>
    <row r="67" spans="1:39" ht="12.75" x14ac:dyDescent="0.2">
      <c r="A67" s="385"/>
      <c r="B67" s="385"/>
      <c r="C67" s="385"/>
      <c r="D67" s="385"/>
      <c r="E67" s="385"/>
      <c r="F67" s="385"/>
      <c r="G67" s="385"/>
      <c r="H67" s="385"/>
      <c r="I67" s="385"/>
      <c r="J67" s="385"/>
      <c r="K67" s="385"/>
      <c r="L67" s="385"/>
      <c r="M67" s="385"/>
      <c r="N67" s="385"/>
      <c r="O67" s="385"/>
      <c r="P67" s="385"/>
      <c r="Q67" s="385"/>
      <c r="R67" s="385"/>
      <c r="S67" s="385"/>
      <c r="T67" s="385"/>
      <c r="U67" s="385"/>
      <c r="V67" s="385"/>
      <c r="W67" s="385"/>
      <c r="X67" s="385"/>
      <c r="Y67" s="385"/>
      <c r="Z67" s="385"/>
      <c r="AA67" s="385"/>
      <c r="AB67" s="385"/>
      <c r="AC67" s="385"/>
      <c r="AD67" s="385"/>
      <c r="AE67" s="385"/>
      <c r="AF67" s="385"/>
      <c r="AG67" s="385"/>
      <c r="AH67" s="385"/>
      <c r="AI67" s="385"/>
      <c r="AJ67" s="385"/>
      <c r="AK67" s="385"/>
      <c r="AL67" s="385"/>
      <c r="AM67" s="385"/>
    </row>
    <row r="68" spans="1:39" ht="12.75" x14ac:dyDescent="0.2">
      <c r="A68" s="385"/>
      <c r="B68" s="385"/>
      <c r="C68" s="385"/>
      <c r="D68" s="385"/>
      <c r="E68" s="385"/>
      <c r="F68" s="385"/>
      <c r="G68" s="385"/>
      <c r="H68" s="385"/>
      <c r="I68" s="385"/>
      <c r="J68" s="385"/>
      <c r="K68" s="385"/>
      <c r="L68" s="385"/>
      <c r="M68" s="385"/>
      <c r="N68" s="385"/>
      <c r="O68" s="385"/>
      <c r="P68" s="385"/>
      <c r="Q68" s="385"/>
      <c r="R68" s="385"/>
      <c r="S68" s="385"/>
      <c r="T68" s="385"/>
      <c r="U68" s="385"/>
      <c r="V68" s="385"/>
      <c r="W68" s="385"/>
      <c r="X68" s="385"/>
      <c r="Y68" s="385"/>
      <c r="Z68" s="385"/>
      <c r="AA68" s="385"/>
      <c r="AB68" s="385"/>
      <c r="AC68" s="385"/>
      <c r="AD68" s="385"/>
      <c r="AE68" s="385"/>
      <c r="AF68" s="385"/>
      <c r="AG68" s="385"/>
      <c r="AH68" s="385"/>
      <c r="AI68" s="385"/>
      <c r="AJ68" s="385"/>
      <c r="AK68" s="385"/>
      <c r="AL68" s="385"/>
      <c r="AM68" s="385"/>
    </row>
    <row r="69" spans="1:39" ht="12.75" x14ac:dyDescent="0.2">
      <c r="A69" s="385"/>
      <c r="B69" s="385"/>
      <c r="C69" s="385"/>
      <c r="D69" s="385"/>
      <c r="E69" s="385"/>
      <c r="F69" s="385"/>
      <c r="G69" s="385"/>
      <c r="H69" s="385"/>
      <c r="I69" s="385"/>
      <c r="J69" s="385"/>
      <c r="K69" s="385"/>
      <c r="L69" s="385"/>
      <c r="M69" s="385"/>
      <c r="N69" s="385"/>
      <c r="O69" s="385"/>
      <c r="P69" s="385"/>
      <c r="Q69" s="385"/>
      <c r="R69" s="385"/>
      <c r="S69" s="385"/>
      <c r="T69" s="385"/>
      <c r="U69" s="385"/>
      <c r="V69" s="385"/>
      <c r="W69" s="385"/>
      <c r="X69" s="385"/>
      <c r="Y69" s="385"/>
      <c r="Z69" s="385"/>
      <c r="AA69" s="385"/>
      <c r="AB69" s="385"/>
      <c r="AC69" s="385"/>
      <c r="AD69" s="385"/>
      <c r="AE69" s="385"/>
      <c r="AF69" s="385"/>
      <c r="AG69" s="385"/>
      <c r="AH69" s="385"/>
      <c r="AI69" s="385"/>
      <c r="AJ69" s="385"/>
      <c r="AK69" s="385"/>
      <c r="AL69" s="385"/>
      <c r="AM69" s="385"/>
    </row>
    <row r="70" spans="1:39" ht="12.75" x14ac:dyDescent="0.2">
      <c r="A70" s="385"/>
      <c r="B70" s="385"/>
      <c r="C70" s="385"/>
      <c r="D70" s="385"/>
      <c r="E70" s="385"/>
      <c r="F70" s="385"/>
      <c r="G70" s="385"/>
      <c r="H70" s="385"/>
      <c r="I70" s="385"/>
      <c r="J70" s="385"/>
      <c r="K70" s="385"/>
      <c r="L70" s="385"/>
      <c r="M70" s="385"/>
      <c r="N70" s="385"/>
      <c r="O70" s="385"/>
      <c r="P70" s="385"/>
      <c r="Q70" s="385"/>
      <c r="R70" s="385"/>
      <c r="S70" s="385"/>
      <c r="T70" s="385"/>
      <c r="U70" s="385"/>
      <c r="V70" s="385"/>
      <c r="W70" s="385"/>
      <c r="X70" s="385"/>
      <c r="Y70" s="385"/>
      <c r="Z70" s="385"/>
      <c r="AA70" s="385"/>
      <c r="AB70" s="385"/>
      <c r="AC70" s="385"/>
      <c r="AD70" s="385"/>
      <c r="AE70" s="385"/>
      <c r="AF70" s="385"/>
      <c r="AG70" s="385"/>
      <c r="AH70" s="385"/>
      <c r="AI70" s="385"/>
      <c r="AJ70" s="385"/>
      <c r="AK70" s="385"/>
      <c r="AL70" s="385"/>
      <c r="AM70" s="385"/>
    </row>
    <row r="71" spans="1:39" ht="12.75" x14ac:dyDescent="0.2">
      <c r="A71" s="385"/>
      <c r="B71" s="385"/>
      <c r="C71" s="385"/>
      <c r="D71" s="385"/>
      <c r="E71" s="385"/>
      <c r="F71" s="385"/>
      <c r="G71" s="385"/>
      <c r="H71" s="385"/>
      <c r="I71" s="385"/>
      <c r="J71" s="385"/>
      <c r="K71" s="385"/>
      <c r="L71" s="385"/>
      <c r="M71" s="385"/>
      <c r="N71" s="385"/>
      <c r="O71" s="385"/>
      <c r="P71" s="385"/>
      <c r="Q71" s="385"/>
      <c r="R71" s="385"/>
      <c r="S71" s="385"/>
      <c r="T71" s="385"/>
      <c r="U71" s="385"/>
      <c r="V71" s="385"/>
      <c r="W71" s="385"/>
      <c r="X71" s="385"/>
      <c r="Y71" s="385"/>
      <c r="Z71" s="385"/>
      <c r="AA71" s="385"/>
      <c r="AB71" s="385"/>
      <c r="AC71" s="385"/>
      <c r="AD71" s="385"/>
      <c r="AE71" s="385"/>
      <c r="AF71" s="385"/>
      <c r="AG71" s="385"/>
      <c r="AH71" s="385"/>
      <c r="AI71" s="385"/>
      <c r="AJ71" s="385"/>
      <c r="AK71" s="385"/>
      <c r="AL71" s="385"/>
      <c r="AM71" s="385"/>
    </row>
    <row r="72" spans="1:39" ht="12.75" x14ac:dyDescent="0.2">
      <c r="A72" s="385"/>
      <c r="B72" s="385"/>
      <c r="C72" s="385"/>
      <c r="D72" s="385"/>
      <c r="E72" s="385"/>
      <c r="F72" s="385"/>
      <c r="G72" s="385"/>
      <c r="H72" s="385"/>
      <c r="I72" s="385"/>
      <c r="J72" s="385"/>
      <c r="K72" s="385"/>
      <c r="L72" s="385"/>
      <c r="M72" s="385"/>
      <c r="N72" s="385"/>
      <c r="O72" s="385"/>
      <c r="P72" s="385"/>
      <c r="Q72" s="385"/>
      <c r="R72" s="385"/>
      <c r="S72" s="385"/>
      <c r="T72" s="385"/>
      <c r="U72" s="385"/>
      <c r="V72" s="385"/>
      <c r="W72" s="385"/>
      <c r="X72" s="385"/>
      <c r="Y72" s="385"/>
      <c r="Z72" s="385"/>
      <c r="AA72" s="385"/>
      <c r="AB72" s="385"/>
      <c r="AC72" s="385"/>
      <c r="AD72" s="385"/>
      <c r="AE72" s="385"/>
      <c r="AF72" s="385"/>
      <c r="AG72" s="385"/>
      <c r="AH72" s="385"/>
      <c r="AI72" s="385"/>
      <c r="AJ72" s="385"/>
      <c r="AK72" s="385"/>
      <c r="AL72" s="385"/>
      <c r="AM72" s="385"/>
    </row>
    <row r="73" spans="1:39" ht="12.75" x14ac:dyDescent="0.2">
      <c r="A73" s="385"/>
      <c r="B73" s="385"/>
      <c r="C73" s="385"/>
      <c r="D73" s="385"/>
      <c r="E73" s="385"/>
      <c r="F73" s="385"/>
      <c r="G73" s="385"/>
      <c r="H73" s="385"/>
      <c r="I73" s="385"/>
      <c r="J73" s="385"/>
      <c r="K73" s="385"/>
      <c r="L73" s="385"/>
      <c r="M73" s="385"/>
      <c r="N73" s="385"/>
      <c r="O73" s="385"/>
      <c r="P73" s="385"/>
      <c r="Q73" s="385"/>
      <c r="R73" s="385"/>
      <c r="S73" s="385"/>
      <c r="T73" s="385"/>
      <c r="U73" s="385"/>
      <c r="V73" s="385"/>
      <c r="W73" s="385"/>
      <c r="X73" s="385"/>
      <c r="Y73" s="385"/>
      <c r="Z73" s="385"/>
      <c r="AA73" s="385"/>
      <c r="AB73" s="385"/>
      <c r="AC73" s="385"/>
      <c r="AD73" s="385"/>
      <c r="AE73" s="385"/>
      <c r="AF73" s="385"/>
      <c r="AG73" s="385"/>
      <c r="AH73" s="385"/>
      <c r="AI73" s="385"/>
      <c r="AJ73" s="385"/>
      <c r="AK73" s="385"/>
      <c r="AL73" s="385"/>
      <c r="AM73" s="385"/>
    </row>
    <row r="74" spans="1:39" ht="12.75" x14ac:dyDescent="0.2">
      <c r="A74" s="385"/>
      <c r="B74" s="385"/>
      <c r="C74" s="385"/>
      <c r="D74" s="385"/>
      <c r="E74" s="385"/>
      <c r="F74" s="385"/>
      <c r="G74" s="385"/>
      <c r="H74" s="385"/>
      <c r="I74" s="385"/>
      <c r="J74" s="385"/>
      <c r="K74" s="385"/>
      <c r="L74" s="385"/>
      <c r="M74" s="385"/>
      <c r="N74" s="385"/>
      <c r="O74" s="385"/>
      <c r="P74" s="385"/>
      <c r="Q74" s="385"/>
      <c r="R74" s="385"/>
      <c r="S74" s="385"/>
      <c r="T74" s="385"/>
      <c r="U74" s="385"/>
      <c r="V74" s="385"/>
      <c r="W74" s="385"/>
      <c r="X74" s="385"/>
      <c r="Y74" s="385"/>
      <c r="Z74" s="385"/>
      <c r="AA74" s="385"/>
      <c r="AB74" s="385"/>
      <c r="AC74" s="385"/>
      <c r="AD74" s="385"/>
      <c r="AE74" s="385"/>
      <c r="AF74" s="385"/>
      <c r="AG74" s="385"/>
      <c r="AH74" s="385"/>
      <c r="AI74" s="385"/>
      <c r="AJ74" s="385"/>
      <c r="AK74" s="385"/>
      <c r="AL74" s="385"/>
      <c r="AM74" s="385"/>
    </row>
    <row r="75" spans="1:39" ht="12.75" x14ac:dyDescent="0.2">
      <c r="A75" s="385"/>
      <c r="B75" s="385"/>
      <c r="C75" s="385"/>
      <c r="D75" s="385"/>
      <c r="E75" s="385"/>
      <c r="F75" s="385"/>
      <c r="G75" s="385"/>
      <c r="H75" s="385"/>
      <c r="I75" s="385"/>
      <c r="J75" s="385"/>
      <c r="K75" s="385"/>
      <c r="L75" s="385"/>
      <c r="M75" s="385"/>
      <c r="N75" s="385"/>
      <c r="O75" s="385"/>
      <c r="P75" s="385"/>
      <c r="Q75" s="385"/>
      <c r="R75" s="385"/>
      <c r="S75" s="385"/>
      <c r="T75" s="385"/>
      <c r="U75" s="385"/>
      <c r="V75" s="385"/>
      <c r="W75" s="385"/>
      <c r="X75" s="385"/>
      <c r="Y75" s="385"/>
      <c r="Z75" s="385"/>
      <c r="AA75" s="385"/>
      <c r="AB75" s="385"/>
      <c r="AC75" s="385"/>
      <c r="AD75" s="385"/>
      <c r="AE75" s="385"/>
      <c r="AF75" s="385"/>
      <c r="AG75" s="385"/>
      <c r="AH75" s="385"/>
      <c r="AI75" s="385"/>
      <c r="AJ75" s="385"/>
      <c r="AK75" s="385"/>
      <c r="AL75" s="385"/>
      <c r="AM75" s="385"/>
    </row>
    <row r="76" spans="1:39" ht="12.75" x14ac:dyDescent="0.2">
      <c r="A76" s="385"/>
      <c r="B76" s="385"/>
      <c r="C76" s="385"/>
      <c r="D76" s="385"/>
      <c r="E76" s="385"/>
      <c r="F76" s="385"/>
      <c r="G76" s="385"/>
      <c r="H76" s="385"/>
      <c r="I76" s="385"/>
      <c r="J76" s="385"/>
      <c r="K76" s="385"/>
      <c r="L76" s="385"/>
      <c r="M76" s="385"/>
      <c r="N76" s="385"/>
      <c r="O76" s="385"/>
      <c r="P76" s="385"/>
      <c r="Q76" s="385"/>
      <c r="R76" s="385"/>
      <c r="S76" s="385"/>
      <c r="T76" s="385"/>
      <c r="U76" s="385"/>
      <c r="V76" s="385"/>
      <c r="W76" s="385"/>
      <c r="X76" s="385"/>
      <c r="Y76" s="385"/>
      <c r="Z76" s="385"/>
      <c r="AA76" s="385"/>
      <c r="AB76" s="385"/>
      <c r="AC76" s="385"/>
      <c r="AD76" s="385"/>
      <c r="AE76" s="385"/>
      <c r="AF76" s="385"/>
      <c r="AG76" s="385"/>
      <c r="AH76" s="385"/>
      <c r="AI76" s="385"/>
      <c r="AJ76" s="385"/>
      <c r="AK76" s="385"/>
      <c r="AL76" s="385"/>
      <c r="AM76" s="385"/>
    </row>
    <row r="77" spans="1:39" ht="12.75" x14ac:dyDescent="0.2">
      <c r="A77" s="385"/>
      <c r="B77" s="385"/>
      <c r="C77" s="385"/>
      <c r="D77" s="385"/>
      <c r="E77" s="385"/>
      <c r="F77" s="385"/>
      <c r="G77" s="385"/>
      <c r="H77" s="385"/>
      <c r="I77" s="385"/>
      <c r="J77" s="385"/>
      <c r="K77" s="385"/>
      <c r="L77" s="385"/>
      <c r="M77" s="385"/>
      <c r="N77" s="385"/>
      <c r="O77" s="385"/>
      <c r="P77" s="385"/>
      <c r="Q77" s="385"/>
      <c r="R77" s="385"/>
      <c r="S77" s="385"/>
      <c r="T77" s="385"/>
      <c r="U77" s="385"/>
      <c r="V77" s="385"/>
      <c r="W77" s="385"/>
      <c r="X77" s="385"/>
      <c r="Y77" s="385"/>
      <c r="Z77" s="385"/>
      <c r="AA77" s="385"/>
      <c r="AB77" s="385"/>
      <c r="AC77" s="385"/>
      <c r="AD77" s="385"/>
      <c r="AE77" s="385"/>
      <c r="AF77" s="385"/>
      <c r="AG77" s="385"/>
      <c r="AH77" s="385"/>
      <c r="AI77" s="385"/>
      <c r="AJ77" s="385"/>
      <c r="AK77" s="385"/>
      <c r="AL77" s="385"/>
      <c r="AM77" s="385"/>
    </row>
    <row r="78" spans="1:39" ht="12.75" x14ac:dyDescent="0.2">
      <c r="A78" s="385"/>
      <c r="B78" s="385"/>
      <c r="C78" s="385"/>
      <c r="D78" s="385"/>
      <c r="E78" s="385"/>
      <c r="F78" s="385"/>
      <c r="G78" s="385"/>
      <c r="H78" s="385"/>
      <c r="I78" s="385"/>
      <c r="J78" s="385"/>
      <c r="K78" s="385"/>
      <c r="L78" s="385"/>
      <c r="M78" s="385"/>
      <c r="N78" s="385"/>
      <c r="O78" s="385"/>
      <c r="P78" s="385"/>
      <c r="Q78" s="385"/>
      <c r="R78" s="385"/>
      <c r="S78" s="385"/>
      <c r="T78" s="385"/>
      <c r="U78" s="385"/>
      <c r="V78" s="385"/>
      <c r="W78" s="385"/>
      <c r="X78" s="385"/>
      <c r="Y78" s="385"/>
      <c r="Z78" s="385"/>
      <c r="AA78" s="385"/>
      <c r="AB78" s="385"/>
      <c r="AC78" s="385"/>
      <c r="AD78" s="385"/>
      <c r="AE78" s="385"/>
      <c r="AF78" s="385"/>
      <c r="AG78" s="385"/>
      <c r="AH78" s="385"/>
      <c r="AI78" s="385"/>
      <c r="AJ78" s="385"/>
      <c r="AK78" s="385"/>
      <c r="AL78" s="385"/>
      <c r="AM78" s="385"/>
    </row>
    <row r="79" spans="1:39" ht="12.75" x14ac:dyDescent="0.2">
      <c r="A79" s="385"/>
      <c r="B79" s="385"/>
      <c r="C79" s="385"/>
      <c r="D79" s="385"/>
      <c r="E79" s="385"/>
      <c r="F79" s="385"/>
      <c r="G79" s="385"/>
      <c r="H79" s="385"/>
      <c r="I79" s="385"/>
      <c r="J79" s="385"/>
      <c r="K79" s="385"/>
      <c r="L79" s="385"/>
      <c r="M79" s="385"/>
      <c r="N79" s="385"/>
      <c r="O79" s="385"/>
      <c r="P79" s="385"/>
      <c r="Q79" s="385"/>
      <c r="R79" s="385"/>
      <c r="S79" s="385"/>
      <c r="T79" s="385"/>
      <c r="U79" s="385"/>
      <c r="V79" s="385"/>
      <c r="W79" s="385"/>
      <c r="X79" s="385"/>
      <c r="Y79" s="385"/>
      <c r="Z79" s="385"/>
      <c r="AA79" s="385"/>
      <c r="AB79" s="385"/>
      <c r="AC79" s="385"/>
      <c r="AD79" s="385"/>
      <c r="AE79" s="385"/>
      <c r="AF79" s="385"/>
      <c r="AG79" s="385"/>
      <c r="AH79" s="385"/>
      <c r="AI79" s="385"/>
      <c r="AJ79" s="385"/>
      <c r="AK79" s="385"/>
      <c r="AL79" s="385"/>
      <c r="AM79" s="385"/>
    </row>
    <row r="80" spans="1:39" ht="12.75" x14ac:dyDescent="0.2">
      <c r="A80" s="385"/>
      <c r="B80" s="385"/>
      <c r="C80" s="385"/>
      <c r="D80" s="385"/>
      <c r="E80" s="385"/>
      <c r="F80" s="385"/>
      <c r="G80" s="385"/>
      <c r="H80" s="385"/>
      <c r="I80" s="385"/>
      <c r="J80" s="385"/>
      <c r="K80" s="385"/>
      <c r="L80" s="385"/>
      <c r="M80" s="385"/>
      <c r="N80" s="385"/>
      <c r="O80" s="385"/>
      <c r="P80" s="385"/>
      <c r="Q80" s="385"/>
      <c r="R80" s="385"/>
      <c r="S80" s="385"/>
      <c r="T80" s="385"/>
      <c r="U80" s="385"/>
      <c r="V80" s="385"/>
      <c r="W80" s="385"/>
      <c r="X80" s="385"/>
      <c r="Y80" s="385"/>
      <c r="Z80" s="385"/>
      <c r="AA80" s="385"/>
      <c r="AB80" s="385"/>
      <c r="AC80" s="385"/>
      <c r="AD80" s="385"/>
      <c r="AE80" s="385"/>
      <c r="AF80" s="385"/>
      <c r="AG80" s="385"/>
      <c r="AH80" s="385"/>
      <c r="AI80" s="385"/>
      <c r="AJ80" s="385"/>
      <c r="AK80" s="385"/>
      <c r="AL80" s="385"/>
      <c r="AM80" s="385"/>
    </row>
    <row r="81" spans="1:39" ht="12.75" x14ac:dyDescent="0.2">
      <c r="A81" s="385"/>
      <c r="B81" s="385"/>
      <c r="C81" s="385"/>
      <c r="D81" s="385"/>
      <c r="E81" s="385"/>
      <c r="F81" s="385"/>
      <c r="G81" s="385"/>
      <c r="H81" s="385"/>
      <c r="I81" s="385"/>
      <c r="J81" s="385"/>
      <c r="K81" s="385"/>
      <c r="L81" s="385"/>
      <c r="M81" s="385"/>
      <c r="N81" s="385"/>
      <c r="O81" s="385"/>
      <c r="P81" s="385"/>
      <c r="Q81" s="385"/>
      <c r="R81" s="385"/>
      <c r="S81" s="385"/>
      <c r="T81" s="385"/>
      <c r="U81" s="385"/>
      <c r="V81" s="385"/>
      <c r="W81" s="385"/>
      <c r="X81" s="385"/>
      <c r="Y81" s="385"/>
      <c r="Z81" s="385"/>
      <c r="AA81" s="385"/>
      <c r="AB81" s="385"/>
      <c r="AC81" s="385"/>
      <c r="AD81" s="385"/>
      <c r="AE81" s="385"/>
      <c r="AF81" s="385"/>
      <c r="AG81" s="385"/>
      <c r="AH81" s="385"/>
      <c r="AI81" s="385"/>
      <c r="AJ81" s="385"/>
      <c r="AK81" s="385"/>
      <c r="AL81" s="385"/>
      <c r="AM81" s="385"/>
    </row>
    <row r="82" spans="1:39" ht="12.75" x14ac:dyDescent="0.2">
      <c r="A82" s="385"/>
      <c r="B82" s="385"/>
      <c r="C82" s="385"/>
      <c r="D82" s="385"/>
      <c r="E82" s="385"/>
      <c r="F82" s="385"/>
      <c r="G82" s="385"/>
      <c r="H82" s="385"/>
      <c r="I82" s="385"/>
      <c r="J82" s="385"/>
      <c r="K82" s="385"/>
      <c r="L82" s="385"/>
      <c r="M82" s="385"/>
      <c r="N82" s="385"/>
      <c r="O82" s="385"/>
      <c r="P82" s="385"/>
      <c r="Q82" s="385"/>
      <c r="R82" s="385"/>
      <c r="S82" s="385"/>
      <c r="T82" s="385"/>
      <c r="U82" s="385"/>
      <c r="V82" s="385"/>
      <c r="W82" s="385"/>
      <c r="X82" s="385"/>
      <c r="Y82" s="385"/>
      <c r="Z82" s="385"/>
      <c r="AA82" s="385"/>
      <c r="AB82" s="385"/>
      <c r="AC82" s="385"/>
      <c r="AD82" s="385"/>
      <c r="AE82" s="385"/>
      <c r="AF82" s="385"/>
      <c r="AG82" s="385"/>
      <c r="AH82" s="385"/>
      <c r="AI82" s="385"/>
      <c r="AJ82" s="385"/>
      <c r="AK82" s="385"/>
      <c r="AL82" s="385"/>
      <c r="AM82" s="385"/>
    </row>
    <row r="83" spans="1:39" ht="12.75" x14ac:dyDescent="0.2">
      <c r="A83" s="385"/>
      <c r="B83" s="385"/>
      <c r="C83" s="385"/>
      <c r="D83" s="385"/>
      <c r="E83" s="385"/>
      <c r="F83" s="385"/>
      <c r="G83" s="385"/>
      <c r="H83" s="385"/>
      <c r="I83" s="385"/>
      <c r="J83" s="385"/>
      <c r="K83" s="385"/>
      <c r="L83" s="385"/>
      <c r="M83" s="385"/>
      <c r="N83" s="385"/>
      <c r="O83" s="385"/>
      <c r="P83" s="385"/>
      <c r="Q83" s="385"/>
      <c r="R83" s="385"/>
      <c r="S83" s="385"/>
      <c r="T83" s="385"/>
      <c r="U83" s="385"/>
      <c r="V83" s="385"/>
      <c r="W83" s="385"/>
      <c r="X83" s="385"/>
      <c r="Y83" s="385"/>
      <c r="Z83" s="385"/>
      <c r="AA83" s="385"/>
      <c r="AB83" s="385"/>
      <c r="AC83" s="385"/>
      <c r="AD83" s="385"/>
      <c r="AE83" s="385"/>
      <c r="AF83" s="385"/>
      <c r="AG83" s="385"/>
      <c r="AH83" s="385"/>
      <c r="AI83" s="385"/>
      <c r="AJ83" s="385"/>
      <c r="AK83" s="385"/>
      <c r="AL83" s="385"/>
      <c r="AM83" s="385"/>
    </row>
    <row r="84" spans="1:39" ht="12.75" x14ac:dyDescent="0.2">
      <c r="A84" s="385"/>
      <c r="B84" s="385"/>
      <c r="C84" s="385"/>
      <c r="D84" s="385"/>
      <c r="E84" s="385"/>
      <c r="F84" s="385"/>
      <c r="G84" s="385"/>
      <c r="H84" s="385"/>
      <c r="I84" s="385"/>
      <c r="J84" s="385"/>
      <c r="K84" s="385"/>
      <c r="L84" s="385"/>
      <c r="M84" s="385"/>
      <c r="N84" s="385"/>
      <c r="O84" s="385"/>
      <c r="P84" s="385"/>
      <c r="Q84" s="385"/>
      <c r="R84" s="385"/>
      <c r="S84" s="385"/>
      <c r="T84" s="385"/>
      <c r="U84" s="385"/>
      <c r="V84" s="385"/>
      <c r="W84" s="385"/>
      <c r="X84" s="385"/>
      <c r="Y84" s="385"/>
      <c r="Z84" s="385"/>
      <c r="AA84" s="385"/>
      <c r="AB84" s="385"/>
      <c r="AC84" s="385"/>
      <c r="AD84" s="385"/>
      <c r="AE84" s="385"/>
      <c r="AF84" s="385"/>
      <c r="AG84" s="385"/>
      <c r="AH84" s="385"/>
      <c r="AI84" s="385"/>
      <c r="AJ84" s="385"/>
      <c r="AK84" s="385"/>
      <c r="AL84" s="385"/>
      <c r="AM84" s="385"/>
    </row>
    <row r="85" spans="1:39" ht="12.75" x14ac:dyDescent="0.2">
      <c r="A85" s="385"/>
      <c r="B85" s="385"/>
      <c r="C85" s="385"/>
      <c r="D85" s="385"/>
      <c r="E85" s="385"/>
      <c r="F85" s="385"/>
      <c r="G85" s="385"/>
      <c r="H85" s="385"/>
      <c r="I85" s="385"/>
      <c r="J85" s="385"/>
      <c r="K85" s="385"/>
      <c r="L85" s="385"/>
      <c r="M85" s="385"/>
      <c r="N85" s="385"/>
      <c r="O85" s="385"/>
      <c r="P85" s="385"/>
      <c r="Q85" s="385"/>
      <c r="R85" s="385"/>
      <c r="S85" s="385"/>
      <c r="T85" s="385"/>
      <c r="U85" s="385"/>
      <c r="V85" s="385"/>
      <c r="W85" s="385"/>
      <c r="X85" s="385"/>
      <c r="Y85" s="385"/>
      <c r="Z85" s="385"/>
      <c r="AA85" s="385"/>
      <c r="AB85" s="385"/>
      <c r="AC85" s="385"/>
      <c r="AD85" s="385"/>
      <c r="AE85" s="385"/>
      <c r="AF85" s="385"/>
      <c r="AG85" s="385"/>
      <c r="AH85" s="385"/>
      <c r="AI85" s="385"/>
      <c r="AJ85" s="385"/>
      <c r="AK85" s="385"/>
      <c r="AL85" s="385"/>
      <c r="AM85" s="385"/>
    </row>
    <row r="86" spans="1:39" ht="12.75" x14ac:dyDescent="0.2">
      <c r="A86" s="385"/>
      <c r="B86" s="385"/>
      <c r="C86" s="385"/>
      <c r="D86" s="385"/>
      <c r="E86" s="385"/>
      <c r="F86" s="385"/>
      <c r="G86" s="385"/>
      <c r="H86" s="385"/>
      <c r="I86" s="385"/>
      <c r="J86" s="385"/>
      <c r="K86" s="385"/>
      <c r="L86" s="385"/>
      <c r="M86" s="385"/>
      <c r="N86" s="385"/>
      <c r="O86" s="385"/>
      <c r="P86" s="385"/>
      <c r="Q86" s="385"/>
      <c r="R86" s="385"/>
      <c r="S86" s="385"/>
      <c r="T86" s="385"/>
      <c r="U86" s="385"/>
      <c r="V86" s="385"/>
      <c r="W86" s="385"/>
      <c r="X86" s="385"/>
      <c r="Y86" s="385"/>
      <c r="Z86" s="385"/>
      <c r="AA86" s="385"/>
      <c r="AB86" s="385"/>
      <c r="AC86" s="385"/>
      <c r="AD86" s="385"/>
      <c r="AE86" s="385"/>
      <c r="AF86" s="385"/>
      <c r="AG86" s="385"/>
      <c r="AH86" s="385"/>
      <c r="AI86" s="385"/>
      <c r="AJ86" s="385"/>
      <c r="AK86" s="385"/>
      <c r="AL86" s="385"/>
      <c r="AM86" s="385"/>
    </row>
    <row r="87" spans="1:39" ht="12.75" x14ac:dyDescent="0.2">
      <c r="A87" s="385"/>
      <c r="B87" s="385"/>
      <c r="C87" s="385"/>
      <c r="D87" s="385"/>
      <c r="E87" s="385"/>
      <c r="F87" s="385"/>
      <c r="G87" s="385"/>
      <c r="H87" s="385"/>
      <c r="I87" s="385"/>
      <c r="J87" s="385"/>
      <c r="K87" s="385"/>
      <c r="L87" s="385"/>
      <c r="M87" s="385"/>
      <c r="N87" s="385"/>
      <c r="O87" s="385"/>
      <c r="P87" s="385"/>
      <c r="Q87" s="385"/>
      <c r="R87" s="385"/>
      <c r="S87" s="385"/>
      <c r="T87" s="385"/>
      <c r="U87" s="385"/>
      <c r="V87" s="385"/>
      <c r="W87" s="385"/>
      <c r="X87" s="385"/>
      <c r="Y87" s="385"/>
      <c r="Z87" s="385"/>
      <c r="AA87" s="385"/>
      <c r="AB87" s="385"/>
      <c r="AC87" s="385"/>
      <c r="AD87" s="385"/>
      <c r="AE87" s="385"/>
      <c r="AF87" s="385"/>
      <c r="AG87" s="385"/>
      <c r="AH87" s="385"/>
      <c r="AI87" s="385"/>
      <c r="AJ87" s="385"/>
      <c r="AK87" s="385"/>
      <c r="AL87" s="385"/>
      <c r="AM87" s="385"/>
    </row>
    <row r="88" spans="1:39" ht="12.75" x14ac:dyDescent="0.2">
      <c r="A88" s="385"/>
      <c r="B88" s="385"/>
      <c r="C88" s="385"/>
      <c r="D88" s="385"/>
      <c r="E88" s="385"/>
      <c r="F88" s="385"/>
      <c r="G88" s="385"/>
      <c r="H88" s="385"/>
      <c r="I88" s="385"/>
      <c r="J88" s="385"/>
      <c r="K88" s="385"/>
      <c r="L88" s="385"/>
      <c r="M88" s="385"/>
      <c r="N88" s="385"/>
      <c r="O88" s="385"/>
      <c r="P88" s="385"/>
      <c r="Q88" s="385"/>
      <c r="R88" s="385"/>
      <c r="S88" s="385"/>
      <c r="T88" s="385"/>
      <c r="U88" s="385"/>
      <c r="V88" s="385"/>
      <c r="W88" s="385"/>
      <c r="X88" s="385"/>
      <c r="Y88" s="385"/>
      <c r="Z88" s="385"/>
      <c r="AA88" s="385"/>
      <c r="AB88" s="385"/>
      <c r="AC88" s="385"/>
      <c r="AD88" s="385"/>
      <c r="AE88" s="385"/>
      <c r="AF88" s="385"/>
      <c r="AG88" s="385"/>
      <c r="AH88" s="385"/>
      <c r="AI88" s="385"/>
      <c r="AJ88" s="385"/>
      <c r="AK88" s="385"/>
      <c r="AL88" s="385"/>
      <c r="AM88" s="385"/>
    </row>
    <row r="89" spans="1:39" ht="12.75" x14ac:dyDescent="0.2">
      <c r="A89" s="385"/>
      <c r="B89" s="385"/>
      <c r="C89" s="385"/>
      <c r="D89" s="385"/>
      <c r="E89" s="385"/>
      <c r="F89" s="385"/>
      <c r="G89" s="385"/>
      <c r="H89" s="385"/>
      <c r="I89" s="385"/>
      <c r="J89" s="385"/>
      <c r="K89" s="385"/>
      <c r="L89" s="385"/>
      <c r="M89" s="385"/>
      <c r="N89" s="385"/>
      <c r="O89" s="385"/>
      <c r="P89" s="385"/>
      <c r="Q89" s="385"/>
      <c r="R89" s="385"/>
      <c r="S89" s="385"/>
      <c r="T89" s="385"/>
      <c r="U89" s="385"/>
      <c r="V89" s="385"/>
      <c r="W89" s="385"/>
      <c r="X89" s="385"/>
      <c r="Y89" s="385"/>
      <c r="Z89" s="385"/>
      <c r="AA89" s="385"/>
      <c r="AB89" s="385"/>
      <c r="AC89" s="385"/>
      <c r="AD89" s="385"/>
      <c r="AE89" s="385"/>
      <c r="AF89" s="385"/>
      <c r="AG89" s="385"/>
      <c r="AH89" s="385"/>
      <c r="AI89" s="385"/>
      <c r="AJ89" s="385"/>
      <c r="AK89" s="385"/>
      <c r="AL89" s="385"/>
      <c r="AM89" s="385"/>
    </row>
    <row r="90" spans="1:39" ht="12.75" x14ac:dyDescent="0.2">
      <c r="A90" s="385"/>
      <c r="B90" s="385"/>
      <c r="C90" s="385"/>
      <c r="D90" s="385"/>
      <c r="E90" s="385"/>
      <c r="F90" s="385"/>
      <c r="G90" s="385"/>
      <c r="H90" s="385"/>
      <c r="I90" s="385"/>
      <c r="J90" s="385"/>
      <c r="K90" s="385"/>
      <c r="L90" s="385"/>
      <c r="M90" s="385"/>
      <c r="N90" s="385"/>
      <c r="O90" s="385"/>
      <c r="P90" s="385"/>
      <c r="Q90" s="385"/>
      <c r="R90" s="385"/>
      <c r="S90" s="385"/>
      <c r="T90" s="385"/>
      <c r="U90" s="385"/>
      <c r="V90" s="385"/>
      <c r="W90" s="385"/>
      <c r="X90" s="385"/>
      <c r="Y90" s="385"/>
      <c r="Z90" s="385"/>
      <c r="AA90" s="385"/>
      <c r="AB90" s="385"/>
      <c r="AC90" s="385"/>
      <c r="AD90" s="385"/>
      <c r="AE90" s="385"/>
      <c r="AF90" s="385"/>
      <c r="AG90" s="385"/>
      <c r="AH90" s="385"/>
      <c r="AI90" s="385"/>
      <c r="AJ90" s="385"/>
      <c r="AK90" s="385"/>
      <c r="AL90" s="385"/>
      <c r="AM90" s="385"/>
    </row>
    <row r="91" spans="1:39" ht="12.75" x14ac:dyDescent="0.2">
      <c r="A91" s="385"/>
      <c r="B91" s="385"/>
      <c r="C91" s="385"/>
      <c r="D91" s="385"/>
      <c r="E91" s="385"/>
      <c r="F91" s="385"/>
      <c r="G91" s="385"/>
      <c r="H91" s="385"/>
      <c r="I91" s="385"/>
      <c r="J91" s="385"/>
      <c r="K91" s="385"/>
      <c r="L91" s="385"/>
      <c r="M91" s="385"/>
      <c r="N91" s="385"/>
      <c r="O91" s="385"/>
      <c r="P91" s="385"/>
      <c r="Q91" s="385"/>
      <c r="R91" s="385"/>
      <c r="S91" s="385"/>
      <c r="T91" s="385"/>
      <c r="U91" s="385"/>
      <c r="V91" s="385"/>
      <c r="W91" s="385"/>
      <c r="X91" s="385"/>
      <c r="Y91" s="385"/>
      <c r="Z91" s="385"/>
      <c r="AA91" s="385"/>
      <c r="AB91" s="385"/>
      <c r="AC91" s="385"/>
      <c r="AD91" s="385"/>
      <c r="AE91" s="385"/>
      <c r="AF91" s="385"/>
      <c r="AG91" s="385"/>
      <c r="AH91" s="385"/>
      <c r="AI91" s="385"/>
      <c r="AJ91" s="385"/>
      <c r="AK91" s="385"/>
      <c r="AL91" s="385"/>
      <c r="AM91" s="385"/>
    </row>
    <row r="92" spans="1:39" ht="12.75" x14ac:dyDescent="0.2">
      <c r="A92" s="385"/>
      <c r="B92" s="385"/>
      <c r="C92" s="385"/>
      <c r="D92" s="385"/>
      <c r="E92" s="385"/>
      <c r="F92" s="385"/>
      <c r="G92" s="385"/>
      <c r="H92" s="385"/>
      <c r="I92" s="385"/>
      <c r="J92" s="385"/>
      <c r="K92" s="385"/>
      <c r="L92" s="385"/>
      <c r="M92" s="385"/>
      <c r="N92" s="385"/>
      <c r="O92" s="385"/>
      <c r="P92" s="385"/>
      <c r="Q92" s="385"/>
      <c r="R92" s="385"/>
      <c r="S92" s="385"/>
      <c r="T92" s="385"/>
      <c r="U92" s="385"/>
      <c r="V92" s="385"/>
      <c r="W92" s="385"/>
      <c r="X92" s="385"/>
      <c r="Y92" s="385"/>
      <c r="Z92" s="385"/>
      <c r="AA92" s="385"/>
      <c r="AB92" s="385"/>
      <c r="AC92" s="385"/>
      <c r="AD92" s="385"/>
      <c r="AE92" s="385"/>
      <c r="AF92" s="385"/>
      <c r="AG92" s="385"/>
      <c r="AH92" s="385"/>
      <c r="AI92" s="385"/>
      <c r="AJ92" s="385"/>
      <c r="AK92" s="385"/>
      <c r="AL92" s="385"/>
      <c r="AM92" s="385"/>
    </row>
    <row r="93" spans="1:39" ht="12.75" x14ac:dyDescent="0.2">
      <c r="A93" s="385"/>
      <c r="B93" s="385"/>
      <c r="C93" s="385"/>
      <c r="D93" s="385"/>
      <c r="E93" s="385"/>
      <c r="F93" s="385"/>
      <c r="G93" s="385"/>
      <c r="H93" s="385"/>
      <c r="I93" s="385"/>
      <c r="J93" s="385"/>
      <c r="K93" s="385"/>
      <c r="L93" s="385"/>
      <c r="M93" s="385"/>
      <c r="N93" s="385"/>
      <c r="O93" s="385"/>
      <c r="P93" s="385"/>
      <c r="Q93" s="385"/>
      <c r="R93" s="385"/>
      <c r="S93" s="385"/>
      <c r="T93" s="385"/>
      <c r="U93" s="385"/>
      <c r="V93" s="385"/>
      <c r="W93" s="385"/>
      <c r="X93" s="385"/>
      <c r="Y93" s="385"/>
      <c r="Z93" s="385"/>
      <c r="AA93" s="385"/>
      <c r="AB93" s="385"/>
      <c r="AC93" s="385"/>
      <c r="AD93" s="385"/>
      <c r="AE93" s="385"/>
      <c r="AF93" s="385"/>
      <c r="AG93" s="385"/>
      <c r="AH93" s="385"/>
      <c r="AI93" s="385"/>
      <c r="AJ93" s="385"/>
      <c r="AK93" s="385"/>
      <c r="AL93" s="385"/>
      <c r="AM93" s="385"/>
    </row>
    <row r="94" spans="1:39" ht="12.75" x14ac:dyDescent="0.2">
      <c r="A94" s="385"/>
      <c r="B94" s="385"/>
      <c r="C94" s="385"/>
      <c r="D94" s="385"/>
      <c r="E94" s="385"/>
      <c r="F94" s="385"/>
      <c r="G94" s="385"/>
      <c r="H94" s="385"/>
      <c r="I94" s="385"/>
      <c r="J94" s="385"/>
      <c r="K94" s="385"/>
      <c r="L94" s="385"/>
      <c r="M94" s="385"/>
      <c r="N94" s="385"/>
      <c r="O94" s="385"/>
      <c r="P94" s="385"/>
      <c r="Q94" s="385"/>
      <c r="R94" s="385"/>
      <c r="S94" s="385"/>
      <c r="T94" s="385"/>
      <c r="U94" s="385"/>
      <c r="V94" s="385"/>
      <c r="W94" s="385"/>
      <c r="X94" s="385"/>
      <c r="Y94" s="385"/>
      <c r="Z94" s="385"/>
      <c r="AA94" s="385"/>
      <c r="AB94" s="385"/>
      <c r="AC94" s="385"/>
      <c r="AD94" s="385"/>
      <c r="AE94" s="385"/>
      <c r="AF94" s="385"/>
      <c r="AG94" s="385"/>
      <c r="AH94" s="385"/>
      <c r="AI94" s="385"/>
      <c r="AJ94" s="385"/>
      <c r="AK94" s="385"/>
      <c r="AL94" s="385"/>
      <c r="AM94" s="385"/>
    </row>
    <row r="95" spans="1:39" ht="12.75" x14ac:dyDescent="0.2">
      <c r="A95" s="385"/>
      <c r="B95" s="385"/>
      <c r="C95" s="385"/>
      <c r="D95" s="385"/>
      <c r="E95" s="385"/>
      <c r="F95" s="385"/>
      <c r="G95" s="385"/>
      <c r="H95" s="385"/>
      <c r="I95" s="385"/>
      <c r="J95" s="385"/>
      <c r="K95" s="385"/>
      <c r="L95" s="385"/>
      <c r="M95" s="385"/>
      <c r="N95" s="385"/>
      <c r="O95" s="385"/>
      <c r="P95" s="385"/>
      <c r="Q95" s="385"/>
      <c r="R95" s="385"/>
      <c r="S95" s="385"/>
      <c r="T95" s="385"/>
      <c r="U95" s="385"/>
      <c r="V95" s="385"/>
      <c r="W95" s="385"/>
      <c r="X95" s="385"/>
      <c r="Y95" s="385"/>
      <c r="Z95" s="385"/>
      <c r="AA95" s="385"/>
      <c r="AB95" s="385"/>
      <c r="AC95" s="385"/>
      <c r="AD95" s="385"/>
      <c r="AE95" s="385"/>
      <c r="AF95" s="385"/>
      <c r="AG95" s="385"/>
      <c r="AH95" s="385"/>
      <c r="AI95" s="385"/>
      <c r="AJ95" s="385"/>
      <c r="AK95" s="385"/>
      <c r="AL95" s="385"/>
      <c r="AM95" s="385"/>
    </row>
    <row r="96" spans="1:39" ht="12.75" x14ac:dyDescent="0.2">
      <c r="A96" s="385"/>
      <c r="B96" s="385"/>
      <c r="C96" s="385"/>
      <c r="D96" s="385"/>
      <c r="E96" s="385"/>
      <c r="F96" s="385"/>
      <c r="G96" s="385"/>
      <c r="H96" s="385"/>
      <c r="I96" s="385"/>
      <c r="J96" s="385"/>
      <c r="K96" s="385"/>
      <c r="L96" s="385"/>
      <c r="M96" s="385"/>
      <c r="N96" s="385"/>
      <c r="O96" s="385"/>
      <c r="P96" s="385"/>
      <c r="Q96" s="385"/>
      <c r="R96" s="385"/>
      <c r="S96" s="385"/>
      <c r="T96" s="385"/>
      <c r="U96" s="385"/>
      <c r="V96" s="385"/>
      <c r="W96" s="385"/>
      <c r="X96" s="385"/>
      <c r="Y96" s="385"/>
      <c r="Z96" s="385"/>
      <c r="AA96" s="385"/>
      <c r="AB96" s="385"/>
      <c r="AC96" s="385"/>
      <c r="AD96" s="385"/>
      <c r="AE96" s="385"/>
      <c r="AF96" s="385"/>
      <c r="AG96" s="385"/>
      <c r="AH96" s="385"/>
      <c r="AI96" s="385"/>
      <c r="AJ96" s="385"/>
      <c r="AK96" s="385"/>
      <c r="AL96" s="385"/>
      <c r="AM96" s="385"/>
    </row>
    <row r="97" spans="1:39" ht="12.75" x14ac:dyDescent="0.2">
      <c r="A97" s="385"/>
      <c r="B97" s="385"/>
      <c r="C97" s="385"/>
      <c r="D97" s="385"/>
      <c r="E97" s="385"/>
      <c r="F97" s="385"/>
      <c r="G97" s="385"/>
      <c r="H97" s="385"/>
      <c r="I97" s="385"/>
      <c r="J97" s="385"/>
      <c r="K97" s="385"/>
      <c r="L97" s="385"/>
      <c r="M97" s="385"/>
      <c r="N97" s="385"/>
      <c r="O97" s="385"/>
      <c r="P97" s="385"/>
      <c r="Q97" s="385"/>
      <c r="R97" s="385"/>
      <c r="S97" s="385"/>
      <c r="T97" s="385"/>
      <c r="U97" s="385"/>
      <c r="V97" s="385"/>
      <c r="W97" s="385"/>
      <c r="X97" s="385"/>
      <c r="Y97" s="385"/>
      <c r="Z97" s="385"/>
      <c r="AA97" s="385"/>
      <c r="AB97" s="385"/>
      <c r="AC97" s="385"/>
      <c r="AD97" s="385"/>
      <c r="AE97" s="385"/>
      <c r="AF97" s="385"/>
      <c r="AG97" s="385"/>
      <c r="AH97" s="385"/>
      <c r="AI97" s="385"/>
      <c r="AJ97" s="385"/>
      <c r="AK97" s="385"/>
      <c r="AL97" s="385"/>
      <c r="AM97" s="385"/>
    </row>
    <row r="98" spans="1:39" ht="12.75" x14ac:dyDescent="0.2">
      <c r="A98" s="385"/>
      <c r="B98" s="385"/>
      <c r="C98" s="385"/>
      <c r="D98" s="385"/>
      <c r="E98" s="385"/>
      <c r="F98" s="385"/>
      <c r="G98" s="385"/>
      <c r="H98" s="385"/>
      <c r="I98" s="385"/>
      <c r="J98" s="385"/>
      <c r="K98" s="385"/>
      <c r="L98" s="385"/>
      <c r="M98" s="385"/>
      <c r="N98" s="385"/>
      <c r="O98" s="385"/>
      <c r="P98" s="385"/>
      <c r="Q98" s="385"/>
      <c r="R98" s="385"/>
      <c r="S98" s="385"/>
      <c r="T98" s="385"/>
      <c r="U98" s="385"/>
      <c r="V98" s="385"/>
      <c r="W98" s="385"/>
      <c r="X98" s="385"/>
      <c r="Y98" s="385"/>
      <c r="Z98" s="385"/>
      <c r="AA98" s="385"/>
      <c r="AB98" s="385"/>
      <c r="AC98" s="385"/>
      <c r="AD98" s="385"/>
      <c r="AE98" s="385"/>
      <c r="AF98" s="385"/>
      <c r="AG98" s="385"/>
      <c r="AH98" s="385"/>
      <c r="AI98" s="385"/>
      <c r="AJ98" s="385"/>
      <c r="AK98" s="385"/>
      <c r="AL98" s="385"/>
      <c r="AM98" s="385"/>
    </row>
    <row r="99" spans="1:39" ht="12.75" x14ac:dyDescent="0.2">
      <c r="A99" s="385"/>
      <c r="B99" s="385"/>
      <c r="C99" s="385"/>
      <c r="D99" s="385"/>
      <c r="E99" s="385"/>
      <c r="F99" s="385"/>
      <c r="G99" s="385"/>
      <c r="H99" s="385"/>
      <c r="I99" s="385"/>
      <c r="J99" s="385"/>
      <c r="K99" s="385"/>
      <c r="L99" s="385"/>
      <c r="M99" s="385"/>
      <c r="N99" s="385"/>
      <c r="O99" s="385"/>
      <c r="P99" s="385"/>
      <c r="Q99" s="385"/>
      <c r="R99" s="385"/>
      <c r="S99" s="385"/>
      <c r="T99" s="385"/>
      <c r="U99" s="385"/>
      <c r="V99" s="385"/>
      <c r="W99" s="385"/>
      <c r="X99" s="385"/>
      <c r="Y99" s="385"/>
      <c r="Z99" s="385"/>
      <c r="AA99" s="385"/>
      <c r="AB99" s="385"/>
      <c r="AC99" s="385"/>
      <c r="AD99" s="385"/>
      <c r="AE99" s="385"/>
      <c r="AF99" s="385"/>
      <c r="AG99" s="385"/>
      <c r="AH99" s="385"/>
      <c r="AI99" s="385"/>
      <c r="AJ99" s="385"/>
      <c r="AK99" s="385"/>
      <c r="AL99" s="385"/>
      <c r="AM99" s="385"/>
    </row>
    <row r="100" spans="1:39" ht="12.75" x14ac:dyDescent="0.2">
      <c r="A100" s="385"/>
      <c r="B100" s="385"/>
      <c r="C100" s="385"/>
      <c r="D100" s="385"/>
      <c r="E100" s="385"/>
      <c r="F100" s="385"/>
      <c r="G100" s="385"/>
      <c r="H100" s="385"/>
      <c r="I100" s="385"/>
      <c r="J100" s="385"/>
      <c r="K100" s="385"/>
      <c r="L100" s="385"/>
      <c r="M100" s="385"/>
      <c r="N100" s="385"/>
      <c r="O100" s="385"/>
      <c r="P100" s="385"/>
      <c r="Q100" s="385"/>
      <c r="R100" s="385"/>
      <c r="S100" s="385"/>
      <c r="T100" s="385"/>
      <c r="U100" s="385"/>
      <c r="V100" s="385"/>
      <c r="W100" s="385"/>
      <c r="X100" s="385"/>
      <c r="Y100" s="385"/>
      <c r="Z100" s="385"/>
      <c r="AA100" s="385"/>
      <c r="AB100" s="385"/>
      <c r="AC100" s="385"/>
      <c r="AD100" s="385"/>
      <c r="AE100" s="385"/>
      <c r="AF100" s="385"/>
      <c r="AG100" s="385"/>
      <c r="AH100" s="385"/>
      <c r="AI100" s="385"/>
      <c r="AJ100" s="385"/>
      <c r="AK100" s="385"/>
      <c r="AL100" s="385"/>
      <c r="AM100" s="385"/>
    </row>
    <row r="101" spans="1:39" ht="12.75" x14ac:dyDescent="0.2">
      <c r="A101" s="385"/>
      <c r="B101" s="385"/>
      <c r="C101" s="385"/>
      <c r="D101" s="385"/>
      <c r="E101" s="385"/>
      <c r="F101" s="385"/>
      <c r="G101" s="385"/>
      <c r="H101" s="385"/>
      <c r="I101" s="385"/>
      <c r="J101" s="385"/>
      <c r="K101" s="385"/>
      <c r="L101" s="385"/>
      <c r="M101" s="385"/>
      <c r="N101" s="385"/>
      <c r="O101" s="385"/>
      <c r="P101" s="385"/>
      <c r="Q101" s="385"/>
      <c r="R101" s="385"/>
      <c r="S101" s="385"/>
      <c r="T101" s="385"/>
      <c r="U101" s="385"/>
      <c r="V101" s="385"/>
      <c r="W101" s="385"/>
      <c r="X101" s="385"/>
      <c r="Y101" s="385"/>
      <c r="Z101" s="385"/>
      <c r="AA101" s="385"/>
      <c r="AB101" s="385"/>
      <c r="AC101" s="385"/>
      <c r="AD101" s="385"/>
      <c r="AE101" s="385"/>
      <c r="AF101" s="385"/>
      <c r="AG101" s="385"/>
      <c r="AH101" s="385"/>
      <c r="AI101" s="385"/>
      <c r="AJ101" s="385"/>
      <c r="AK101" s="385"/>
      <c r="AL101" s="385"/>
      <c r="AM101" s="385"/>
    </row>
    <row r="102" spans="1:39" ht="12.75" x14ac:dyDescent="0.2">
      <c r="A102" s="385"/>
      <c r="B102" s="385"/>
      <c r="C102" s="385"/>
      <c r="D102" s="385"/>
      <c r="E102" s="385"/>
      <c r="F102" s="385"/>
      <c r="G102" s="385"/>
      <c r="H102" s="385"/>
      <c r="I102" s="385"/>
      <c r="J102" s="385"/>
      <c r="K102" s="385"/>
      <c r="L102" s="385"/>
      <c r="M102" s="385"/>
      <c r="N102" s="385"/>
      <c r="O102" s="385"/>
      <c r="P102" s="385"/>
      <c r="Q102" s="385"/>
      <c r="R102" s="385"/>
      <c r="S102" s="385"/>
      <c r="T102" s="385"/>
      <c r="U102" s="385"/>
      <c r="V102" s="385"/>
      <c r="W102" s="385"/>
      <c r="X102" s="385"/>
      <c r="Y102" s="385"/>
      <c r="Z102" s="385"/>
      <c r="AA102" s="385"/>
      <c r="AB102" s="385"/>
      <c r="AC102" s="385"/>
      <c r="AD102" s="385"/>
      <c r="AE102" s="385"/>
      <c r="AF102" s="385"/>
      <c r="AG102" s="385"/>
      <c r="AH102" s="385"/>
      <c r="AI102" s="385"/>
      <c r="AJ102" s="385"/>
      <c r="AK102" s="385"/>
      <c r="AL102" s="385"/>
      <c r="AM102" s="385"/>
    </row>
    <row r="103" spans="1:39" ht="12.75" x14ac:dyDescent="0.2">
      <c r="A103" s="385"/>
      <c r="B103" s="385"/>
      <c r="C103" s="385"/>
      <c r="D103" s="385"/>
      <c r="E103" s="385"/>
      <c r="F103" s="385"/>
      <c r="G103" s="385"/>
      <c r="H103" s="385"/>
      <c r="I103" s="385"/>
      <c r="J103" s="385"/>
      <c r="K103" s="385"/>
      <c r="L103" s="385"/>
      <c r="M103" s="385"/>
      <c r="N103" s="385"/>
      <c r="O103" s="385"/>
      <c r="P103" s="385"/>
      <c r="Q103" s="385"/>
      <c r="R103" s="385"/>
      <c r="S103" s="385"/>
      <c r="T103" s="385"/>
      <c r="U103" s="385"/>
      <c r="V103" s="385"/>
      <c r="W103" s="385"/>
      <c r="X103" s="385"/>
      <c r="Y103" s="385"/>
      <c r="Z103" s="385"/>
      <c r="AA103" s="385"/>
      <c r="AB103" s="385"/>
      <c r="AC103" s="385"/>
      <c r="AD103" s="385"/>
      <c r="AE103" s="385"/>
      <c r="AF103" s="385"/>
      <c r="AG103" s="385"/>
      <c r="AH103" s="385"/>
      <c r="AI103" s="385"/>
      <c r="AJ103" s="385"/>
      <c r="AK103" s="385"/>
      <c r="AL103" s="385"/>
      <c r="AM103" s="385"/>
    </row>
    <row r="104" spans="1:39" ht="12.75" x14ac:dyDescent="0.2">
      <c r="A104" s="385"/>
      <c r="B104" s="385"/>
      <c r="C104" s="385"/>
      <c r="D104" s="385"/>
      <c r="E104" s="385"/>
      <c r="F104" s="385"/>
      <c r="G104" s="385"/>
      <c r="H104" s="385"/>
      <c r="I104" s="385"/>
      <c r="J104" s="385"/>
      <c r="K104" s="385"/>
      <c r="L104" s="385"/>
      <c r="M104" s="385"/>
      <c r="N104" s="385"/>
      <c r="O104" s="385"/>
      <c r="P104" s="385"/>
      <c r="Q104" s="385"/>
      <c r="R104" s="385"/>
      <c r="S104" s="385"/>
      <c r="T104" s="385"/>
      <c r="U104" s="385"/>
      <c r="V104" s="385"/>
      <c r="W104" s="385"/>
      <c r="X104" s="385"/>
      <c r="Y104" s="385"/>
      <c r="Z104" s="385"/>
      <c r="AA104" s="385"/>
      <c r="AB104" s="385"/>
      <c r="AC104" s="385"/>
      <c r="AD104" s="385"/>
      <c r="AE104" s="385"/>
      <c r="AF104" s="385"/>
      <c r="AG104" s="385"/>
      <c r="AH104" s="385"/>
      <c r="AI104" s="385"/>
      <c r="AJ104" s="385"/>
      <c r="AK104" s="385"/>
      <c r="AL104" s="385"/>
      <c r="AM104" s="385"/>
    </row>
    <row r="105" spans="1:39" ht="12.75" x14ac:dyDescent="0.2">
      <c r="A105" s="385"/>
      <c r="B105" s="385"/>
      <c r="C105" s="385"/>
      <c r="D105" s="385"/>
      <c r="E105" s="385"/>
      <c r="F105" s="385"/>
      <c r="G105" s="385"/>
      <c r="H105" s="385"/>
      <c r="I105" s="385"/>
      <c r="J105" s="385"/>
      <c r="K105" s="385"/>
      <c r="L105" s="385"/>
      <c r="M105" s="385"/>
      <c r="N105" s="385"/>
      <c r="O105" s="385"/>
      <c r="P105" s="385"/>
      <c r="Q105" s="385"/>
      <c r="R105" s="385"/>
      <c r="S105" s="385"/>
      <c r="T105" s="385"/>
      <c r="U105" s="385"/>
      <c r="V105" s="385"/>
      <c r="W105" s="385"/>
      <c r="X105" s="385"/>
      <c r="Y105" s="385"/>
      <c r="Z105" s="385"/>
      <c r="AA105" s="385"/>
      <c r="AB105" s="385"/>
      <c r="AC105" s="385"/>
      <c r="AD105" s="385"/>
      <c r="AE105" s="385"/>
      <c r="AF105" s="385"/>
      <c r="AG105" s="385"/>
      <c r="AH105" s="385"/>
      <c r="AI105" s="385"/>
      <c r="AJ105" s="385"/>
      <c r="AK105" s="385"/>
      <c r="AL105" s="385"/>
      <c r="AM105" s="385"/>
    </row>
    <row r="106" spans="1:39" ht="12.75" x14ac:dyDescent="0.2">
      <c r="A106" s="385"/>
      <c r="B106" s="385"/>
      <c r="C106" s="385"/>
      <c r="D106" s="385"/>
      <c r="E106" s="385"/>
      <c r="F106" s="385"/>
      <c r="G106" s="385"/>
      <c r="H106" s="385"/>
      <c r="I106" s="385"/>
      <c r="J106" s="385"/>
      <c r="K106" s="385"/>
      <c r="L106" s="385"/>
      <c r="M106" s="385"/>
      <c r="N106" s="385"/>
      <c r="O106" s="385"/>
      <c r="P106" s="385"/>
      <c r="Q106" s="385"/>
      <c r="R106" s="385"/>
      <c r="S106" s="385"/>
      <c r="T106" s="385"/>
      <c r="U106" s="385"/>
      <c r="V106" s="385"/>
      <c r="W106" s="385"/>
      <c r="X106" s="385"/>
      <c r="Y106" s="385"/>
      <c r="Z106" s="385"/>
      <c r="AA106" s="385"/>
      <c r="AB106" s="385"/>
      <c r="AC106" s="385"/>
      <c r="AD106" s="385"/>
      <c r="AE106" s="385"/>
      <c r="AF106" s="385"/>
      <c r="AG106" s="385"/>
      <c r="AH106" s="385"/>
      <c r="AI106" s="385"/>
      <c r="AJ106" s="385"/>
      <c r="AK106" s="385"/>
      <c r="AL106" s="385"/>
      <c r="AM106" s="385"/>
    </row>
    <row r="107" spans="1:39" ht="12.75" x14ac:dyDescent="0.2">
      <c r="A107" s="385"/>
      <c r="B107" s="385"/>
      <c r="C107" s="385"/>
      <c r="D107" s="385"/>
      <c r="E107" s="385"/>
      <c r="F107" s="385"/>
      <c r="G107" s="385"/>
      <c r="H107" s="385"/>
      <c r="I107" s="385"/>
      <c r="J107" s="385"/>
      <c r="K107" s="385"/>
      <c r="L107" s="385"/>
      <c r="M107" s="385"/>
      <c r="N107" s="385"/>
      <c r="O107" s="385"/>
      <c r="P107" s="385"/>
      <c r="Q107" s="385"/>
      <c r="R107" s="385"/>
      <c r="S107" s="385"/>
      <c r="T107" s="385"/>
      <c r="U107" s="385"/>
      <c r="V107" s="385"/>
      <c r="W107" s="385"/>
      <c r="X107" s="385"/>
      <c r="Y107" s="385"/>
      <c r="Z107" s="385"/>
      <c r="AA107" s="385"/>
      <c r="AB107" s="385"/>
      <c r="AC107" s="385"/>
      <c r="AD107" s="385"/>
      <c r="AE107" s="385"/>
      <c r="AF107" s="385"/>
      <c r="AG107" s="385"/>
      <c r="AH107" s="385"/>
      <c r="AI107" s="385"/>
      <c r="AJ107" s="385"/>
      <c r="AK107" s="385"/>
      <c r="AL107" s="385"/>
      <c r="AM107" s="385"/>
    </row>
    <row r="108" spans="1:39" ht="12.75" x14ac:dyDescent="0.2">
      <c r="A108" s="385"/>
      <c r="B108" s="385"/>
      <c r="C108" s="385"/>
      <c r="D108" s="385"/>
      <c r="E108" s="385"/>
      <c r="F108" s="385"/>
      <c r="G108" s="385"/>
      <c r="H108" s="385"/>
      <c r="I108" s="385"/>
      <c r="J108" s="385"/>
      <c r="K108" s="385"/>
      <c r="L108" s="385"/>
      <c r="M108" s="385"/>
      <c r="N108" s="385"/>
      <c r="O108" s="385"/>
      <c r="P108" s="385"/>
      <c r="Q108" s="385"/>
      <c r="R108" s="385"/>
      <c r="S108" s="385"/>
      <c r="T108" s="385"/>
      <c r="U108" s="385"/>
      <c r="V108" s="385"/>
      <c r="W108" s="385"/>
      <c r="X108" s="385"/>
      <c r="Y108" s="385"/>
      <c r="Z108" s="385"/>
      <c r="AA108" s="385"/>
      <c r="AB108" s="385"/>
      <c r="AC108" s="385"/>
      <c r="AD108" s="385"/>
      <c r="AE108" s="385"/>
      <c r="AF108" s="385"/>
      <c r="AG108" s="385"/>
      <c r="AH108" s="385"/>
      <c r="AI108" s="385"/>
      <c r="AJ108" s="385"/>
      <c r="AK108" s="385"/>
      <c r="AL108" s="385"/>
      <c r="AM108" s="385"/>
    </row>
    <row r="109" spans="1:39" ht="12.75" x14ac:dyDescent="0.2">
      <c r="A109" s="385"/>
      <c r="B109" s="385"/>
      <c r="C109" s="385"/>
      <c r="D109" s="385"/>
      <c r="E109" s="385"/>
      <c r="F109" s="385"/>
      <c r="G109" s="385"/>
      <c r="H109" s="385"/>
      <c r="I109" s="385"/>
      <c r="J109" s="385"/>
      <c r="K109" s="385"/>
      <c r="L109" s="385"/>
      <c r="M109" s="385"/>
      <c r="N109" s="385"/>
      <c r="O109" s="385"/>
      <c r="P109" s="385"/>
      <c r="Q109" s="385"/>
      <c r="R109" s="385"/>
      <c r="S109" s="385"/>
      <c r="T109" s="385"/>
      <c r="U109" s="385"/>
      <c r="V109" s="385"/>
      <c r="W109" s="385"/>
      <c r="X109" s="385"/>
      <c r="Y109" s="385"/>
      <c r="Z109" s="385"/>
      <c r="AA109" s="385"/>
      <c r="AB109" s="385"/>
      <c r="AC109" s="385"/>
      <c r="AD109" s="385"/>
      <c r="AE109" s="385"/>
      <c r="AF109" s="385"/>
      <c r="AG109" s="385"/>
      <c r="AH109" s="385"/>
      <c r="AI109" s="385"/>
      <c r="AJ109" s="385"/>
      <c r="AK109" s="385"/>
      <c r="AL109" s="385"/>
      <c r="AM109" s="385"/>
    </row>
    <row r="110" spans="1:39" ht="12.75" x14ac:dyDescent="0.2">
      <c r="A110" s="385"/>
      <c r="B110" s="385"/>
      <c r="C110" s="385"/>
      <c r="D110" s="385"/>
      <c r="E110" s="385"/>
      <c r="F110" s="385"/>
      <c r="G110" s="385"/>
      <c r="H110" s="385"/>
      <c r="I110" s="385"/>
      <c r="J110" s="385"/>
      <c r="K110" s="385"/>
      <c r="L110" s="385"/>
      <c r="M110" s="385"/>
      <c r="N110" s="385"/>
      <c r="O110" s="385"/>
      <c r="P110" s="385"/>
      <c r="Q110" s="385"/>
      <c r="R110" s="385"/>
      <c r="S110" s="385"/>
      <c r="T110" s="385"/>
      <c r="U110" s="385"/>
      <c r="V110" s="385"/>
      <c r="W110" s="385"/>
      <c r="X110" s="385"/>
      <c r="Y110" s="385"/>
      <c r="Z110" s="385"/>
      <c r="AA110" s="385"/>
      <c r="AB110" s="385"/>
      <c r="AC110" s="385"/>
      <c r="AD110" s="385"/>
      <c r="AE110" s="385"/>
      <c r="AF110" s="385"/>
      <c r="AG110" s="385"/>
      <c r="AH110" s="385"/>
      <c r="AI110" s="385"/>
      <c r="AJ110" s="385"/>
      <c r="AK110" s="385"/>
      <c r="AL110" s="385"/>
      <c r="AM110" s="385"/>
    </row>
    <row r="111" spans="1:39" ht="12.75" x14ac:dyDescent="0.2">
      <c r="A111" s="385"/>
      <c r="B111" s="385"/>
      <c r="C111" s="385"/>
      <c r="D111" s="385"/>
      <c r="E111" s="385"/>
      <c r="F111" s="385"/>
      <c r="G111" s="385"/>
      <c r="H111" s="385"/>
      <c r="I111" s="385"/>
      <c r="J111" s="385"/>
      <c r="K111" s="385"/>
      <c r="L111" s="385"/>
      <c r="M111" s="385"/>
      <c r="N111" s="385"/>
      <c r="O111" s="385"/>
      <c r="P111" s="385"/>
      <c r="Q111" s="385"/>
      <c r="R111" s="385"/>
      <c r="S111" s="385"/>
      <c r="T111" s="385"/>
      <c r="U111" s="385"/>
      <c r="V111" s="385"/>
      <c r="W111" s="385"/>
      <c r="X111" s="385"/>
      <c r="Y111" s="385"/>
      <c r="Z111" s="385"/>
      <c r="AA111" s="385"/>
      <c r="AB111" s="385"/>
      <c r="AC111" s="385"/>
      <c r="AD111" s="385"/>
      <c r="AE111" s="385"/>
      <c r="AF111" s="385"/>
      <c r="AG111" s="385"/>
      <c r="AH111" s="385"/>
      <c r="AI111" s="385"/>
      <c r="AJ111" s="385"/>
      <c r="AK111" s="385"/>
      <c r="AL111" s="385"/>
      <c r="AM111" s="385"/>
    </row>
    <row r="112" spans="1:39" ht="12.75" x14ac:dyDescent="0.2">
      <c r="A112" s="385"/>
      <c r="B112" s="385"/>
      <c r="C112" s="385"/>
      <c r="D112" s="385"/>
      <c r="E112" s="385"/>
      <c r="F112" s="385"/>
      <c r="G112" s="385"/>
      <c r="H112" s="385"/>
      <c r="I112" s="385"/>
      <c r="J112" s="385"/>
      <c r="K112" s="385"/>
      <c r="L112" s="385"/>
      <c r="M112" s="385"/>
      <c r="N112" s="385"/>
      <c r="O112" s="385"/>
      <c r="P112" s="385"/>
      <c r="Q112" s="385"/>
      <c r="R112" s="385"/>
      <c r="S112" s="385"/>
      <c r="T112" s="385"/>
      <c r="U112" s="385"/>
      <c r="V112" s="385"/>
      <c r="W112" s="385"/>
      <c r="X112" s="385"/>
      <c r="Y112" s="385"/>
      <c r="Z112" s="385"/>
      <c r="AA112" s="385"/>
      <c r="AB112" s="385"/>
      <c r="AC112" s="385"/>
      <c r="AD112" s="385"/>
      <c r="AE112" s="385"/>
      <c r="AF112" s="385"/>
      <c r="AG112" s="385"/>
      <c r="AH112" s="385"/>
      <c r="AI112" s="385"/>
      <c r="AJ112" s="385"/>
      <c r="AK112" s="385"/>
      <c r="AL112" s="385"/>
      <c r="AM112" s="385"/>
    </row>
    <row r="113" spans="1:39" ht="12.75" x14ac:dyDescent="0.2">
      <c r="A113" s="385"/>
      <c r="B113" s="385"/>
      <c r="C113" s="385"/>
      <c r="D113" s="385"/>
      <c r="E113" s="385"/>
      <c r="F113" s="385"/>
      <c r="G113" s="385"/>
      <c r="H113" s="385"/>
      <c r="I113" s="385"/>
      <c r="J113" s="385"/>
      <c r="K113" s="385"/>
      <c r="L113" s="385"/>
      <c r="M113" s="385"/>
      <c r="N113" s="385"/>
      <c r="O113" s="385"/>
      <c r="P113" s="385"/>
      <c r="Q113" s="385"/>
      <c r="R113" s="385"/>
      <c r="S113" s="385"/>
      <c r="T113" s="385"/>
      <c r="U113" s="385"/>
      <c r="V113" s="385"/>
      <c r="W113" s="385"/>
      <c r="X113" s="385"/>
      <c r="Y113" s="385"/>
      <c r="Z113" s="385"/>
      <c r="AA113" s="385"/>
      <c r="AB113" s="385"/>
      <c r="AC113" s="385"/>
      <c r="AD113" s="385"/>
      <c r="AE113" s="385"/>
      <c r="AF113" s="385"/>
      <c r="AG113" s="385"/>
      <c r="AH113" s="385"/>
      <c r="AI113" s="385"/>
      <c r="AJ113" s="385"/>
      <c r="AK113" s="385"/>
      <c r="AL113" s="385"/>
      <c r="AM113" s="385"/>
    </row>
    <row r="114" spans="1:39" ht="12.75" x14ac:dyDescent="0.2">
      <c r="A114" s="385"/>
      <c r="B114" s="385"/>
      <c r="C114" s="385"/>
      <c r="D114" s="385"/>
      <c r="E114" s="385"/>
      <c r="F114" s="385"/>
      <c r="G114" s="385"/>
      <c r="H114" s="385"/>
      <c r="I114" s="385"/>
      <c r="J114" s="385"/>
      <c r="K114" s="385"/>
      <c r="L114" s="385"/>
      <c r="M114" s="385"/>
      <c r="N114" s="385"/>
      <c r="O114" s="385"/>
      <c r="P114" s="385"/>
      <c r="Q114" s="385"/>
      <c r="R114" s="385"/>
      <c r="S114" s="385"/>
      <c r="T114" s="385"/>
      <c r="U114" s="385"/>
      <c r="V114" s="385"/>
      <c r="W114" s="385"/>
      <c r="X114" s="385"/>
      <c r="Y114" s="385"/>
      <c r="Z114" s="385"/>
      <c r="AA114" s="385"/>
      <c r="AB114" s="385"/>
      <c r="AC114" s="385"/>
      <c r="AD114" s="385"/>
      <c r="AE114" s="385"/>
      <c r="AF114" s="385"/>
      <c r="AG114" s="385"/>
      <c r="AH114" s="385"/>
      <c r="AI114" s="385"/>
      <c r="AJ114" s="385"/>
      <c r="AK114" s="385"/>
      <c r="AL114" s="385"/>
      <c r="AM114" s="385"/>
    </row>
    <row r="115" spans="1:39" ht="12.75" x14ac:dyDescent="0.2">
      <c r="A115" s="385"/>
      <c r="B115" s="385"/>
      <c r="C115" s="385"/>
      <c r="D115" s="385"/>
      <c r="E115" s="385"/>
      <c r="F115" s="385"/>
      <c r="G115" s="385"/>
      <c r="H115" s="385"/>
      <c r="I115" s="385"/>
      <c r="J115" s="385"/>
      <c r="K115" s="385"/>
      <c r="L115" s="385"/>
      <c r="M115" s="385"/>
      <c r="N115" s="385"/>
      <c r="O115" s="385"/>
      <c r="P115" s="385"/>
      <c r="Q115" s="385"/>
      <c r="R115" s="385"/>
      <c r="S115" s="385"/>
      <c r="T115" s="385"/>
      <c r="U115" s="385"/>
      <c r="V115" s="385"/>
      <c r="W115" s="385"/>
      <c r="X115" s="385"/>
      <c r="Y115" s="385"/>
      <c r="Z115" s="385"/>
      <c r="AA115" s="385"/>
      <c r="AB115" s="385"/>
      <c r="AC115" s="385"/>
      <c r="AD115" s="385"/>
      <c r="AE115" s="385"/>
      <c r="AF115" s="385"/>
      <c r="AG115" s="385"/>
      <c r="AH115" s="385"/>
      <c r="AI115" s="385"/>
      <c r="AJ115" s="385"/>
      <c r="AK115" s="385"/>
      <c r="AL115" s="385"/>
      <c r="AM115" s="385"/>
    </row>
    <row r="116" spans="1:39" ht="12.75" x14ac:dyDescent="0.2">
      <c r="A116" s="385"/>
      <c r="B116" s="385"/>
      <c r="C116" s="385"/>
      <c r="D116" s="385"/>
      <c r="E116" s="385"/>
      <c r="F116" s="385"/>
      <c r="G116" s="385"/>
      <c r="H116" s="385"/>
      <c r="I116" s="385"/>
      <c r="J116" s="385"/>
      <c r="K116" s="385"/>
      <c r="L116" s="385"/>
      <c r="M116" s="385"/>
      <c r="N116" s="385"/>
      <c r="O116" s="385"/>
      <c r="P116" s="385"/>
      <c r="Q116" s="385"/>
      <c r="R116" s="385"/>
      <c r="S116" s="385"/>
      <c r="T116" s="385"/>
      <c r="U116" s="385"/>
      <c r="V116" s="385"/>
      <c r="W116" s="385"/>
      <c r="X116" s="385"/>
      <c r="Y116" s="385"/>
      <c r="Z116" s="385"/>
      <c r="AA116" s="385"/>
      <c r="AB116" s="385"/>
      <c r="AC116" s="385"/>
      <c r="AD116" s="385"/>
      <c r="AE116" s="385"/>
      <c r="AF116" s="385"/>
      <c r="AG116" s="385"/>
      <c r="AH116" s="385"/>
      <c r="AI116" s="385"/>
      <c r="AJ116" s="385"/>
      <c r="AK116" s="385"/>
      <c r="AL116" s="385"/>
      <c r="AM116" s="385"/>
    </row>
    <row r="117" spans="1:39" ht="12.75" x14ac:dyDescent="0.2">
      <c r="A117" s="385"/>
      <c r="B117" s="385"/>
      <c r="C117" s="385"/>
      <c r="D117" s="385"/>
      <c r="E117" s="385"/>
      <c r="F117" s="385"/>
      <c r="G117" s="385"/>
      <c r="H117" s="385"/>
      <c r="I117" s="385"/>
      <c r="J117" s="385"/>
      <c r="K117" s="385"/>
      <c r="L117" s="385"/>
      <c r="M117" s="385"/>
      <c r="N117" s="385"/>
      <c r="O117" s="385"/>
      <c r="P117" s="385"/>
      <c r="Q117" s="385"/>
      <c r="R117" s="385"/>
      <c r="S117" s="385"/>
      <c r="T117" s="385"/>
      <c r="U117" s="385"/>
      <c r="V117" s="385"/>
      <c r="W117" s="385"/>
      <c r="X117" s="385"/>
      <c r="Y117" s="385"/>
      <c r="Z117" s="385"/>
      <c r="AA117" s="385"/>
      <c r="AB117" s="385"/>
      <c r="AC117" s="385"/>
      <c r="AD117" s="385"/>
      <c r="AE117" s="385"/>
      <c r="AF117" s="385"/>
      <c r="AG117" s="385"/>
      <c r="AH117" s="385"/>
      <c r="AI117" s="385"/>
      <c r="AJ117" s="385"/>
      <c r="AK117" s="385"/>
      <c r="AL117" s="385"/>
      <c r="AM117" s="385"/>
    </row>
    <row r="118" spans="1:39" ht="12.75" x14ac:dyDescent="0.2">
      <c r="A118" s="385"/>
      <c r="B118" s="385"/>
      <c r="C118" s="385"/>
      <c r="D118" s="385"/>
      <c r="E118" s="385"/>
      <c r="F118" s="385"/>
      <c r="G118" s="385"/>
      <c r="H118" s="385"/>
      <c r="I118" s="385"/>
      <c r="J118" s="385"/>
      <c r="K118" s="385"/>
      <c r="L118" s="385"/>
      <c r="M118" s="385"/>
      <c r="N118" s="385"/>
      <c r="O118" s="385"/>
      <c r="P118" s="385"/>
      <c r="Q118" s="385"/>
      <c r="R118" s="385"/>
      <c r="S118" s="385"/>
      <c r="T118" s="385"/>
      <c r="U118" s="385"/>
      <c r="V118" s="385"/>
      <c r="W118" s="385"/>
      <c r="X118" s="385"/>
      <c r="Y118" s="385"/>
      <c r="Z118" s="385"/>
      <c r="AA118" s="385"/>
      <c r="AB118" s="385"/>
      <c r="AC118" s="385"/>
      <c r="AD118" s="385"/>
      <c r="AE118" s="385"/>
      <c r="AF118" s="385"/>
      <c r="AG118" s="385"/>
      <c r="AH118" s="385"/>
      <c r="AI118" s="385"/>
      <c r="AJ118" s="385"/>
      <c r="AK118" s="385"/>
      <c r="AL118" s="385"/>
      <c r="AM118" s="385"/>
    </row>
    <row r="119" spans="1:39" ht="12.75" x14ac:dyDescent="0.2">
      <c r="A119" s="385"/>
      <c r="B119" s="385"/>
      <c r="C119" s="385"/>
      <c r="D119" s="385"/>
      <c r="E119" s="385"/>
      <c r="F119" s="385"/>
      <c r="G119" s="385"/>
      <c r="H119" s="385"/>
      <c r="I119" s="385"/>
      <c r="J119" s="385"/>
      <c r="K119" s="385"/>
      <c r="L119" s="385"/>
      <c r="M119" s="385"/>
      <c r="N119" s="385"/>
      <c r="O119" s="385"/>
      <c r="P119" s="385"/>
      <c r="Q119" s="385"/>
      <c r="R119" s="385"/>
      <c r="S119" s="385"/>
      <c r="T119" s="385"/>
      <c r="U119" s="385"/>
      <c r="V119" s="385"/>
      <c r="W119" s="385"/>
      <c r="X119" s="385"/>
      <c r="Y119" s="385"/>
      <c r="Z119" s="385"/>
      <c r="AA119" s="385"/>
      <c r="AB119" s="385"/>
      <c r="AC119" s="385"/>
      <c r="AD119" s="385"/>
      <c r="AE119" s="385"/>
      <c r="AF119" s="385"/>
      <c r="AG119" s="385"/>
      <c r="AH119" s="385"/>
      <c r="AI119" s="385"/>
      <c r="AJ119" s="385"/>
      <c r="AK119" s="385"/>
      <c r="AL119" s="385"/>
      <c r="AM119" s="385"/>
    </row>
    <row r="120" spans="1:39" ht="12.75" x14ac:dyDescent="0.2">
      <c r="A120" s="385"/>
      <c r="B120" s="385"/>
      <c r="C120" s="385"/>
      <c r="D120" s="385"/>
      <c r="E120" s="385"/>
      <c r="F120" s="385"/>
      <c r="G120" s="385"/>
      <c r="H120" s="385"/>
      <c r="I120" s="385"/>
      <c r="J120" s="385"/>
      <c r="K120" s="385"/>
      <c r="L120" s="385"/>
      <c r="M120" s="385"/>
      <c r="N120" s="385"/>
      <c r="O120" s="385"/>
      <c r="P120" s="385"/>
      <c r="Q120" s="385"/>
      <c r="R120" s="385"/>
      <c r="S120" s="385"/>
      <c r="T120" s="385"/>
      <c r="U120" s="385"/>
      <c r="V120" s="385"/>
      <c r="W120" s="385"/>
      <c r="X120" s="385"/>
      <c r="Y120" s="385"/>
      <c r="Z120" s="385"/>
      <c r="AA120" s="385"/>
      <c r="AB120" s="385"/>
      <c r="AC120" s="385"/>
      <c r="AD120" s="385"/>
      <c r="AE120" s="385"/>
      <c r="AF120" s="385"/>
      <c r="AG120" s="385"/>
      <c r="AH120" s="385"/>
      <c r="AI120" s="385"/>
      <c r="AJ120" s="385"/>
      <c r="AK120" s="385"/>
      <c r="AL120" s="385"/>
      <c r="AM120" s="385"/>
    </row>
    <row r="121" spans="1:39" ht="12.75" x14ac:dyDescent="0.2">
      <c r="A121" s="385"/>
      <c r="B121" s="385"/>
      <c r="C121" s="385"/>
      <c r="D121" s="385"/>
      <c r="E121" s="385"/>
      <c r="F121" s="385"/>
      <c r="G121" s="385"/>
      <c r="H121" s="385"/>
      <c r="I121" s="385"/>
      <c r="J121" s="385"/>
      <c r="K121" s="385"/>
      <c r="L121" s="385"/>
      <c r="M121" s="385"/>
      <c r="N121" s="385"/>
      <c r="O121" s="385"/>
      <c r="P121" s="385"/>
      <c r="Q121" s="385"/>
      <c r="R121" s="385"/>
      <c r="S121" s="385"/>
      <c r="T121" s="385"/>
      <c r="U121" s="385"/>
      <c r="V121" s="385"/>
      <c r="W121" s="385"/>
      <c r="X121" s="385"/>
      <c r="Y121" s="385"/>
      <c r="Z121" s="385"/>
      <c r="AA121" s="385"/>
      <c r="AB121" s="385"/>
      <c r="AC121" s="385"/>
      <c r="AD121" s="385"/>
      <c r="AE121" s="385"/>
      <c r="AF121" s="385"/>
      <c r="AG121" s="385"/>
      <c r="AH121" s="385"/>
      <c r="AI121" s="385"/>
      <c r="AJ121" s="385"/>
      <c r="AK121" s="385"/>
      <c r="AL121" s="385"/>
      <c r="AM121" s="385"/>
    </row>
    <row r="122" spans="1:39" ht="12.75" x14ac:dyDescent="0.2">
      <c r="A122" s="385"/>
      <c r="B122" s="385"/>
      <c r="C122" s="385"/>
      <c r="D122" s="385"/>
      <c r="E122" s="385"/>
      <c r="F122" s="385"/>
      <c r="G122" s="385"/>
      <c r="H122" s="385"/>
      <c r="I122" s="385"/>
      <c r="J122" s="385"/>
      <c r="K122" s="385"/>
      <c r="L122" s="385"/>
      <c r="M122" s="385"/>
      <c r="N122" s="385"/>
      <c r="O122" s="385"/>
      <c r="P122" s="385"/>
      <c r="Q122" s="385"/>
      <c r="R122" s="385"/>
      <c r="S122" s="385"/>
      <c r="T122" s="385"/>
      <c r="U122" s="385"/>
      <c r="V122" s="385"/>
      <c r="W122" s="385"/>
      <c r="X122" s="385"/>
      <c r="Y122" s="385"/>
      <c r="Z122" s="385"/>
      <c r="AA122" s="385"/>
      <c r="AB122" s="385"/>
      <c r="AC122" s="385"/>
      <c r="AD122" s="385"/>
      <c r="AE122" s="385"/>
      <c r="AF122" s="385"/>
      <c r="AG122" s="385"/>
      <c r="AH122" s="385"/>
      <c r="AI122" s="385"/>
      <c r="AJ122" s="385"/>
      <c r="AK122" s="385"/>
      <c r="AL122" s="385"/>
      <c r="AM122" s="385"/>
    </row>
    <row r="123" spans="1:39" ht="12.75" x14ac:dyDescent="0.2">
      <c r="A123" s="385"/>
      <c r="B123" s="385"/>
      <c r="C123" s="385"/>
      <c r="D123" s="385"/>
      <c r="E123" s="385"/>
      <c r="F123" s="385"/>
      <c r="G123" s="385"/>
      <c r="H123" s="385"/>
      <c r="I123" s="385"/>
      <c r="J123" s="385"/>
      <c r="K123" s="385"/>
      <c r="L123" s="385"/>
      <c r="M123" s="385"/>
      <c r="N123" s="385"/>
      <c r="O123" s="385"/>
      <c r="P123" s="385"/>
      <c r="Q123" s="385"/>
      <c r="R123" s="385"/>
      <c r="S123" s="385"/>
      <c r="T123" s="385"/>
      <c r="U123" s="385"/>
      <c r="V123" s="385"/>
      <c r="W123" s="385"/>
      <c r="X123" s="385"/>
      <c r="Y123" s="385"/>
      <c r="Z123" s="385"/>
      <c r="AA123" s="385"/>
      <c r="AB123" s="385"/>
      <c r="AC123" s="385"/>
      <c r="AD123" s="385"/>
      <c r="AE123" s="385"/>
      <c r="AF123" s="385"/>
      <c r="AG123" s="385"/>
      <c r="AH123" s="385"/>
      <c r="AI123" s="385"/>
      <c r="AJ123" s="385"/>
      <c r="AK123" s="385"/>
      <c r="AL123" s="385"/>
      <c r="AM123" s="385"/>
    </row>
    <row r="124" spans="1:39" ht="12.75" x14ac:dyDescent="0.2">
      <c r="A124" s="385"/>
      <c r="B124" s="385"/>
      <c r="C124" s="385"/>
      <c r="D124" s="385"/>
      <c r="E124" s="385"/>
      <c r="F124" s="385"/>
      <c r="G124" s="385"/>
      <c r="H124" s="385"/>
      <c r="I124" s="385"/>
      <c r="J124" s="385"/>
      <c r="K124" s="385"/>
      <c r="L124" s="385"/>
      <c r="M124" s="385"/>
      <c r="N124" s="385"/>
      <c r="O124" s="385"/>
      <c r="P124" s="385"/>
      <c r="Q124" s="385"/>
      <c r="R124" s="385"/>
      <c r="S124" s="385"/>
      <c r="T124" s="385"/>
      <c r="U124" s="385"/>
      <c r="V124" s="385"/>
      <c r="W124" s="385"/>
      <c r="X124" s="385"/>
      <c r="Y124" s="385"/>
      <c r="Z124" s="385"/>
      <c r="AA124" s="385"/>
      <c r="AB124" s="385"/>
      <c r="AC124" s="385"/>
      <c r="AD124" s="385"/>
      <c r="AE124" s="385"/>
      <c r="AF124" s="385"/>
      <c r="AG124" s="385"/>
      <c r="AH124" s="385"/>
      <c r="AI124" s="385"/>
      <c r="AJ124" s="385"/>
      <c r="AK124" s="385"/>
      <c r="AL124" s="385"/>
      <c r="AM124" s="385"/>
    </row>
    <row r="125" spans="1:39" ht="12.75" x14ac:dyDescent="0.2">
      <c r="A125" s="385"/>
      <c r="B125" s="385"/>
      <c r="C125" s="385"/>
      <c r="D125" s="385"/>
      <c r="E125" s="385"/>
      <c r="F125" s="385"/>
      <c r="G125" s="385"/>
      <c r="H125" s="385"/>
      <c r="I125" s="385"/>
      <c r="J125" s="385"/>
      <c r="K125" s="385"/>
      <c r="L125" s="385"/>
      <c r="M125" s="385"/>
      <c r="N125" s="385"/>
      <c r="O125" s="385"/>
      <c r="P125" s="385"/>
      <c r="Q125" s="385"/>
      <c r="R125" s="385"/>
      <c r="S125" s="385"/>
      <c r="T125" s="385"/>
      <c r="U125" s="385"/>
      <c r="V125" s="385"/>
      <c r="W125" s="385"/>
      <c r="X125" s="385"/>
      <c r="Y125" s="385"/>
      <c r="Z125" s="385"/>
      <c r="AA125" s="385"/>
      <c r="AB125" s="385"/>
      <c r="AC125" s="385"/>
      <c r="AD125" s="385"/>
      <c r="AE125" s="385"/>
      <c r="AF125" s="385"/>
      <c r="AG125" s="385"/>
      <c r="AH125" s="385"/>
      <c r="AI125" s="385"/>
      <c r="AJ125" s="385"/>
      <c r="AK125" s="385"/>
      <c r="AL125" s="385"/>
      <c r="AM125" s="385"/>
    </row>
    <row r="126" spans="1:39" ht="12.75" x14ac:dyDescent="0.2">
      <c r="A126" s="385"/>
      <c r="B126" s="385"/>
      <c r="C126" s="385"/>
      <c r="D126" s="385"/>
      <c r="E126" s="385"/>
      <c r="F126" s="385"/>
      <c r="G126" s="385"/>
      <c r="H126" s="385"/>
      <c r="I126" s="385"/>
      <c r="J126" s="385"/>
      <c r="K126" s="385"/>
      <c r="L126" s="385"/>
      <c r="M126" s="385"/>
      <c r="N126" s="385"/>
      <c r="O126" s="385"/>
      <c r="P126" s="385"/>
      <c r="Q126" s="385"/>
      <c r="R126" s="385"/>
      <c r="S126" s="385"/>
      <c r="T126" s="385"/>
      <c r="U126" s="385"/>
      <c r="V126" s="385"/>
      <c r="W126" s="385"/>
      <c r="X126" s="385"/>
      <c r="Y126" s="385"/>
      <c r="Z126" s="385"/>
      <c r="AA126" s="385"/>
      <c r="AB126" s="385"/>
      <c r="AC126" s="385"/>
      <c r="AD126" s="385"/>
      <c r="AE126" s="385"/>
      <c r="AF126" s="385"/>
      <c r="AG126" s="385"/>
      <c r="AH126" s="385"/>
      <c r="AI126" s="385"/>
      <c r="AJ126" s="385"/>
      <c r="AK126" s="385"/>
      <c r="AL126" s="385"/>
      <c r="AM126" s="385"/>
    </row>
    <row r="127" spans="1:39" ht="12.75" x14ac:dyDescent="0.2">
      <c r="A127" s="385"/>
      <c r="B127" s="385"/>
      <c r="C127" s="385"/>
      <c r="D127" s="385"/>
      <c r="E127" s="385"/>
      <c r="F127" s="385"/>
      <c r="G127" s="385"/>
      <c r="H127" s="385"/>
      <c r="I127" s="385"/>
      <c r="J127" s="385"/>
      <c r="K127" s="385"/>
      <c r="L127" s="385"/>
      <c r="M127" s="385"/>
      <c r="N127" s="385"/>
      <c r="O127" s="385"/>
      <c r="P127" s="385"/>
      <c r="Q127" s="385"/>
      <c r="R127" s="385"/>
      <c r="S127" s="385"/>
      <c r="T127" s="385"/>
      <c r="U127" s="385"/>
      <c r="V127" s="385"/>
      <c r="W127" s="385"/>
      <c r="X127" s="385"/>
      <c r="Y127" s="385"/>
      <c r="Z127" s="385"/>
      <c r="AA127" s="385"/>
      <c r="AB127" s="385"/>
      <c r="AC127" s="385"/>
      <c r="AD127" s="385"/>
      <c r="AE127" s="385"/>
      <c r="AF127" s="385"/>
      <c r="AG127" s="385"/>
      <c r="AH127" s="385"/>
      <c r="AI127" s="385"/>
      <c r="AJ127" s="385"/>
      <c r="AK127" s="385"/>
      <c r="AL127" s="385"/>
      <c r="AM127" s="385"/>
    </row>
    <row r="128" spans="1:39" ht="12.75" x14ac:dyDescent="0.2">
      <c r="A128" s="385"/>
      <c r="B128" s="385"/>
      <c r="C128" s="385"/>
      <c r="D128" s="385"/>
      <c r="E128" s="385"/>
      <c r="F128" s="385"/>
      <c r="G128" s="385"/>
      <c r="H128" s="385"/>
      <c r="I128" s="385"/>
      <c r="J128" s="385"/>
      <c r="K128" s="385"/>
      <c r="L128" s="385"/>
      <c r="M128" s="385"/>
      <c r="N128" s="385"/>
      <c r="O128" s="385"/>
      <c r="P128" s="385"/>
      <c r="Q128" s="385"/>
      <c r="R128" s="385"/>
      <c r="S128" s="385"/>
      <c r="T128" s="385"/>
      <c r="U128" s="385"/>
      <c r="V128" s="385"/>
      <c r="W128" s="385"/>
      <c r="X128" s="385"/>
      <c r="Y128" s="385"/>
      <c r="Z128" s="385"/>
      <c r="AA128" s="385"/>
      <c r="AB128" s="385"/>
      <c r="AC128" s="385"/>
      <c r="AD128" s="385"/>
      <c r="AE128" s="385"/>
      <c r="AF128" s="385"/>
      <c r="AG128" s="385"/>
      <c r="AH128" s="385"/>
      <c r="AI128" s="385"/>
      <c r="AJ128" s="385"/>
      <c r="AK128" s="385"/>
      <c r="AL128" s="385"/>
      <c r="AM128" s="385"/>
    </row>
    <row r="129" spans="1:39" ht="12.75" x14ac:dyDescent="0.2">
      <c r="A129" s="385"/>
      <c r="B129" s="385"/>
      <c r="C129" s="385"/>
      <c r="D129" s="385"/>
      <c r="E129" s="385"/>
      <c r="F129" s="385"/>
      <c r="G129" s="385"/>
      <c r="H129" s="385"/>
      <c r="I129" s="385"/>
      <c r="J129" s="385"/>
      <c r="K129" s="385"/>
      <c r="L129" s="385"/>
      <c r="M129" s="385"/>
      <c r="N129" s="385"/>
      <c r="O129" s="385"/>
      <c r="P129" s="385"/>
      <c r="Q129" s="385"/>
      <c r="R129" s="385"/>
      <c r="S129" s="385"/>
      <c r="T129" s="385"/>
      <c r="U129" s="385"/>
      <c r="V129" s="385"/>
      <c r="W129" s="385"/>
      <c r="X129" s="385"/>
      <c r="Y129" s="385"/>
      <c r="Z129" s="385"/>
      <c r="AA129" s="385"/>
      <c r="AB129" s="385"/>
      <c r="AC129" s="385"/>
      <c r="AD129" s="385"/>
      <c r="AE129" s="385"/>
      <c r="AF129" s="385"/>
      <c r="AG129" s="385"/>
      <c r="AH129" s="385"/>
      <c r="AI129" s="385"/>
      <c r="AJ129" s="385"/>
      <c r="AK129" s="385"/>
      <c r="AL129" s="385"/>
      <c r="AM129" s="385"/>
    </row>
    <row r="130" spans="1:39" ht="12.75" x14ac:dyDescent="0.2">
      <c r="A130" s="385"/>
      <c r="B130" s="385"/>
      <c r="C130" s="385"/>
      <c r="D130" s="385"/>
      <c r="E130" s="385"/>
      <c r="F130" s="385"/>
      <c r="G130" s="385"/>
      <c r="H130" s="385"/>
      <c r="I130" s="385"/>
      <c r="J130" s="385"/>
      <c r="K130" s="385"/>
      <c r="L130" s="385"/>
      <c r="M130" s="385"/>
      <c r="N130" s="385"/>
      <c r="O130" s="385"/>
      <c r="P130" s="385"/>
      <c r="Q130" s="385"/>
      <c r="R130" s="385"/>
      <c r="S130" s="385"/>
      <c r="T130" s="385"/>
      <c r="U130" s="385"/>
      <c r="V130" s="385"/>
      <c r="W130" s="385"/>
      <c r="X130" s="385"/>
      <c r="Y130" s="385"/>
      <c r="Z130" s="385"/>
      <c r="AA130" s="385"/>
      <c r="AB130" s="385"/>
      <c r="AC130" s="385"/>
      <c r="AD130" s="385"/>
      <c r="AE130" s="385"/>
      <c r="AF130" s="385"/>
      <c r="AG130" s="385"/>
      <c r="AH130" s="385"/>
      <c r="AI130" s="385"/>
      <c r="AJ130" s="385"/>
      <c r="AK130" s="385"/>
      <c r="AL130" s="385"/>
      <c r="AM130" s="385"/>
    </row>
    <row r="131" spans="1:39" ht="12.75" x14ac:dyDescent="0.2">
      <c r="A131" s="385"/>
      <c r="B131" s="385"/>
      <c r="C131" s="385"/>
      <c r="D131" s="385"/>
      <c r="E131" s="385"/>
      <c r="F131" s="385"/>
      <c r="G131" s="385"/>
      <c r="H131" s="385"/>
      <c r="I131" s="385"/>
      <c r="J131" s="385"/>
      <c r="K131" s="385"/>
      <c r="L131" s="385"/>
      <c r="M131" s="385"/>
      <c r="N131" s="385"/>
      <c r="O131" s="385"/>
      <c r="P131" s="385"/>
      <c r="Q131" s="385"/>
      <c r="R131" s="385"/>
      <c r="S131" s="385"/>
      <c r="T131" s="385"/>
      <c r="U131" s="385"/>
      <c r="V131" s="385"/>
      <c r="W131" s="385"/>
      <c r="X131" s="385"/>
      <c r="Y131" s="385"/>
      <c r="Z131" s="385"/>
      <c r="AA131" s="385"/>
      <c r="AB131" s="385"/>
      <c r="AC131" s="385"/>
      <c r="AD131" s="385"/>
      <c r="AE131" s="385"/>
      <c r="AF131" s="385"/>
      <c r="AG131" s="385"/>
      <c r="AH131" s="385"/>
      <c r="AI131" s="385"/>
      <c r="AJ131" s="385"/>
      <c r="AK131" s="385"/>
      <c r="AL131" s="385"/>
      <c r="AM131" s="385"/>
    </row>
    <row r="132" spans="1:39" ht="12.75" x14ac:dyDescent="0.2">
      <c r="A132" s="385"/>
      <c r="B132" s="385"/>
      <c r="C132" s="385"/>
      <c r="D132" s="385"/>
      <c r="E132" s="385"/>
      <c r="F132" s="385"/>
      <c r="G132" s="385"/>
      <c r="H132" s="385"/>
      <c r="I132" s="385"/>
      <c r="J132" s="385"/>
      <c r="K132" s="385"/>
      <c r="L132" s="385"/>
      <c r="M132" s="385"/>
      <c r="N132" s="385"/>
      <c r="O132" s="385"/>
      <c r="P132" s="385"/>
      <c r="Q132" s="385"/>
      <c r="R132" s="385"/>
      <c r="S132" s="385"/>
      <c r="T132" s="385"/>
      <c r="U132" s="385"/>
      <c r="V132" s="385"/>
      <c r="W132" s="385"/>
      <c r="X132" s="385"/>
      <c r="Y132" s="385"/>
      <c r="Z132" s="385"/>
      <c r="AA132" s="385"/>
      <c r="AB132" s="385"/>
      <c r="AC132" s="385"/>
      <c r="AD132" s="385"/>
      <c r="AE132" s="385"/>
      <c r="AF132" s="385"/>
      <c r="AG132" s="385"/>
      <c r="AH132" s="385"/>
      <c r="AI132" s="385"/>
      <c r="AJ132" s="385"/>
      <c r="AK132" s="385"/>
      <c r="AL132" s="385"/>
      <c r="AM132" s="385"/>
    </row>
    <row r="133" spans="1:39" ht="12.75" x14ac:dyDescent="0.2">
      <c r="A133" s="385"/>
      <c r="B133" s="385"/>
      <c r="C133" s="385"/>
      <c r="D133" s="385"/>
      <c r="E133" s="385"/>
      <c r="F133" s="385"/>
      <c r="G133" s="385"/>
      <c r="H133" s="385"/>
      <c r="I133" s="385"/>
      <c r="J133" s="385"/>
      <c r="K133" s="385"/>
      <c r="L133" s="385"/>
      <c r="M133" s="385"/>
      <c r="N133" s="385"/>
      <c r="O133" s="385"/>
      <c r="P133" s="385"/>
      <c r="Q133" s="385"/>
      <c r="R133" s="385"/>
      <c r="S133" s="385"/>
      <c r="T133" s="385"/>
      <c r="U133" s="385"/>
      <c r="V133" s="385"/>
      <c r="W133" s="385"/>
      <c r="X133" s="385"/>
      <c r="Y133" s="385"/>
      <c r="Z133" s="385"/>
      <c r="AA133" s="385"/>
      <c r="AB133" s="385"/>
      <c r="AC133" s="385"/>
      <c r="AD133" s="385"/>
      <c r="AE133" s="385"/>
      <c r="AF133" s="385"/>
      <c r="AG133" s="385"/>
      <c r="AH133" s="385"/>
      <c r="AI133" s="385"/>
      <c r="AJ133" s="385"/>
      <c r="AK133" s="385"/>
      <c r="AL133" s="385"/>
      <c r="AM133" s="385"/>
    </row>
    <row r="134" spans="1:39" ht="12.75" x14ac:dyDescent="0.2">
      <c r="A134" s="385"/>
      <c r="B134" s="385"/>
      <c r="C134" s="385"/>
      <c r="D134" s="385"/>
      <c r="E134" s="385"/>
      <c r="F134" s="385"/>
      <c r="G134" s="385"/>
      <c r="H134" s="385"/>
      <c r="I134" s="385"/>
      <c r="J134" s="385"/>
      <c r="K134" s="385"/>
      <c r="L134" s="385"/>
      <c r="M134" s="385"/>
      <c r="N134" s="385"/>
      <c r="O134" s="385"/>
      <c r="P134" s="385"/>
      <c r="Q134" s="385"/>
      <c r="R134" s="385"/>
      <c r="S134" s="385"/>
      <c r="T134" s="385"/>
      <c r="U134" s="385"/>
      <c r="V134" s="385"/>
      <c r="W134" s="385"/>
      <c r="X134" s="385"/>
      <c r="Y134" s="385"/>
      <c r="Z134" s="385"/>
      <c r="AA134" s="385"/>
      <c r="AB134" s="385"/>
      <c r="AC134" s="385"/>
      <c r="AD134" s="385"/>
      <c r="AE134" s="385"/>
      <c r="AF134" s="385"/>
      <c r="AG134" s="385"/>
      <c r="AH134" s="385"/>
      <c r="AI134" s="385"/>
      <c r="AJ134" s="385"/>
      <c r="AK134" s="385"/>
      <c r="AL134" s="385"/>
      <c r="AM134" s="385"/>
    </row>
    <row r="135" spans="1:39" ht="12.75" x14ac:dyDescent="0.2">
      <c r="A135" s="385"/>
      <c r="B135" s="385"/>
      <c r="C135" s="385"/>
      <c r="D135" s="385"/>
      <c r="E135" s="385"/>
      <c r="F135" s="385"/>
      <c r="G135" s="385"/>
      <c r="H135" s="385"/>
      <c r="I135" s="385"/>
      <c r="J135" s="385"/>
      <c r="K135" s="385"/>
      <c r="L135" s="385"/>
      <c r="M135" s="385"/>
      <c r="N135" s="385"/>
      <c r="O135" s="385"/>
      <c r="P135" s="385"/>
      <c r="Q135" s="385"/>
      <c r="R135" s="385"/>
      <c r="S135" s="385"/>
      <c r="T135" s="385"/>
      <c r="U135" s="385"/>
      <c r="V135" s="385"/>
      <c r="W135" s="385"/>
      <c r="X135" s="385"/>
      <c r="Y135" s="385"/>
      <c r="Z135" s="385"/>
      <c r="AA135" s="385"/>
      <c r="AB135" s="385"/>
      <c r="AC135" s="385"/>
      <c r="AD135" s="385"/>
      <c r="AE135" s="385"/>
      <c r="AF135" s="385"/>
      <c r="AG135" s="385"/>
      <c r="AH135" s="385"/>
      <c r="AI135" s="385"/>
      <c r="AJ135" s="385"/>
      <c r="AK135" s="385"/>
      <c r="AL135" s="385"/>
      <c r="AM135" s="385"/>
    </row>
    <row r="136" spans="1:39" ht="12.75" x14ac:dyDescent="0.2">
      <c r="A136" s="385"/>
      <c r="B136" s="385"/>
      <c r="C136" s="385"/>
      <c r="D136" s="385"/>
      <c r="E136" s="385"/>
      <c r="F136" s="385"/>
      <c r="G136" s="385"/>
      <c r="H136" s="385"/>
      <c r="I136" s="385"/>
      <c r="J136" s="385"/>
      <c r="K136" s="385"/>
      <c r="L136" s="385"/>
      <c r="M136" s="385"/>
      <c r="N136" s="385"/>
      <c r="O136" s="385"/>
      <c r="P136" s="385"/>
      <c r="Q136" s="385"/>
      <c r="R136" s="385"/>
      <c r="S136" s="385"/>
      <c r="T136" s="385"/>
      <c r="U136" s="385"/>
      <c r="V136" s="385"/>
      <c r="W136" s="385"/>
      <c r="X136" s="385"/>
      <c r="Y136" s="385"/>
      <c r="Z136" s="385"/>
      <c r="AA136" s="385"/>
      <c r="AB136" s="385"/>
      <c r="AC136" s="385"/>
      <c r="AD136" s="385"/>
      <c r="AE136" s="385"/>
      <c r="AF136" s="385"/>
      <c r="AG136" s="385"/>
      <c r="AH136" s="385"/>
      <c r="AI136" s="385"/>
      <c r="AJ136" s="385"/>
      <c r="AK136" s="385"/>
      <c r="AL136" s="385"/>
      <c r="AM136" s="385"/>
    </row>
    <row r="137" spans="1:39" ht="12.75" x14ac:dyDescent="0.2">
      <c r="A137" s="385"/>
      <c r="B137" s="385"/>
      <c r="C137" s="385"/>
      <c r="D137" s="385"/>
      <c r="E137" s="385"/>
      <c r="F137" s="385"/>
      <c r="G137" s="385"/>
      <c r="H137" s="385"/>
      <c r="I137" s="385"/>
      <c r="J137" s="385"/>
      <c r="K137" s="385"/>
      <c r="L137" s="385"/>
      <c r="M137" s="385"/>
      <c r="N137" s="385"/>
      <c r="O137" s="385"/>
      <c r="P137" s="385"/>
      <c r="Q137" s="385"/>
      <c r="R137" s="385"/>
      <c r="S137" s="385"/>
      <c r="T137" s="385"/>
      <c r="U137" s="385"/>
      <c r="V137" s="385"/>
      <c r="W137" s="385"/>
      <c r="X137" s="385"/>
      <c r="Y137" s="385"/>
      <c r="Z137" s="385"/>
      <c r="AA137" s="385"/>
      <c r="AB137" s="385"/>
      <c r="AC137" s="385"/>
      <c r="AD137" s="385"/>
      <c r="AE137" s="385"/>
      <c r="AF137" s="385"/>
      <c r="AG137" s="385"/>
      <c r="AH137" s="385"/>
      <c r="AI137" s="385"/>
      <c r="AJ137" s="385"/>
      <c r="AK137" s="385"/>
      <c r="AL137" s="385"/>
      <c r="AM137" s="385"/>
    </row>
    <row r="138" spans="1:39" ht="12.75" x14ac:dyDescent="0.2">
      <c r="A138" s="385"/>
      <c r="B138" s="385"/>
      <c r="C138" s="385"/>
      <c r="D138" s="385"/>
      <c r="E138" s="385"/>
      <c r="F138" s="385"/>
      <c r="G138" s="385"/>
      <c r="H138" s="385"/>
      <c r="I138" s="385"/>
      <c r="J138" s="385"/>
      <c r="K138" s="385"/>
      <c r="L138" s="385"/>
      <c r="M138" s="385"/>
      <c r="N138" s="385"/>
      <c r="O138" s="385"/>
      <c r="P138" s="385"/>
      <c r="Q138" s="385"/>
      <c r="R138" s="385"/>
      <c r="S138" s="385"/>
      <c r="T138" s="385"/>
      <c r="U138" s="385"/>
      <c r="V138" s="385"/>
      <c r="W138" s="385"/>
      <c r="X138" s="385"/>
      <c r="Y138" s="385"/>
      <c r="Z138" s="385"/>
      <c r="AA138" s="385"/>
      <c r="AB138" s="385"/>
      <c r="AC138" s="385"/>
      <c r="AD138" s="385"/>
      <c r="AE138" s="385"/>
      <c r="AF138" s="385"/>
      <c r="AG138" s="385"/>
      <c r="AH138" s="385"/>
      <c r="AI138" s="385"/>
      <c r="AJ138" s="385"/>
      <c r="AK138" s="385"/>
      <c r="AL138" s="385"/>
      <c r="AM138" s="385"/>
    </row>
    <row r="139" spans="1:39" ht="12.75" x14ac:dyDescent="0.2">
      <c r="A139" s="385"/>
      <c r="B139" s="385"/>
      <c r="C139" s="385"/>
      <c r="D139" s="385"/>
      <c r="E139" s="385"/>
      <c r="F139" s="385"/>
      <c r="G139" s="385"/>
      <c r="H139" s="385"/>
      <c r="I139" s="385"/>
      <c r="J139" s="385"/>
      <c r="K139" s="385"/>
      <c r="L139" s="385"/>
      <c r="M139" s="385"/>
      <c r="N139" s="385"/>
      <c r="O139" s="385"/>
      <c r="P139" s="385"/>
      <c r="Q139" s="385"/>
      <c r="R139" s="385"/>
      <c r="S139" s="385"/>
      <c r="T139" s="385"/>
      <c r="U139" s="385"/>
      <c r="V139" s="385"/>
      <c r="W139" s="385"/>
      <c r="X139" s="385"/>
      <c r="Y139" s="385"/>
      <c r="Z139" s="385"/>
      <c r="AA139" s="385"/>
      <c r="AB139" s="385"/>
      <c r="AC139" s="385"/>
      <c r="AD139" s="385"/>
      <c r="AE139" s="385"/>
      <c r="AF139" s="385"/>
      <c r="AG139" s="385"/>
      <c r="AH139" s="385"/>
      <c r="AI139" s="385"/>
      <c r="AJ139" s="385"/>
      <c r="AK139" s="385"/>
      <c r="AL139" s="385"/>
      <c r="AM139" s="385"/>
    </row>
    <row r="140" spans="1:39" ht="12.75" x14ac:dyDescent="0.2">
      <c r="A140" s="385"/>
      <c r="B140" s="385"/>
      <c r="C140" s="385"/>
      <c r="D140" s="385"/>
      <c r="E140" s="385"/>
      <c r="F140" s="385"/>
      <c r="G140" s="385"/>
      <c r="H140" s="385"/>
      <c r="I140" s="385"/>
      <c r="J140" s="385"/>
      <c r="K140" s="385"/>
      <c r="L140" s="385"/>
      <c r="M140" s="385"/>
      <c r="N140" s="385"/>
      <c r="O140" s="385"/>
      <c r="P140" s="385"/>
      <c r="Q140" s="385"/>
      <c r="R140" s="385"/>
      <c r="S140" s="385"/>
      <c r="T140" s="385"/>
      <c r="U140" s="385"/>
      <c r="V140" s="385"/>
      <c r="W140" s="385"/>
      <c r="X140" s="385"/>
      <c r="Y140" s="385"/>
      <c r="Z140" s="385"/>
      <c r="AA140" s="385"/>
      <c r="AB140" s="385"/>
      <c r="AC140" s="385"/>
      <c r="AD140" s="385"/>
      <c r="AE140" s="385"/>
      <c r="AF140" s="385"/>
      <c r="AG140" s="385"/>
      <c r="AH140" s="385"/>
      <c r="AI140" s="385"/>
      <c r="AJ140" s="385"/>
      <c r="AK140" s="385"/>
      <c r="AL140" s="385"/>
      <c r="AM140" s="385"/>
    </row>
    <row r="141" spans="1:39" ht="12.75" x14ac:dyDescent="0.2">
      <c r="A141" s="385"/>
      <c r="B141" s="385"/>
      <c r="C141" s="385"/>
      <c r="D141" s="385"/>
      <c r="E141" s="385"/>
      <c r="F141" s="385"/>
      <c r="G141" s="385"/>
      <c r="H141" s="385"/>
      <c r="I141" s="385"/>
      <c r="J141" s="385"/>
      <c r="K141" s="385"/>
      <c r="L141" s="385"/>
      <c r="M141" s="385"/>
      <c r="N141" s="385"/>
      <c r="O141" s="385"/>
      <c r="P141" s="385"/>
      <c r="Q141" s="385"/>
      <c r="R141" s="385"/>
      <c r="S141" s="385"/>
      <c r="T141" s="385"/>
      <c r="U141" s="385"/>
      <c r="V141" s="385"/>
      <c r="W141" s="385"/>
      <c r="X141" s="385"/>
      <c r="Y141" s="385"/>
      <c r="Z141" s="385"/>
      <c r="AA141" s="385"/>
      <c r="AB141" s="385"/>
      <c r="AC141" s="385"/>
      <c r="AD141" s="385"/>
      <c r="AE141" s="385"/>
      <c r="AF141" s="385"/>
      <c r="AG141" s="385"/>
      <c r="AH141" s="385"/>
      <c r="AI141" s="385"/>
      <c r="AJ141" s="385"/>
      <c r="AK141" s="385"/>
      <c r="AL141" s="385"/>
      <c r="AM141" s="385"/>
    </row>
    <row r="142" spans="1:39" ht="12.75" x14ac:dyDescent="0.2">
      <c r="A142" s="385"/>
      <c r="B142" s="385"/>
      <c r="C142" s="385"/>
      <c r="D142" s="385"/>
      <c r="E142" s="385"/>
      <c r="F142" s="385"/>
      <c r="G142" s="385"/>
      <c r="H142" s="385"/>
      <c r="I142" s="385"/>
      <c r="J142" s="385"/>
      <c r="K142" s="385"/>
      <c r="L142" s="385"/>
      <c r="M142" s="385"/>
      <c r="N142" s="385"/>
      <c r="O142" s="385"/>
      <c r="P142" s="385"/>
      <c r="Q142" s="385"/>
      <c r="R142" s="385"/>
      <c r="S142" s="385"/>
      <c r="T142" s="385"/>
      <c r="U142" s="385"/>
      <c r="V142" s="385"/>
      <c r="W142" s="385"/>
      <c r="X142" s="385"/>
      <c r="Y142" s="385"/>
      <c r="Z142" s="385"/>
      <c r="AA142" s="385"/>
      <c r="AB142" s="385"/>
      <c r="AC142" s="385"/>
      <c r="AD142" s="385"/>
      <c r="AE142" s="385"/>
      <c r="AF142" s="385"/>
      <c r="AG142" s="385"/>
      <c r="AH142" s="385"/>
      <c r="AI142" s="385"/>
      <c r="AJ142" s="385"/>
      <c r="AK142" s="385"/>
      <c r="AL142" s="385"/>
      <c r="AM142" s="385"/>
    </row>
    <row r="143" spans="1:39" ht="12.75" x14ac:dyDescent="0.2">
      <c r="A143" s="385"/>
      <c r="B143" s="385"/>
      <c r="C143" s="385"/>
      <c r="D143" s="385"/>
      <c r="E143" s="385"/>
      <c r="F143" s="385"/>
      <c r="G143" s="385"/>
      <c r="H143" s="385"/>
      <c r="I143" s="385"/>
      <c r="J143" s="385"/>
      <c r="K143" s="385"/>
      <c r="L143" s="385"/>
      <c r="M143" s="385"/>
      <c r="N143" s="385"/>
      <c r="O143" s="385"/>
      <c r="P143" s="385"/>
      <c r="Q143" s="385"/>
      <c r="R143" s="385"/>
      <c r="S143" s="385"/>
      <c r="T143" s="385"/>
      <c r="U143" s="385"/>
      <c r="V143" s="385"/>
      <c r="W143" s="385"/>
      <c r="X143" s="385"/>
      <c r="Y143" s="385"/>
      <c r="Z143" s="385"/>
      <c r="AA143" s="385"/>
      <c r="AB143" s="385"/>
      <c r="AC143" s="385"/>
      <c r="AD143" s="385"/>
      <c r="AE143" s="385"/>
      <c r="AF143" s="385"/>
      <c r="AG143" s="385"/>
      <c r="AH143" s="385"/>
      <c r="AI143" s="385"/>
      <c r="AJ143" s="385"/>
      <c r="AK143" s="385"/>
      <c r="AL143" s="385"/>
      <c r="AM143" s="385"/>
    </row>
    <row r="144" spans="1:39" ht="12.75" x14ac:dyDescent="0.2">
      <c r="A144" s="385"/>
      <c r="B144" s="385"/>
      <c r="C144" s="385"/>
      <c r="D144" s="385"/>
      <c r="E144" s="385"/>
      <c r="F144" s="385"/>
      <c r="G144" s="385"/>
      <c r="H144" s="385"/>
      <c r="I144" s="385"/>
      <c r="J144" s="385"/>
      <c r="K144" s="385"/>
      <c r="L144" s="385"/>
      <c r="M144" s="385"/>
      <c r="N144" s="385"/>
      <c r="O144" s="385"/>
      <c r="P144" s="385"/>
      <c r="Q144" s="385"/>
      <c r="R144" s="385"/>
      <c r="S144" s="385"/>
      <c r="T144" s="385"/>
      <c r="U144" s="385"/>
      <c r="V144" s="385"/>
      <c r="W144" s="385"/>
      <c r="X144" s="385"/>
      <c r="Y144" s="385"/>
      <c r="Z144" s="385"/>
      <c r="AA144" s="385"/>
      <c r="AB144" s="385"/>
      <c r="AC144" s="385"/>
      <c r="AD144" s="385"/>
      <c r="AE144" s="385"/>
      <c r="AF144" s="385"/>
      <c r="AG144" s="385"/>
      <c r="AH144" s="385"/>
      <c r="AI144" s="385"/>
      <c r="AJ144" s="385"/>
      <c r="AK144" s="385"/>
      <c r="AL144" s="385"/>
      <c r="AM144" s="385"/>
    </row>
    <row r="145" spans="1:39" ht="12.75" x14ac:dyDescent="0.2">
      <c r="A145" s="385"/>
      <c r="B145" s="385"/>
      <c r="C145" s="385"/>
      <c r="D145" s="385"/>
      <c r="E145" s="385"/>
      <c r="F145" s="385"/>
      <c r="G145" s="385"/>
      <c r="H145" s="385"/>
      <c r="I145" s="385"/>
      <c r="J145" s="385"/>
      <c r="K145" s="385"/>
      <c r="L145" s="385"/>
      <c r="M145" s="385"/>
      <c r="N145" s="385"/>
      <c r="O145" s="385"/>
      <c r="P145" s="385"/>
      <c r="Q145" s="385"/>
      <c r="R145" s="385"/>
      <c r="S145" s="385"/>
      <c r="T145" s="385"/>
      <c r="U145" s="385"/>
      <c r="V145" s="385"/>
      <c r="W145" s="385"/>
      <c r="X145" s="385"/>
      <c r="Y145" s="385"/>
      <c r="Z145" s="385"/>
      <c r="AA145" s="385"/>
      <c r="AB145" s="385"/>
      <c r="AC145" s="385"/>
      <c r="AD145" s="385"/>
      <c r="AE145" s="385"/>
      <c r="AF145" s="385"/>
      <c r="AG145" s="385"/>
      <c r="AH145" s="385"/>
      <c r="AI145" s="385"/>
      <c r="AJ145" s="385"/>
      <c r="AK145" s="385"/>
      <c r="AL145" s="385"/>
      <c r="AM145" s="385"/>
    </row>
    <row r="146" spans="1:39" ht="12.75" x14ac:dyDescent="0.2">
      <c r="A146" s="385"/>
      <c r="B146" s="385"/>
      <c r="C146" s="385"/>
      <c r="D146" s="385"/>
      <c r="E146" s="385"/>
      <c r="F146" s="385"/>
      <c r="G146" s="385"/>
      <c r="H146" s="385"/>
      <c r="I146" s="385"/>
      <c r="J146" s="385"/>
      <c r="K146" s="385"/>
      <c r="L146" s="385"/>
      <c r="M146" s="385"/>
      <c r="N146" s="385"/>
      <c r="O146" s="385"/>
      <c r="P146" s="385"/>
      <c r="Q146" s="385"/>
      <c r="R146" s="385"/>
      <c r="S146" s="385"/>
      <c r="T146" s="385"/>
      <c r="U146" s="385"/>
      <c r="V146" s="385"/>
      <c r="W146" s="385"/>
      <c r="X146" s="385"/>
      <c r="Y146" s="385"/>
      <c r="Z146" s="385"/>
      <c r="AA146" s="385"/>
      <c r="AB146" s="385"/>
      <c r="AC146" s="385"/>
      <c r="AD146" s="385"/>
      <c r="AE146" s="385"/>
      <c r="AF146" s="385"/>
      <c r="AG146" s="385"/>
      <c r="AH146" s="385"/>
      <c r="AI146" s="385"/>
      <c r="AJ146" s="385"/>
      <c r="AK146" s="385"/>
      <c r="AL146" s="385"/>
      <c r="AM146" s="385"/>
    </row>
    <row r="147" spans="1:39" ht="12.75" x14ac:dyDescent="0.2">
      <c r="A147" s="385"/>
      <c r="B147" s="385"/>
      <c r="C147" s="385"/>
      <c r="D147" s="385"/>
      <c r="E147" s="385"/>
      <c r="F147" s="385"/>
      <c r="G147" s="385"/>
      <c r="H147" s="385"/>
      <c r="I147" s="385"/>
      <c r="J147" s="385"/>
      <c r="K147" s="385"/>
      <c r="L147" s="385"/>
      <c r="M147" s="385"/>
      <c r="N147" s="385"/>
      <c r="O147" s="385"/>
      <c r="P147" s="385"/>
      <c r="Q147" s="385"/>
      <c r="R147" s="385"/>
      <c r="S147" s="385"/>
      <c r="T147" s="385"/>
      <c r="U147" s="385"/>
      <c r="V147" s="385"/>
      <c r="W147" s="385"/>
      <c r="X147" s="385"/>
      <c r="Y147" s="385"/>
      <c r="Z147" s="385"/>
      <c r="AA147" s="385"/>
      <c r="AB147" s="385"/>
      <c r="AC147" s="385"/>
      <c r="AD147" s="385"/>
      <c r="AE147" s="385"/>
      <c r="AF147" s="385"/>
      <c r="AG147" s="385"/>
      <c r="AH147" s="385"/>
      <c r="AI147" s="385"/>
      <c r="AJ147" s="385"/>
      <c r="AK147" s="385"/>
      <c r="AL147" s="385"/>
      <c r="AM147" s="385"/>
    </row>
    <row r="148" spans="1:39" ht="12.75" x14ac:dyDescent="0.2">
      <c r="A148" s="385"/>
      <c r="B148" s="385"/>
      <c r="C148" s="385"/>
      <c r="D148" s="385"/>
      <c r="E148" s="385"/>
      <c r="F148" s="385"/>
      <c r="G148" s="385"/>
      <c r="H148" s="385"/>
      <c r="I148" s="385"/>
      <c r="J148" s="385"/>
      <c r="K148" s="385"/>
      <c r="L148" s="385"/>
      <c r="M148" s="385"/>
      <c r="N148" s="385"/>
      <c r="O148" s="385"/>
      <c r="P148" s="385"/>
      <c r="Q148" s="385"/>
      <c r="R148" s="385"/>
      <c r="S148" s="385"/>
      <c r="T148" s="385"/>
      <c r="U148" s="385"/>
      <c r="V148" s="385"/>
      <c r="W148" s="385"/>
      <c r="X148" s="385"/>
      <c r="Y148" s="385"/>
      <c r="Z148" s="385"/>
      <c r="AA148" s="385"/>
      <c r="AB148" s="385"/>
      <c r="AC148" s="385"/>
      <c r="AD148" s="385"/>
      <c r="AE148" s="385"/>
      <c r="AF148" s="385"/>
      <c r="AG148" s="385"/>
      <c r="AH148" s="385"/>
      <c r="AI148" s="385"/>
      <c r="AJ148" s="385"/>
      <c r="AK148" s="385"/>
      <c r="AL148" s="385"/>
      <c r="AM148" s="385"/>
    </row>
    <row r="149" spans="1:39" ht="12.75" x14ac:dyDescent="0.2">
      <c r="A149" s="385"/>
      <c r="B149" s="385"/>
      <c r="C149" s="385"/>
      <c r="D149" s="385"/>
      <c r="E149" s="385"/>
      <c r="F149" s="385"/>
      <c r="G149" s="385"/>
      <c r="H149" s="385"/>
      <c r="I149" s="385"/>
      <c r="J149" s="385"/>
      <c r="K149" s="385"/>
      <c r="L149" s="385"/>
      <c r="M149" s="385"/>
      <c r="N149" s="385"/>
      <c r="O149" s="385"/>
      <c r="P149" s="385"/>
      <c r="Q149" s="385"/>
      <c r="R149" s="385"/>
      <c r="S149" s="385"/>
      <c r="T149" s="385"/>
      <c r="U149" s="385"/>
      <c r="V149" s="385"/>
      <c r="W149" s="385"/>
      <c r="X149" s="385"/>
      <c r="Y149" s="385"/>
      <c r="Z149" s="385"/>
      <c r="AA149" s="385"/>
      <c r="AB149" s="385"/>
      <c r="AC149" s="385"/>
      <c r="AD149" s="385"/>
      <c r="AE149" s="385"/>
      <c r="AF149" s="385"/>
      <c r="AG149" s="385"/>
      <c r="AH149" s="385"/>
      <c r="AI149" s="385"/>
      <c r="AJ149" s="385"/>
      <c r="AK149" s="385"/>
      <c r="AL149" s="385"/>
      <c r="AM149" s="385"/>
    </row>
    <row r="150" spans="1:39" ht="12.75" x14ac:dyDescent="0.2">
      <c r="A150" s="385"/>
      <c r="B150" s="385"/>
      <c r="C150" s="385"/>
      <c r="D150" s="385"/>
      <c r="E150" s="385"/>
      <c r="F150" s="385"/>
      <c r="G150" s="385"/>
      <c r="H150" s="385"/>
      <c r="I150" s="385"/>
      <c r="J150" s="385"/>
      <c r="K150" s="385"/>
      <c r="L150" s="385"/>
      <c r="M150" s="385"/>
      <c r="N150" s="385"/>
      <c r="O150" s="385"/>
      <c r="P150" s="385"/>
      <c r="Q150" s="385"/>
      <c r="R150" s="385"/>
      <c r="S150" s="385"/>
      <c r="T150" s="385"/>
      <c r="U150" s="385"/>
      <c r="V150" s="385"/>
      <c r="W150" s="385"/>
      <c r="X150" s="385"/>
      <c r="Y150" s="385"/>
      <c r="Z150" s="385"/>
      <c r="AA150" s="385"/>
      <c r="AB150" s="385"/>
      <c r="AC150" s="385"/>
      <c r="AD150" s="385"/>
      <c r="AE150" s="385"/>
      <c r="AF150" s="385"/>
      <c r="AG150" s="385"/>
      <c r="AH150" s="385"/>
      <c r="AI150" s="385"/>
      <c r="AJ150" s="385"/>
      <c r="AK150" s="385"/>
      <c r="AL150" s="385"/>
      <c r="AM150" s="385"/>
    </row>
    <row r="151" spans="1:39" ht="12.75" x14ac:dyDescent="0.2">
      <c r="A151" s="385"/>
      <c r="B151" s="385"/>
      <c r="C151" s="385"/>
      <c r="D151" s="385"/>
      <c r="E151" s="385"/>
      <c r="F151" s="385"/>
      <c r="G151" s="385"/>
      <c r="H151" s="385"/>
      <c r="I151" s="385"/>
      <c r="J151" s="385"/>
      <c r="K151" s="385"/>
      <c r="L151" s="385"/>
      <c r="M151" s="385"/>
      <c r="N151" s="385"/>
      <c r="O151" s="385"/>
      <c r="P151" s="385"/>
      <c r="Q151" s="385"/>
      <c r="R151" s="385"/>
      <c r="S151" s="385"/>
      <c r="T151" s="385"/>
      <c r="U151" s="385"/>
      <c r="V151" s="385"/>
      <c r="W151" s="385"/>
      <c r="X151" s="385"/>
      <c r="Y151" s="385"/>
      <c r="Z151" s="385"/>
      <c r="AA151" s="385"/>
      <c r="AB151" s="385"/>
      <c r="AC151" s="385"/>
      <c r="AD151" s="385"/>
      <c r="AE151" s="385"/>
      <c r="AF151" s="385"/>
      <c r="AG151" s="385"/>
      <c r="AH151" s="385"/>
      <c r="AI151" s="385"/>
      <c r="AJ151" s="385"/>
      <c r="AK151" s="385"/>
      <c r="AL151" s="385"/>
      <c r="AM151" s="385"/>
    </row>
    <row r="152" spans="1:39" ht="12.75" x14ac:dyDescent="0.2">
      <c r="A152" s="385"/>
      <c r="B152" s="385"/>
      <c r="C152" s="385"/>
      <c r="D152" s="385"/>
      <c r="E152" s="385"/>
      <c r="F152" s="385"/>
      <c r="G152" s="385"/>
      <c r="H152" s="385"/>
      <c r="I152" s="385"/>
      <c r="J152" s="385"/>
      <c r="K152" s="385"/>
      <c r="L152" s="385"/>
      <c r="M152" s="385"/>
      <c r="N152" s="385"/>
      <c r="O152" s="385"/>
      <c r="P152" s="385"/>
      <c r="Q152" s="385"/>
      <c r="R152" s="385"/>
      <c r="S152" s="385"/>
      <c r="T152" s="385"/>
      <c r="U152" s="385"/>
      <c r="V152" s="385"/>
      <c r="W152" s="385"/>
      <c r="X152" s="385"/>
      <c r="Y152" s="385"/>
      <c r="Z152" s="385"/>
      <c r="AA152" s="385"/>
      <c r="AB152" s="385"/>
      <c r="AC152" s="385"/>
      <c r="AD152" s="385"/>
      <c r="AE152" s="385"/>
      <c r="AF152" s="385"/>
      <c r="AG152" s="385"/>
      <c r="AH152" s="385"/>
      <c r="AI152" s="385"/>
      <c r="AJ152" s="385"/>
      <c r="AK152" s="385"/>
      <c r="AL152" s="385"/>
      <c r="AM152" s="385"/>
    </row>
    <row r="153" spans="1:39" ht="12.75" x14ac:dyDescent="0.2">
      <c r="A153" s="385"/>
      <c r="B153" s="385"/>
      <c r="C153" s="385"/>
      <c r="D153" s="385"/>
      <c r="E153" s="385"/>
      <c r="F153" s="385"/>
      <c r="G153" s="385"/>
      <c r="H153" s="385"/>
      <c r="I153" s="385"/>
      <c r="J153" s="385"/>
      <c r="K153" s="385"/>
      <c r="L153" s="385"/>
      <c r="M153" s="385"/>
      <c r="N153" s="385"/>
      <c r="O153" s="385"/>
      <c r="P153" s="385"/>
      <c r="Q153" s="385"/>
      <c r="R153" s="385"/>
      <c r="S153" s="385"/>
      <c r="T153" s="385"/>
      <c r="U153" s="385"/>
      <c r="V153" s="385"/>
      <c r="W153" s="385"/>
      <c r="X153" s="385"/>
      <c r="Y153" s="385"/>
      <c r="Z153" s="385"/>
      <c r="AA153" s="385"/>
      <c r="AB153" s="385"/>
      <c r="AC153" s="385"/>
      <c r="AD153" s="385"/>
      <c r="AE153" s="385"/>
      <c r="AF153" s="385"/>
      <c r="AG153" s="385"/>
      <c r="AH153" s="385"/>
      <c r="AI153" s="385"/>
      <c r="AJ153" s="385"/>
      <c r="AK153" s="385"/>
      <c r="AL153" s="385"/>
      <c r="AM153" s="385"/>
    </row>
  </sheetData>
  <mergeCells count="27">
    <mergeCell ref="E8:E15"/>
    <mergeCell ref="K8:K15"/>
    <mergeCell ref="B5:B6"/>
    <mergeCell ref="C5:E5"/>
    <mergeCell ref="B18:M18"/>
    <mergeCell ref="B19:M19"/>
    <mergeCell ref="B20:M20"/>
    <mergeCell ref="B21:M21"/>
    <mergeCell ref="B22:M22"/>
    <mergeCell ref="B23:M23"/>
    <mergeCell ref="B24:M24"/>
    <mergeCell ref="B25:M25"/>
    <mergeCell ref="B26:M26"/>
    <mergeCell ref="B27:M27"/>
    <mergeCell ref="B28:M28"/>
    <mergeCell ref="B29:M29"/>
    <mergeCell ref="B30:M30"/>
    <mergeCell ref="B31:M31"/>
    <mergeCell ref="B32:M32"/>
    <mergeCell ref="B33:M33"/>
    <mergeCell ref="B39:M39"/>
    <mergeCell ref="B40:M40"/>
    <mergeCell ref="B34:M34"/>
    <mergeCell ref="B35:M35"/>
    <mergeCell ref="B36:M36"/>
    <mergeCell ref="B37:M37"/>
    <mergeCell ref="B38:M38"/>
  </mergeCells>
  <conditionalFormatting sqref="E8">
    <cfRule type="cellIs" dxfId="1140" priority="261" operator="between">
      <formula>0.80001</formula>
      <formula>1</formula>
    </cfRule>
    <cfRule type="cellIs" dxfId="1139" priority="262" operator="between">
      <formula>0.60001</formula>
      <formula>0.8</formula>
    </cfRule>
    <cfRule type="cellIs" dxfId="1138" priority="263" operator="between">
      <formula>0.400001</formula>
      <formula>0.6</formula>
    </cfRule>
    <cfRule type="cellIs" dxfId="1137" priority="264" operator="between">
      <formula>0.200001</formula>
      <formula>0.4</formula>
    </cfRule>
    <cfRule type="cellIs" dxfId="1136" priority="265" operator="between">
      <formula>0</formula>
      <formula>0.2</formula>
    </cfRule>
  </conditionalFormatting>
  <conditionalFormatting sqref="C8:C15">
    <cfRule type="cellIs" dxfId="1135" priority="251" operator="between">
      <formula>80.001</formula>
      <formula>100</formula>
    </cfRule>
    <cfRule type="cellIs" dxfId="1134" priority="252" operator="between">
      <formula>60.001</formula>
      <formula>80</formula>
    </cfRule>
    <cfRule type="cellIs" dxfId="1133" priority="253" operator="between">
      <formula>40.0001</formula>
      <formula>60</formula>
    </cfRule>
    <cfRule type="cellIs" dxfId="1132" priority="254" operator="between">
      <formula>20.001</formula>
      <formula>40</formula>
    </cfRule>
    <cfRule type="cellIs" dxfId="1131" priority="255" operator="between">
      <formula>0</formula>
      <formula>20</formula>
    </cfRule>
  </conditionalFormatting>
  <conditionalFormatting sqref="D8:D15">
    <cfRule type="dataBar" priority="291">
      <dataBar>
        <cfvo type="min"/>
        <cfvo type="max"/>
        <color rgb="FFC00000"/>
      </dataBar>
    </cfRule>
    <cfRule type="dataBar" priority="292">
      <dataBar>
        <cfvo type="min"/>
        <cfvo type="max"/>
        <color rgb="FF638EC6"/>
      </dataBar>
    </cfRule>
  </conditionalFormatting>
  <conditionalFormatting sqref="C8:C15">
    <cfRule type="cellIs" dxfId="1130" priority="231" operator="between">
      <formula>80.001</formula>
      <formula>100</formula>
    </cfRule>
    <cfRule type="cellIs" dxfId="1129" priority="232" operator="between">
      <formula>60.001</formula>
      <formula>80</formula>
    </cfRule>
    <cfRule type="cellIs" dxfId="1128" priority="233" operator="between">
      <formula>40.0001</formula>
      <formula>60</formula>
    </cfRule>
    <cfRule type="cellIs" dxfId="1127" priority="234" operator="between">
      <formula>20.001</formula>
      <formula>40</formula>
    </cfRule>
    <cfRule type="cellIs" dxfId="1126" priority="235" operator="between">
      <formula>0</formula>
      <formula>20</formula>
    </cfRule>
  </conditionalFormatting>
  <conditionalFormatting sqref="C8:C15">
    <cfRule type="cellIs" dxfId="1125" priority="226" operator="between">
      <formula>80.001</formula>
      <formula>100</formula>
    </cfRule>
    <cfRule type="cellIs" dxfId="1124" priority="227" operator="between">
      <formula>60.001</formula>
      <formula>80</formula>
    </cfRule>
    <cfRule type="cellIs" dxfId="1123" priority="228" operator="between">
      <formula>40.0001</formula>
      <formula>60</formula>
    </cfRule>
    <cfRule type="cellIs" dxfId="1122" priority="229" operator="between">
      <formula>20.001</formula>
      <formula>40</formula>
    </cfRule>
    <cfRule type="cellIs" dxfId="1121" priority="230" operator="between">
      <formula>0</formula>
      <formula>20</formula>
    </cfRule>
  </conditionalFormatting>
  <conditionalFormatting sqref="C8:C15">
    <cfRule type="cellIs" dxfId="1120" priority="221" operator="between">
      <formula>80.001</formula>
      <formula>100</formula>
    </cfRule>
    <cfRule type="cellIs" dxfId="1119" priority="222" operator="between">
      <formula>60.001</formula>
      <formula>80</formula>
    </cfRule>
    <cfRule type="cellIs" dxfId="1118" priority="223" operator="between">
      <formula>40.0001</formula>
      <formula>60</formula>
    </cfRule>
    <cfRule type="cellIs" dxfId="1117" priority="224" operator="between">
      <formula>20.001</formula>
      <formula>40</formula>
    </cfRule>
    <cfRule type="cellIs" dxfId="1116" priority="225" operator="between">
      <formula>0</formula>
      <formula>20</formula>
    </cfRule>
  </conditionalFormatting>
  <conditionalFormatting sqref="C9:C15">
    <cfRule type="cellIs" dxfId="1115" priority="216" operator="between">
      <formula>80.001</formula>
      <formula>100</formula>
    </cfRule>
    <cfRule type="cellIs" dxfId="1114" priority="217" operator="between">
      <formula>60.001</formula>
      <formula>80</formula>
    </cfRule>
    <cfRule type="cellIs" dxfId="1113" priority="218" operator="between">
      <formula>40.0001</formula>
      <formula>60</formula>
    </cfRule>
    <cfRule type="cellIs" dxfId="1112" priority="219" operator="between">
      <formula>20.001</formula>
      <formula>40</formula>
    </cfRule>
    <cfRule type="cellIs" dxfId="1111" priority="220" operator="between">
      <formula>0</formula>
      <formula>20</formula>
    </cfRule>
  </conditionalFormatting>
  <conditionalFormatting sqref="C9:C15">
    <cfRule type="cellIs" dxfId="1110" priority="211" operator="between">
      <formula>80.001</formula>
      <formula>100</formula>
    </cfRule>
    <cfRule type="cellIs" dxfId="1109" priority="212" operator="between">
      <formula>60.001</formula>
      <formula>80</formula>
    </cfRule>
    <cfRule type="cellIs" dxfId="1108" priority="213" operator="between">
      <formula>40.0001</formula>
      <formula>60</formula>
    </cfRule>
    <cfRule type="cellIs" dxfId="1107" priority="214" operator="between">
      <formula>20.001</formula>
      <formula>40</formula>
    </cfRule>
    <cfRule type="cellIs" dxfId="1106" priority="215" operator="between">
      <formula>0</formula>
      <formula>20</formula>
    </cfRule>
  </conditionalFormatting>
  <conditionalFormatting sqref="C8:C15">
    <cfRule type="cellIs" dxfId="1105" priority="206" operator="between">
      <formula>80.001</formula>
      <formula>100</formula>
    </cfRule>
    <cfRule type="cellIs" dxfId="1104" priority="207" operator="between">
      <formula>60.001</formula>
      <formula>80</formula>
    </cfRule>
    <cfRule type="cellIs" dxfId="1103" priority="208" operator="between">
      <formula>40.0001</formula>
      <formula>60</formula>
    </cfRule>
    <cfRule type="cellIs" dxfId="1102" priority="209" operator="between">
      <formula>20.001</formula>
      <formula>40</formula>
    </cfRule>
    <cfRule type="cellIs" dxfId="1101" priority="210" operator="between">
      <formula>0</formula>
      <formula>20</formula>
    </cfRule>
  </conditionalFormatting>
  <conditionalFormatting sqref="C8:C15">
    <cfRule type="cellIs" dxfId="1100" priority="201" operator="between">
      <formula>80.001</formula>
      <formula>100</formula>
    </cfRule>
    <cfRule type="cellIs" dxfId="1099" priority="202" operator="between">
      <formula>60.001</formula>
      <formula>80</formula>
    </cfRule>
    <cfRule type="cellIs" dxfId="1098" priority="203" operator="between">
      <formula>40.0001</formula>
      <formula>60</formula>
    </cfRule>
    <cfRule type="cellIs" dxfId="1097" priority="204" operator="between">
      <formula>20.001</formula>
      <formula>40</formula>
    </cfRule>
    <cfRule type="cellIs" dxfId="1096" priority="205" operator="between">
      <formula>0</formula>
      <formula>20</formula>
    </cfRule>
  </conditionalFormatting>
  <conditionalFormatting sqref="C8:C15">
    <cfRule type="cellIs" dxfId="1095" priority="196" operator="between">
      <formula>80.001</formula>
      <formula>100</formula>
    </cfRule>
    <cfRule type="cellIs" dxfId="1094" priority="197" operator="between">
      <formula>60.001</formula>
      <formula>80</formula>
    </cfRule>
    <cfRule type="cellIs" dxfId="1093" priority="198" operator="between">
      <formula>40.0001</formula>
      <formula>60</formula>
    </cfRule>
    <cfRule type="cellIs" dxfId="1092" priority="199" operator="between">
      <formula>20.001</formula>
      <formula>40</formula>
    </cfRule>
    <cfRule type="cellIs" dxfId="1091" priority="200" operator="between">
      <formula>0</formula>
      <formula>20</formula>
    </cfRule>
  </conditionalFormatting>
  <conditionalFormatting sqref="C8:C15">
    <cfRule type="cellIs" dxfId="1090" priority="191" operator="between">
      <formula>80.001</formula>
      <formula>100</formula>
    </cfRule>
    <cfRule type="cellIs" dxfId="1089" priority="192" operator="between">
      <formula>60.001</formula>
      <formula>80</formula>
    </cfRule>
    <cfRule type="cellIs" dxfId="1088" priority="193" operator="between">
      <formula>40.0001</formula>
      <formula>60</formula>
    </cfRule>
    <cfRule type="cellIs" dxfId="1087" priority="194" operator="between">
      <formula>20.001</formula>
      <formula>40</formula>
    </cfRule>
    <cfRule type="cellIs" dxfId="1086" priority="195" operator="between">
      <formula>0</formula>
      <formula>20</formula>
    </cfRule>
  </conditionalFormatting>
  <conditionalFormatting sqref="C8:C15">
    <cfRule type="cellIs" dxfId="1085" priority="186" operator="between">
      <formula>80.001</formula>
      <formula>100</formula>
    </cfRule>
    <cfRule type="cellIs" dxfId="1084" priority="187" operator="between">
      <formula>60.001</formula>
      <formula>80</formula>
    </cfRule>
    <cfRule type="cellIs" dxfId="1083" priority="188" operator="between">
      <formula>40.0001</formula>
      <formula>60</formula>
    </cfRule>
    <cfRule type="cellIs" dxfId="1082" priority="189" operator="between">
      <formula>20.001</formula>
      <formula>40</formula>
    </cfRule>
    <cfRule type="cellIs" dxfId="1081" priority="190" operator="between">
      <formula>0</formula>
      <formula>20</formula>
    </cfRule>
  </conditionalFormatting>
  <conditionalFormatting sqref="C8:C15">
    <cfRule type="cellIs" dxfId="1080" priority="181" operator="between">
      <formula>80.001</formula>
      <formula>100</formula>
    </cfRule>
    <cfRule type="cellIs" dxfId="1079" priority="182" operator="between">
      <formula>60.001</formula>
      <formula>80</formula>
    </cfRule>
    <cfRule type="cellIs" dxfId="1078" priority="183" operator="between">
      <formula>40.0001</formula>
      <formula>60</formula>
    </cfRule>
    <cfRule type="cellIs" dxfId="1077" priority="184" operator="between">
      <formula>20.001</formula>
      <formula>40</formula>
    </cfRule>
    <cfRule type="cellIs" dxfId="1076" priority="185" operator="between">
      <formula>0</formula>
      <formula>20</formula>
    </cfRule>
  </conditionalFormatting>
  <conditionalFormatting sqref="C8:C15">
    <cfRule type="cellIs" dxfId="1075" priority="176" operator="between">
      <formula>80.001</formula>
      <formula>100</formula>
    </cfRule>
    <cfRule type="cellIs" dxfId="1074" priority="177" operator="between">
      <formula>60.001</formula>
      <formula>80</formula>
    </cfRule>
    <cfRule type="cellIs" dxfId="1073" priority="178" operator="between">
      <formula>40.0001</formula>
      <formula>60</formula>
    </cfRule>
    <cfRule type="cellIs" dxfId="1072" priority="179" operator="between">
      <formula>20.001</formula>
      <formula>40</formula>
    </cfRule>
    <cfRule type="cellIs" dxfId="1071" priority="180" operator="between">
      <formula>0</formula>
      <formula>20</formula>
    </cfRule>
  </conditionalFormatting>
  <conditionalFormatting sqref="C8:C15">
    <cfRule type="cellIs" dxfId="1070" priority="171" operator="between">
      <formula>80.001</formula>
      <formula>100</formula>
    </cfRule>
    <cfRule type="cellIs" dxfId="1069" priority="172" operator="between">
      <formula>60.001</formula>
      <formula>80</formula>
    </cfRule>
    <cfRule type="cellIs" dxfId="1068" priority="173" operator="between">
      <formula>40.0001</formula>
      <formula>60</formula>
    </cfRule>
    <cfRule type="cellIs" dxfId="1067" priority="174" operator="between">
      <formula>20.001</formula>
      <formula>40</formula>
    </cfRule>
    <cfRule type="cellIs" dxfId="1066" priority="175" operator="between">
      <formula>0</formula>
      <formula>20</formula>
    </cfRule>
  </conditionalFormatting>
  <conditionalFormatting sqref="C8:C15">
    <cfRule type="cellIs" dxfId="1065" priority="166" operator="between">
      <formula>80.001</formula>
      <formula>100</formula>
    </cfRule>
    <cfRule type="cellIs" dxfId="1064" priority="167" operator="between">
      <formula>60.001</formula>
      <formula>80</formula>
    </cfRule>
    <cfRule type="cellIs" dxfId="1063" priority="168" operator="between">
      <formula>40.0001</formula>
      <formula>60</formula>
    </cfRule>
    <cfRule type="cellIs" dxfId="1062" priority="169" operator="between">
      <formula>20.001</formula>
      <formula>40</formula>
    </cfRule>
    <cfRule type="cellIs" dxfId="1061" priority="170" operator="between">
      <formula>0</formula>
      <formula>20</formula>
    </cfRule>
  </conditionalFormatting>
  <conditionalFormatting sqref="C8:C15">
    <cfRule type="cellIs" dxfId="1060" priority="161" operator="between">
      <formula>80.001</formula>
      <formula>100</formula>
    </cfRule>
    <cfRule type="cellIs" dxfId="1059" priority="162" operator="between">
      <formula>60.001</formula>
      <formula>80</formula>
    </cfRule>
    <cfRule type="cellIs" dxfId="1058" priority="163" operator="between">
      <formula>40.0001</formula>
      <formula>60</formula>
    </cfRule>
    <cfRule type="cellIs" dxfId="1057" priority="164" operator="between">
      <formula>20.001</formula>
      <formula>40</formula>
    </cfRule>
    <cfRule type="cellIs" dxfId="1056" priority="165" operator="between">
      <formula>0</formula>
      <formula>20</formula>
    </cfRule>
  </conditionalFormatting>
  <conditionalFormatting sqref="C9:C15">
    <cfRule type="cellIs" dxfId="1055" priority="156" operator="between">
      <formula>80.001</formula>
      <formula>100</formula>
    </cfRule>
    <cfRule type="cellIs" dxfId="1054" priority="157" operator="between">
      <formula>60.001</formula>
      <formula>80</formula>
    </cfRule>
    <cfRule type="cellIs" dxfId="1053" priority="158" operator="between">
      <formula>40.0001</formula>
      <formula>60</formula>
    </cfRule>
    <cfRule type="cellIs" dxfId="1052" priority="159" operator="between">
      <formula>20.001</formula>
      <formula>40</formula>
    </cfRule>
    <cfRule type="cellIs" dxfId="1051" priority="160" operator="between">
      <formula>0</formula>
      <formula>20</formula>
    </cfRule>
  </conditionalFormatting>
  <conditionalFormatting sqref="C9:C15">
    <cfRule type="cellIs" dxfId="1050" priority="151" operator="between">
      <formula>80.001</formula>
      <formula>100</formula>
    </cfRule>
    <cfRule type="cellIs" dxfId="1049" priority="152" operator="between">
      <formula>60.001</formula>
      <formula>80</formula>
    </cfRule>
    <cfRule type="cellIs" dxfId="1048" priority="153" operator="between">
      <formula>40.0001</formula>
      <formula>60</formula>
    </cfRule>
    <cfRule type="cellIs" dxfId="1047" priority="154" operator="between">
      <formula>20.001</formula>
      <formula>40</formula>
    </cfRule>
    <cfRule type="cellIs" dxfId="1046" priority="155" operator="between">
      <formula>0</formula>
      <formula>20</formula>
    </cfRule>
  </conditionalFormatting>
  <conditionalFormatting sqref="C8:C15">
    <cfRule type="cellIs" dxfId="1045" priority="146" operator="between">
      <formula>80.001</formula>
      <formula>100</formula>
    </cfRule>
    <cfRule type="cellIs" dxfId="1044" priority="147" operator="between">
      <formula>60.001</formula>
      <formula>80</formula>
    </cfRule>
    <cfRule type="cellIs" dxfId="1043" priority="148" operator="between">
      <formula>40.0001</formula>
      <formula>60</formula>
    </cfRule>
    <cfRule type="cellIs" dxfId="1042" priority="149" operator="between">
      <formula>20.001</formula>
      <formula>40</formula>
    </cfRule>
    <cfRule type="cellIs" dxfId="1041" priority="150" operator="between">
      <formula>0</formula>
      <formula>20</formula>
    </cfRule>
  </conditionalFormatting>
  <conditionalFormatting sqref="C8:C15">
    <cfRule type="cellIs" dxfId="1040" priority="141" operator="between">
      <formula>80.001</formula>
      <formula>100</formula>
    </cfRule>
    <cfRule type="cellIs" dxfId="1039" priority="142" operator="between">
      <formula>60.001</formula>
      <formula>80</formula>
    </cfRule>
    <cfRule type="cellIs" dxfId="1038" priority="143" operator="between">
      <formula>40.0001</formula>
      <formula>60</formula>
    </cfRule>
    <cfRule type="cellIs" dxfId="1037" priority="144" operator="between">
      <formula>20.001</formula>
      <formula>40</formula>
    </cfRule>
    <cfRule type="cellIs" dxfId="1036" priority="145" operator="between">
      <formula>0</formula>
      <formula>20</formula>
    </cfRule>
  </conditionalFormatting>
  <conditionalFormatting sqref="C8:C15">
    <cfRule type="cellIs" dxfId="1035" priority="136" operator="between">
      <formula>80.001</formula>
      <formula>100</formula>
    </cfRule>
    <cfRule type="cellIs" dxfId="1034" priority="137" operator="between">
      <formula>60.001</formula>
      <formula>80</formula>
    </cfRule>
    <cfRule type="cellIs" dxfId="1033" priority="138" operator="between">
      <formula>40.0001</formula>
      <formula>60</formula>
    </cfRule>
    <cfRule type="cellIs" dxfId="1032" priority="139" operator="between">
      <formula>20.001</formula>
      <formula>40</formula>
    </cfRule>
    <cfRule type="cellIs" dxfId="1031" priority="140" operator="between">
      <formula>0</formula>
      <formula>20</formula>
    </cfRule>
  </conditionalFormatting>
  <conditionalFormatting sqref="C8:C15">
    <cfRule type="cellIs" dxfId="1030" priority="131" operator="between">
      <formula>80.001</formula>
      <formula>100</formula>
    </cfRule>
    <cfRule type="cellIs" dxfId="1029" priority="132" operator="between">
      <formula>60.001</formula>
      <formula>80</formula>
    </cfRule>
    <cfRule type="cellIs" dxfId="1028" priority="133" operator="between">
      <formula>40.0001</formula>
      <formula>60</formula>
    </cfRule>
    <cfRule type="cellIs" dxfId="1027" priority="134" operator="between">
      <formula>20.001</formula>
      <formula>40</formula>
    </cfRule>
    <cfRule type="cellIs" dxfId="1026" priority="135" operator="between">
      <formula>0</formula>
      <formula>20</formula>
    </cfRule>
  </conditionalFormatting>
  <conditionalFormatting sqref="C8:C15">
    <cfRule type="cellIs" dxfId="1025" priority="126" operator="between">
      <formula>80.001</formula>
      <formula>100</formula>
    </cfRule>
    <cfRule type="cellIs" dxfId="1024" priority="127" operator="between">
      <formula>60.001</formula>
      <formula>80</formula>
    </cfRule>
    <cfRule type="cellIs" dxfId="1023" priority="128" operator="between">
      <formula>40.0001</formula>
      <formula>60</formula>
    </cfRule>
    <cfRule type="cellIs" dxfId="1022" priority="129" operator="between">
      <formula>20.001</formula>
      <formula>40</formula>
    </cfRule>
    <cfRule type="cellIs" dxfId="1021" priority="130" operator="between">
      <formula>0</formula>
      <formula>20</formula>
    </cfRule>
  </conditionalFormatting>
  <conditionalFormatting sqref="C8:C15">
    <cfRule type="cellIs" dxfId="1020" priority="121" operator="between">
      <formula>80.001</formula>
      <formula>100</formula>
    </cfRule>
    <cfRule type="cellIs" dxfId="1019" priority="122" operator="between">
      <formula>60.001</formula>
      <formula>80</formula>
    </cfRule>
    <cfRule type="cellIs" dxfId="1018" priority="123" operator="between">
      <formula>40.0001</formula>
      <formula>60</formula>
    </cfRule>
    <cfRule type="cellIs" dxfId="1017" priority="124" operator="between">
      <formula>20.001</formula>
      <formula>40</formula>
    </cfRule>
    <cfRule type="cellIs" dxfId="1016" priority="125" operator="between">
      <formula>0</formula>
      <formula>20</formula>
    </cfRule>
  </conditionalFormatting>
  <conditionalFormatting sqref="C8:C15">
    <cfRule type="cellIs" dxfId="1015" priority="116" operator="between">
      <formula>80.001</formula>
      <formula>100</formula>
    </cfRule>
    <cfRule type="cellIs" dxfId="1014" priority="117" operator="between">
      <formula>60.001</formula>
      <formula>80</formula>
    </cfRule>
    <cfRule type="cellIs" dxfId="1013" priority="118" operator="between">
      <formula>40.0001</formula>
      <formula>60</formula>
    </cfRule>
    <cfRule type="cellIs" dxfId="1012" priority="119" operator="between">
      <formula>20.001</formula>
      <formula>40</formula>
    </cfRule>
    <cfRule type="cellIs" dxfId="1011" priority="120" operator="between">
      <formula>0</formula>
      <formula>20</formula>
    </cfRule>
  </conditionalFormatting>
  <conditionalFormatting sqref="C8:C15">
    <cfRule type="cellIs" dxfId="1010" priority="111" operator="between">
      <formula>80.001</formula>
      <formula>100</formula>
    </cfRule>
    <cfRule type="cellIs" dxfId="1009" priority="112" operator="between">
      <formula>60.001</formula>
      <formula>80</formula>
    </cfRule>
    <cfRule type="cellIs" dxfId="1008" priority="113" operator="between">
      <formula>40.0001</formula>
      <formula>60</formula>
    </cfRule>
    <cfRule type="cellIs" dxfId="1007" priority="114" operator="between">
      <formula>20.001</formula>
      <formula>40</formula>
    </cfRule>
    <cfRule type="cellIs" dxfId="1006" priority="115" operator="between">
      <formula>0</formula>
      <formula>20</formula>
    </cfRule>
  </conditionalFormatting>
  <conditionalFormatting sqref="C8:C15">
    <cfRule type="cellIs" dxfId="1005" priority="106" operator="between">
      <formula>80.001</formula>
      <formula>100</formula>
    </cfRule>
    <cfRule type="cellIs" dxfId="1004" priority="107" operator="between">
      <formula>60.001</formula>
      <formula>80</formula>
    </cfRule>
    <cfRule type="cellIs" dxfId="1003" priority="108" operator="between">
      <formula>40.0001</formula>
      <formula>60</formula>
    </cfRule>
    <cfRule type="cellIs" dxfId="1002" priority="109" operator="between">
      <formula>20.001</formula>
      <formula>40</formula>
    </cfRule>
    <cfRule type="cellIs" dxfId="1001" priority="110" operator="between">
      <formula>0</formula>
      <formula>20</formula>
    </cfRule>
  </conditionalFormatting>
  <conditionalFormatting sqref="C8:C15">
    <cfRule type="cellIs" dxfId="1000" priority="101" operator="between">
      <formula>80.001</formula>
      <formula>100</formula>
    </cfRule>
    <cfRule type="cellIs" dxfId="999" priority="102" operator="between">
      <formula>60.001</formula>
      <formula>80</formula>
    </cfRule>
    <cfRule type="cellIs" dxfId="998" priority="103" operator="between">
      <formula>40.0001</formula>
      <formula>60</formula>
    </cfRule>
    <cfRule type="cellIs" dxfId="997" priority="104" operator="between">
      <formula>20.001</formula>
      <formula>40</formula>
    </cfRule>
    <cfRule type="cellIs" dxfId="996" priority="105" operator="between">
      <formula>0</formula>
      <formula>20</formula>
    </cfRule>
  </conditionalFormatting>
  <conditionalFormatting sqref="C8:C15">
    <cfRule type="cellIs" dxfId="995" priority="96" operator="between">
      <formula>80.001</formula>
      <formula>100</formula>
    </cfRule>
    <cfRule type="cellIs" dxfId="994" priority="97" operator="between">
      <formula>60.001</formula>
      <formula>80</formula>
    </cfRule>
    <cfRule type="cellIs" dxfId="993" priority="98" operator="between">
      <formula>40.0001</formula>
      <formula>60</formula>
    </cfRule>
    <cfRule type="cellIs" dxfId="992" priority="99" operator="between">
      <formula>20.001</formula>
      <formula>40</formula>
    </cfRule>
    <cfRule type="cellIs" dxfId="991" priority="100" operator="between">
      <formula>0</formula>
      <formula>20</formula>
    </cfRule>
  </conditionalFormatting>
  <conditionalFormatting sqref="C8:C15">
    <cfRule type="cellIs" dxfId="990" priority="91" operator="between">
      <formula>80.001</formula>
      <formula>100</formula>
    </cfRule>
    <cfRule type="cellIs" dxfId="989" priority="92" operator="between">
      <formula>60.001</formula>
      <formula>80</formula>
    </cfRule>
    <cfRule type="cellIs" dxfId="988" priority="93" operator="between">
      <formula>40.0001</formula>
      <formula>60</formula>
    </cfRule>
    <cfRule type="cellIs" dxfId="987" priority="94" operator="between">
      <formula>20.001</formula>
      <formula>40</formula>
    </cfRule>
    <cfRule type="cellIs" dxfId="986" priority="95" operator="between">
      <formula>0</formula>
      <formula>20</formula>
    </cfRule>
  </conditionalFormatting>
  <conditionalFormatting sqref="C8:C15">
    <cfRule type="cellIs" dxfId="985" priority="86" operator="between">
      <formula>80.001</formula>
      <formula>100</formula>
    </cfRule>
    <cfRule type="cellIs" dxfId="984" priority="87" operator="between">
      <formula>60.001</formula>
      <formula>80</formula>
    </cfRule>
    <cfRule type="cellIs" dxfId="983" priority="88" operator="between">
      <formula>40.0001</formula>
      <formula>60</formula>
    </cfRule>
    <cfRule type="cellIs" dxfId="982" priority="89" operator="between">
      <formula>20.001</formula>
      <formula>40</formula>
    </cfRule>
    <cfRule type="cellIs" dxfId="981" priority="90" operator="between">
      <formula>0</formula>
      <formula>20</formula>
    </cfRule>
  </conditionalFormatting>
  <conditionalFormatting sqref="C8:C15">
    <cfRule type="cellIs" dxfId="980" priority="81" operator="between">
      <formula>80.001</formula>
      <formula>100</formula>
    </cfRule>
    <cfRule type="cellIs" dxfId="979" priority="82" operator="between">
      <formula>60.001</formula>
      <formula>80</formula>
    </cfRule>
    <cfRule type="cellIs" dxfId="978" priority="83" operator="between">
      <formula>40.0001</formula>
      <formula>60</formula>
    </cfRule>
    <cfRule type="cellIs" dxfId="977" priority="84" operator="between">
      <formula>20.001</formula>
      <formula>40</formula>
    </cfRule>
    <cfRule type="cellIs" dxfId="976" priority="85" operator="between">
      <formula>0</formula>
      <formula>20</formula>
    </cfRule>
  </conditionalFormatting>
  <conditionalFormatting sqref="C8:C15">
    <cfRule type="cellIs" dxfId="975" priority="76" operator="between">
      <formula>80.001</formula>
      <formula>100</formula>
    </cfRule>
    <cfRule type="cellIs" dxfId="974" priority="77" operator="between">
      <formula>60.001</formula>
      <formula>80</formula>
    </cfRule>
    <cfRule type="cellIs" dxfId="973" priority="78" operator="between">
      <formula>40.0001</formula>
      <formula>60</formula>
    </cfRule>
    <cfRule type="cellIs" dxfId="972" priority="79" operator="between">
      <formula>20.001</formula>
      <formula>40</formula>
    </cfRule>
    <cfRule type="cellIs" dxfId="971" priority="80" operator="between">
      <formula>0</formula>
      <formula>20</formula>
    </cfRule>
  </conditionalFormatting>
  <conditionalFormatting sqref="C8:C15">
    <cfRule type="cellIs" dxfId="970" priority="71" operator="between">
      <formula>80.001</formula>
      <formula>100</formula>
    </cfRule>
    <cfRule type="cellIs" dxfId="969" priority="72" operator="between">
      <formula>60.001</formula>
      <formula>80</formula>
    </cfRule>
    <cfRule type="cellIs" dxfId="968" priority="73" operator="between">
      <formula>40.0001</formula>
      <formula>60</formula>
    </cfRule>
    <cfRule type="cellIs" dxfId="967" priority="74" operator="between">
      <formula>20.001</formula>
      <formula>40</formula>
    </cfRule>
    <cfRule type="cellIs" dxfId="966" priority="75" operator="between">
      <formula>0</formula>
      <formula>20</formula>
    </cfRule>
  </conditionalFormatting>
  <conditionalFormatting sqref="C8:C15">
    <cfRule type="cellIs" dxfId="965" priority="66" operator="between">
      <formula>80.001</formula>
      <formula>100</formula>
    </cfRule>
    <cfRule type="cellIs" dxfId="964" priority="67" operator="between">
      <formula>60.001</formula>
      <formula>80</formula>
    </cfRule>
    <cfRule type="cellIs" dxfId="963" priority="68" operator="between">
      <formula>40.0001</formula>
      <formula>60</formula>
    </cfRule>
    <cfRule type="cellIs" dxfId="962" priority="69" operator="between">
      <formula>20.001</formula>
      <formula>40</formula>
    </cfRule>
    <cfRule type="cellIs" dxfId="961" priority="70" operator="between">
      <formula>0</formula>
      <formula>20</formula>
    </cfRule>
  </conditionalFormatting>
  <conditionalFormatting sqref="C8:C15">
    <cfRule type="cellIs" dxfId="960" priority="61" operator="between">
      <formula>80.001</formula>
      <formula>100</formula>
    </cfRule>
    <cfRule type="cellIs" dxfId="959" priority="62" operator="between">
      <formula>60.001</formula>
      <formula>80</formula>
    </cfRule>
    <cfRule type="cellIs" dxfId="958" priority="63" operator="between">
      <formula>40.0001</formula>
      <formula>60</formula>
    </cfRule>
    <cfRule type="cellIs" dxfId="957" priority="64" operator="between">
      <formula>20.001</formula>
      <formula>40</formula>
    </cfRule>
    <cfRule type="cellIs" dxfId="956" priority="65" operator="between">
      <formula>0</formula>
      <formula>20</formula>
    </cfRule>
  </conditionalFormatting>
  <conditionalFormatting sqref="C8:C15">
    <cfRule type="cellIs" dxfId="955" priority="56" operator="between">
      <formula>80.001</formula>
      <formula>100</formula>
    </cfRule>
    <cfRule type="cellIs" dxfId="954" priority="57" operator="between">
      <formula>60.001</formula>
      <formula>80</formula>
    </cfRule>
    <cfRule type="cellIs" dxfId="953" priority="58" operator="between">
      <formula>40.0001</formula>
      <formula>60</formula>
    </cfRule>
    <cfRule type="cellIs" dxfId="952" priority="59" operator="between">
      <formula>20.001</formula>
      <formula>40</formula>
    </cfRule>
    <cfRule type="cellIs" dxfId="951" priority="60" operator="between">
      <formula>0</formula>
      <formula>20</formula>
    </cfRule>
  </conditionalFormatting>
  <conditionalFormatting sqref="C8:C15">
    <cfRule type="cellIs" dxfId="950" priority="51" operator="between">
      <formula>80.001</formula>
      <formula>100</formula>
    </cfRule>
    <cfRule type="cellIs" dxfId="949" priority="52" operator="between">
      <formula>60.001</formula>
      <formula>80</formula>
    </cfRule>
    <cfRule type="cellIs" dxfId="948" priority="53" operator="between">
      <formula>40.0001</formula>
      <formula>60</formula>
    </cfRule>
    <cfRule type="cellIs" dxfId="947" priority="54" operator="between">
      <formula>20.001</formula>
      <formula>40</formula>
    </cfRule>
    <cfRule type="cellIs" dxfId="946" priority="55" operator="between">
      <formula>0</formula>
      <formula>20</formula>
    </cfRule>
  </conditionalFormatting>
  <conditionalFormatting sqref="C8:C15">
    <cfRule type="cellIs" dxfId="945" priority="46" operator="between">
      <formula>80.001</formula>
      <formula>100</formula>
    </cfRule>
    <cfRule type="cellIs" dxfId="944" priority="47" operator="between">
      <formula>60.001</formula>
      <formula>80</formula>
    </cfRule>
    <cfRule type="cellIs" dxfId="943" priority="48" operator="between">
      <formula>40.0001</formula>
      <formula>60</formula>
    </cfRule>
    <cfRule type="cellIs" dxfId="942" priority="49" operator="between">
      <formula>20.001</formula>
      <formula>40</formula>
    </cfRule>
    <cfRule type="cellIs" dxfId="941" priority="50" operator="between">
      <formula>0</formula>
      <formula>20</formula>
    </cfRule>
  </conditionalFormatting>
  <conditionalFormatting sqref="C8:C15">
    <cfRule type="cellIs" dxfId="940" priority="41" operator="between">
      <formula>80.001</formula>
      <formula>100</formula>
    </cfRule>
    <cfRule type="cellIs" dxfId="939" priority="42" operator="between">
      <formula>60.001</formula>
      <formula>80</formula>
    </cfRule>
    <cfRule type="cellIs" dxfId="938" priority="43" operator="between">
      <formula>40.0001</formula>
      <formula>60</formula>
    </cfRule>
    <cfRule type="cellIs" dxfId="937" priority="44" operator="between">
      <formula>20.001</formula>
      <formula>40</formula>
    </cfRule>
    <cfRule type="cellIs" dxfId="936" priority="45" operator="between">
      <formula>0</formula>
      <formula>20</formula>
    </cfRule>
  </conditionalFormatting>
  <conditionalFormatting sqref="C8:C15">
    <cfRule type="cellIs" dxfId="935" priority="36" operator="between">
      <formula>80.001</formula>
      <formula>100</formula>
    </cfRule>
    <cfRule type="cellIs" dxfId="934" priority="37" operator="between">
      <formula>60.001</formula>
      <formula>80</formula>
    </cfRule>
    <cfRule type="cellIs" dxfId="933" priority="38" operator="between">
      <formula>40.0001</formula>
      <formula>60</formula>
    </cfRule>
    <cfRule type="cellIs" dxfId="932" priority="39" operator="between">
      <formula>20.001</formula>
      <formula>40</formula>
    </cfRule>
    <cfRule type="cellIs" dxfId="931" priority="40" operator="between">
      <formula>0</formula>
      <formula>20</formula>
    </cfRule>
  </conditionalFormatting>
  <conditionalFormatting sqref="C8:C15">
    <cfRule type="cellIs" dxfId="930" priority="31" operator="between">
      <formula>80.001</formula>
      <formula>100</formula>
    </cfRule>
    <cfRule type="cellIs" dxfId="929" priority="32" operator="between">
      <formula>60.001</formula>
      <formula>80</formula>
    </cfRule>
    <cfRule type="cellIs" dxfId="928" priority="33" operator="between">
      <formula>40.0001</formula>
      <formula>60</formula>
    </cfRule>
    <cfRule type="cellIs" dxfId="927" priority="34" operator="between">
      <formula>20.001</formula>
      <formula>40</formula>
    </cfRule>
    <cfRule type="cellIs" dxfId="926" priority="35" operator="between">
      <formula>0</formula>
      <formula>20</formula>
    </cfRule>
  </conditionalFormatting>
  <conditionalFormatting sqref="C8:C15">
    <cfRule type="cellIs" dxfId="925" priority="26" operator="between">
      <formula>80.001</formula>
      <formula>100</formula>
    </cfRule>
    <cfRule type="cellIs" dxfId="924" priority="27" operator="between">
      <formula>60.001</formula>
      <formula>80</formula>
    </cfRule>
    <cfRule type="cellIs" dxfId="923" priority="28" operator="between">
      <formula>40.0001</formula>
      <formula>60</formula>
    </cfRule>
    <cfRule type="cellIs" dxfId="922" priority="29" operator="between">
      <formula>20.001</formula>
      <formula>40</formula>
    </cfRule>
    <cfRule type="cellIs" dxfId="921" priority="30" operator="between">
      <formula>0</formula>
      <formula>20</formula>
    </cfRule>
  </conditionalFormatting>
  <conditionalFormatting sqref="C8:C15">
    <cfRule type="cellIs" dxfId="920" priority="21" operator="between">
      <formula>80.001</formula>
      <formula>100</formula>
    </cfRule>
    <cfRule type="cellIs" dxfId="919" priority="22" operator="between">
      <formula>60.001</formula>
      <formula>80</formula>
    </cfRule>
    <cfRule type="cellIs" dxfId="918" priority="23" operator="between">
      <formula>40.0001</formula>
      <formula>60</formula>
    </cfRule>
    <cfRule type="cellIs" dxfId="917" priority="24" operator="between">
      <formula>20.001</formula>
      <formula>40</formula>
    </cfRule>
    <cfRule type="cellIs" dxfId="916" priority="25" operator="between">
      <formula>0</formula>
      <formula>20</formula>
    </cfRule>
  </conditionalFormatting>
  <conditionalFormatting sqref="C9:C15">
    <cfRule type="cellIs" dxfId="915" priority="16" operator="between">
      <formula>80.001</formula>
      <formula>100</formula>
    </cfRule>
    <cfRule type="cellIs" dxfId="914" priority="17" operator="between">
      <formula>60.001</formula>
      <formula>80</formula>
    </cfRule>
    <cfRule type="cellIs" dxfId="913" priority="18" operator="between">
      <formula>40.0001</formula>
      <formula>60</formula>
    </cfRule>
    <cfRule type="cellIs" dxfId="912" priority="19" operator="between">
      <formula>20.001</formula>
      <formula>40</formula>
    </cfRule>
    <cfRule type="cellIs" dxfId="911" priority="20" operator="between">
      <formula>0</formula>
      <formula>20</formula>
    </cfRule>
  </conditionalFormatting>
  <conditionalFormatting sqref="C9:C15">
    <cfRule type="cellIs" dxfId="910" priority="11" operator="between">
      <formula>80.001</formula>
      <formula>100</formula>
    </cfRule>
    <cfRule type="cellIs" dxfId="909" priority="12" operator="between">
      <formula>60.001</formula>
      <formula>80</formula>
    </cfRule>
    <cfRule type="cellIs" dxfId="908" priority="13" operator="between">
      <formula>40.0001</formula>
      <formula>60</formula>
    </cfRule>
    <cfRule type="cellIs" dxfId="907" priority="14" operator="between">
      <formula>20.001</formula>
      <formula>40</formula>
    </cfRule>
    <cfRule type="cellIs" dxfId="906" priority="15" operator="between">
      <formula>0</formula>
      <formula>20</formula>
    </cfRule>
  </conditionalFormatting>
  <conditionalFormatting sqref="C8:C15">
    <cfRule type="cellIs" dxfId="905" priority="6" operator="between">
      <formula>80.001</formula>
      <formula>100</formula>
    </cfRule>
    <cfRule type="cellIs" dxfId="904" priority="7" operator="between">
      <formula>60.001</formula>
      <formula>80</formula>
    </cfRule>
    <cfRule type="cellIs" dxfId="903" priority="8" operator="between">
      <formula>40.0001</formula>
      <formula>60</formula>
    </cfRule>
    <cfRule type="cellIs" dxfId="902" priority="9" operator="between">
      <formula>20.001</formula>
      <formula>40</formula>
    </cfRule>
    <cfRule type="cellIs" dxfId="901" priority="10" operator="between">
      <formula>0</formula>
      <formula>20</formula>
    </cfRule>
  </conditionalFormatting>
  <conditionalFormatting sqref="C8:C15">
    <cfRule type="cellIs" dxfId="900" priority="1" operator="between">
      <formula>80.001</formula>
      <formula>100</formula>
    </cfRule>
    <cfRule type="cellIs" dxfId="899" priority="2" operator="between">
      <formula>60.001</formula>
      <formula>80</formula>
    </cfRule>
    <cfRule type="cellIs" dxfId="898" priority="3" operator="between">
      <formula>40.0001</formula>
      <formula>60</formula>
    </cfRule>
    <cfRule type="cellIs" dxfId="897" priority="4" operator="between">
      <formula>20.001</formula>
      <formula>40</formula>
    </cfRule>
    <cfRule type="cellIs" dxfId="896" priority="5" operator="between">
      <formula>0</formula>
      <formula>20</formula>
    </cfRule>
  </conditionalFormatting>
  <pageMargins left="0.7" right="0.7" top="0.75" bottom="0.75" header="0.3" footer="0.3"/>
  <pageSetup paperSize="9" orientation="portrait"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002060"/>
  </sheetPr>
  <dimension ref="A1:BM162"/>
  <sheetViews>
    <sheetView showGridLines="0" showRowColHeaders="0" zoomScale="60" zoomScaleNormal="60" workbookViewId="0"/>
  </sheetViews>
  <sheetFormatPr baseColWidth="10" defaultColWidth="11.5703125" defaultRowHeight="12.75" x14ac:dyDescent="0.2"/>
  <cols>
    <col min="1" max="1" width="2.28515625" style="2" customWidth="1"/>
    <col min="2" max="2" width="60.28515625" style="2" customWidth="1"/>
    <col min="3" max="3" width="11.7109375" style="2" customWidth="1"/>
    <col min="4" max="4" width="27.5703125" style="2" customWidth="1"/>
    <col min="5" max="5" width="12.85546875" style="2" customWidth="1"/>
    <col min="6" max="13" width="15.7109375" style="2" customWidth="1"/>
    <col min="14" max="16384" width="11.5703125" style="2"/>
  </cols>
  <sheetData>
    <row r="1" spans="1:65" ht="21.6" customHeight="1" x14ac:dyDescent="0.2">
      <c r="A1" s="385"/>
      <c r="B1" s="385"/>
      <c r="C1" s="385"/>
      <c r="D1" s="385"/>
      <c r="E1" s="385"/>
      <c r="F1" s="385"/>
      <c r="G1" s="385"/>
      <c r="H1" s="385"/>
      <c r="I1" s="385"/>
      <c r="J1" s="385"/>
      <c r="K1" s="385"/>
      <c r="L1" s="385"/>
      <c r="M1" s="385"/>
      <c r="N1" s="385"/>
      <c r="O1" s="385"/>
      <c r="P1" s="385"/>
      <c r="Q1" s="385"/>
      <c r="R1" s="385"/>
      <c r="S1" s="385"/>
      <c r="T1" s="385"/>
      <c r="U1" s="385"/>
      <c r="V1" s="385"/>
      <c r="W1" s="385"/>
      <c r="X1" s="385"/>
      <c r="Y1" s="385"/>
      <c r="Z1" s="385"/>
      <c r="AA1" s="385"/>
      <c r="AB1" s="385"/>
      <c r="AC1" s="385"/>
      <c r="AD1" s="385"/>
      <c r="AE1" s="385"/>
      <c r="AF1" s="385"/>
      <c r="AG1" s="385"/>
      <c r="AH1" s="385"/>
      <c r="AI1" s="385"/>
      <c r="AJ1" s="385"/>
      <c r="AK1" s="385"/>
      <c r="AL1" s="385"/>
      <c r="AM1" s="385"/>
      <c r="AN1" s="385"/>
      <c r="AO1" s="385"/>
      <c r="AP1" s="385"/>
      <c r="AQ1" s="385"/>
      <c r="AR1" s="385"/>
      <c r="AS1" s="385"/>
      <c r="AT1" s="385"/>
      <c r="AU1" s="385"/>
      <c r="AV1" s="385"/>
      <c r="AW1" s="385"/>
      <c r="AX1" s="385"/>
      <c r="AY1" s="385"/>
      <c r="AZ1" s="385"/>
      <c r="BA1" s="385"/>
      <c r="BB1" s="385"/>
      <c r="BC1" s="385"/>
      <c r="BD1" s="385"/>
      <c r="BE1" s="385"/>
      <c r="BF1" s="385"/>
      <c r="BG1" s="385"/>
      <c r="BH1" s="385"/>
      <c r="BI1" s="385"/>
      <c r="BJ1" s="385"/>
      <c r="BK1" s="385"/>
      <c r="BL1" s="385"/>
      <c r="BM1" s="385"/>
    </row>
    <row r="2" spans="1:65" x14ac:dyDescent="0.2">
      <c r="A2" s="385"/>
      <c r="B2" s="385"/>
      <c r="C2" s="385"/>
      <c r="D2" s="385"/>
      <c r="E2" s="385"/>
      <c r="F2" s="385"/>
      <c r="G2" s="385"/>
      <c r="H2" s="385"/>
      <c r="I2" s="385"/>
      <c r="J2" s="385"/>
      <c r="K2" s="385"/>
      <c r="L2" s="385"/>
      <c r="M2" s="385"/>
      <c r="N2" s="385"/>
      <c r="O2" s="385"/>
      <c r="P2" s="385"/>
      <c r="Q2" s="385"/>
      <c r="R2" s="385"/>
      <c r="S2" s="385"/>
      <c r="T2" s="385"/>
      <c r="U2" s="385"/>
      <c r="V2" s="385"/>
      <c r="W2" s="385"/>
      <c r="X2" s="385"/>
      <c r="Y2" s="385"/>
      <c r="Z2" s="385"/>
      <c r="AA2" s="385"/>
      <c r="AB2" s="385"/>
      <c r="AC2" s="385"/>
      <c r="AD2" s="385"/>
      <c r="AE2" s="385"/>
      <c r="AF2" s="385"/>
      <c r="AG2" s="385"/>
      <c r="AH2" s="385"/>
      <c r="AI2" s="385"/>
      <c r="AJ2" s="385"/>
      <c r="AK2" s="385"/>
      <c r="AL2" s="385"/>
      <c r="AM2" s="385"/>
      <c r="AN2" s="385"/>
      <c r="AO2" s="385"/>
      <c r="AP2" s="385"/>
      <c r="AQ2" s="385"/>
      <c r="AR2" s="385"/>
      <c r="AS2" s="385"/>
      <c r="AT2" s="385"/>
      <c r="AU2" s="385"/>
      <c r="AV2" s="385"/>
      <c r="AW2" s="385"/>
      <c r="AX2" s="385"/>
      <c r="AY2" s="385"/>
      <c r="AZ2" s="385"/>
      <c r="BA2" s="385"/>
      <c r="BB2" s="385"/>
      <c r="BC2" s="385"/>
      <c r="BD2" s="385"/>
      <c r="BE2" s="385"/>
      <c r="BF2" s="385"/>
      <c r="BG2" s="385"/>
      <c r="BH2" s="385"/>
      <c r="BI2" s="385"/>
      <c r="BJ2" s="385"/>
      <c r="BK2" s="385"/>
      <c r="BL2" s="385"/>
      <c r="BM2" s="385"/>
    </row>
    <row r="3" spans="1:65" x14ac:dyDescent="0.2">
      <c r="A3" s="385"/>
      <c r="B3" s="385"/>
      <c r="C3" s="385"/>
      <c r="D3" s="385"/>
      <c r="E3" s="385"/>
      <c r="F3" s="385"/>
      <c r="G3" s="385"/>
      <c r="H3" s="385"/>
      <c r="I3" s="385"/>
      <c r="J3" s="385"/>
      <c r="K3" s="385"/>
      <c r="L3" s="385"/>
      <c r="M3" s="385"/>
      <c r="N3" s="385"/>
      <c r="O3" s="385"/>
      <c r="P3" s="385"/>
      <c r="Q3" s="385"/>
      <c r="R3" s="385"/>
      <c r="S3" s="385"/>
      <c r="T3" s="385"/>
      <c r="U3" s="385"/>
      <c r="V3" s="385"/>
      <c r="W3" s="385"/>
      <c r="X3" s="385"/>
      <c r="Y3" s="385"/>
      <c r="Z3" s="385"/>
      <c r="AA3" s="385"/>
      <c r="AB3" s="385"/>
      <c r="AC3" s="385"/>
      <c r="AD3" s="385"/>
      <c r="AE3" s="385"/>
      <c r="AF3" s="385"/>
      <c r="AG3" s="385"/>
      <c r="AH3" s="385"/>
      <c r="AI3" s="385"/>
      <c r="AJ3" s="385"/>
      <c r="AK3" s="385"/>
      <c r="AL3" s="385"/>
      <c r="AM3" s="385"/>
      <c r="AN3" s="385"/>
      <c r="AO3" s="385"/>
      <c r="AP3" s="385"/>
      <c r="AQ3" s="385"/>
      <c r="AR3" s="385"/>
      <c r="AS3" s="385"/>
      <c r="AT3" s="385"/>
      <c r="AU3" s="385"/>
      <c r="AV3" s="385"/>
      <c r="AW3" s="385"/>
      <c r="AX3" s="385"/>
      <c r="AY3" s="385"/>
      <c r="AZ3" s="385"/>
      <c r="BA3" s="385"/>
      <c r="BB3" s="385"/>
      <c r="BC3" s="385"/>
      <c r="BD3" s="385"/>
      <c r="BE3" s="385"/>
      <c r="BF3" s="385"/>
      <c r="BG3" s="385"/>
      <c r="BH3" s="385"/>
      <c r="BI3" s="385"/>
      <c r="BJ3" s="385"/>
      <c r="BK3" s="385"/>
      <c r="BL3" s="385"/>
      <c r="BM3" s="385"/>
    </row>
    <row r="4" spans="1:65" ht="20.45" customHeight="1" thickBot="1" x14ac:dyDescent="0.25">
      <c r="A4" s="385"/>
      <c r="B4" s="385"/>
      <c r="C4" s="385"/>
      <c r="D4" s="385"/>
      <c r="E4" s="385"/>
      <c r="F4" s="385"/>
      <c r="G4" s="385"/>
      <c r="H4" s="385"/>
      <c r="I4" s="385"/>
      <c r="J4" s="385"/>
      <c r="K4" s="385"/>
      <c r="L4" s="385"/>
      <c r="M4" s="385"/>
      <c r="N4" s="385"/>
      <c r="O4" s="385"/>
      <c r="P4" s="385"/>
      <c r="Q4" s="385"/>
      <c r="R4" s="385"/>
      <c r="S4" s="385"/>
      <c r="T4" s="385"/>
      <c r="U4" s="385"/>
      <c r="V4" s="385"/>
      <c r="W4" s="385"/>
      <c r="X4" s="385"/>
      <c r="Y4" s="385"/>
      <c r="Z4" s="385"/>
      <c r="AA4" s="385"/>
      <c r="AB4" s="385"/>
      <c r="AC4" s="385"/>
      <c r="AD4" s="385"/>
      <c r="AE4" s="385"/>
      <c r="AF4" s="385"/>
      <c r="AG4" s="385"/>
      <c r="AH4" s="385"/>
      <c r="AI4" s="385"/>
      <c r="AJ4" s="385"/>
      <c r="AK4" s="385"/>
      <c r="AL4" s="385"/>
      <c r="AM4" s="385"/>
      <c r="AN4" s="385"/>
      <c r="AO4" s="385"/>
      <c r="AP4" s="385"/>
      <c r="AQ4" s="385"/>
      <c r="AR4" s="385"/>
      <c r="AS4" s="385"/>
      <c r="AT4" s="385"/>
      <c r="AU4" s="385"/>
      <c r="AV4" s="385"/>
      <c r="AW4" s="385"/>
      <c r="AX4" s="385"/>
      <c r="AY4" s="385"/>
      <c r="AZ4" s="385"/>
      <c r="BA4" s="385"/>
      <c r="BB4" s="385"/>
      <c r="BC4" s="385"/>
      <c r="BD4" s="385"/>
      <c r="BE4" s="385"/>
      <c r="BF4" s="385"/>
      <c r="BG4" s="385"/>
      <c r="BH4" s="385"/>
      <c r="BI4" s="385"/>
      <c r="BJ4" s="385"/>
      <c r="BK4" s="385"/>
      <c r="BL4" s="385"/>
      <c r="BM4" s="385"/>
    </row>
    <row r="5" spans="1:65" ht="26.45" customHeight="1" thickBot="1" x14ac:dyDescent="0.25">
      <c r="A5" s="385"/>
      <c r="B5" s="550" t="s">
        <v>0</v>
      </c>
      <c r="C5" s="552" t="s">
        <v>1</v>
      </c>
      <c r="D5" s="553"/>
      <c r="E5" s="554"/>
      <c r="F5" s="385"/>
      <c r="G5" s="385"/>
      <c r="H5" s="385"/>
      <c r="I5" s="385"/>
      <c r="J5" s="385"/>
      <c r="K5" s="385"/>
      <c r="L5" s="385"/>
      <c r="M5" s="385"/>
      <c r="N5" s="385"/>
      <c r="O5" s="385"/>
      <c r="P5" s="385"/>
      <c r="Q5" s="385"/>
      <c r="R5" s="385"/>
      <c r="S5" s="385"/>
      <c r="T5" s="385"/>
      <c r="U5" s="385"/>
      <c r="V5" s="385"/>
      <c r="W5" s="385"/>
      <c r="X5" s="385"/>
      <c r="Y5" s="385"/>
      <c r="Z5" s="385"/>
      <c r="AA5" s="385"/>
      <c r="AB5" s="385"/>
      <c r="AC5" s="385"/>
      <c r="AD5" s="385"/>
      <c r="AE5" s="385"/>
      <c r="AF5" s="385"/>
      <c r="AG5" s="385"/>
      <c r="AH5" s="385"/>
      <c r="AI5" s="385"/>
      <c r="AJ5" s="385"/>
      <c r="AK5" s="385"/>
      <c r="AL5" s="385"/>
      <c r="AM5" s="385"/>
      <c r="AN5" s="385"/>
      <c r="AO5" s="385"/>
      <c r="AP5" s="385"/>
      <c r="AQ5" s="385"/>
      <c r="AR5" s="385"/>
      <c r="AS5" s="385"/>
      <c r="AT5" s="385"/>
      <c r="AU5" s="385"/>
      <c r="AV5" s="385"/>
      <c r="AW5" s="385"/>
      <c r="AX5" s="385"/>
      <c r="AY5" s="385"/>
      <c r="AZ5" s="385"/>
      <c r="BA5" s="385"/>
      <c r="BB5" s="385"/>
      <c r="BC5" s="385"/>
      <c r="BD5" s="385"/>
      <c r="BE5" s="385"/>
      <c r="BF5" s="385"/>
      <c r="BG5" s="385"/>
      <c r="BH5" s="385"/>
      <c r="BI5" s="385"/>
      <c r="BJ5" s="385"/>
      <c r="BK5" s="385"/>
      <c r="BL5" s="385"/>
      <c r="BM5" s="385"/>
    </row>
    <row r="6" spans="1:65" ht="42" customHeight="1" thickBot="1" x14ac:dyDescent="0.25">
      <c r="A6" s="385"/>
      <c r="B6" s="558"/>
      <c r="C6" s="428">
        <v>7</v>
      </c>
      <c r="D6" s="429" t="s">
        <v>2</v>
      </c>
      <c r="E6" s="429" t="s">
        <v>3</v>
      </c>
      <c r="F6" s="385"/>
      <c r="G6" s="385"/>
      <c r="H6" s="385"/>
      <c r="I6" s="385"/>
      <c r="J6" s="385"/>
      <c r="K6" s="385"/>
      <c r="L6" s="385"/>
      <c r="M6" s="385"/>
      <c r="N6" s="385"/>
      <c r="O6" s="385"/>
      <c r="P6" s="385"/>
      <c r="Q6" s="385"/>
      <c r="R6" s="385"/>
      <c r="S6" s="385"/>
      <c r="T6" s="385"/>
      <c r="U6" s="385"/>
      <c r="V6" s="385"/>
      <c r="W6" s="385"/>
      <c r="X6" s="385"/>
      <c r="Y6" s="385"/>
      <c r="Z6" s="385"/>
      <c r="AA6" s="385"/>
      <c r="AB6" s="385"/>
      <c r="AC6" s="385"/>
      <c r="AD6" s="385"/>
      <c r="AE6" s="385"/>
      <c r="AF6" s="385"/>
      <c r="AG6" s="385"/>
      <c r="AH6" s="385"/>
      <c r="AI6" s="385"/>
      <c r="AJ6" s="385"/>
      <c r="AK6" s="385"/>
      <c r="AL6" s="385"/>
      <c r="AM6" s="385"/>
      <c r="AN6" s="385"/>
      <c r="AO6" s="385"/>
      <c r="AP6" s="385"/>
      <c r="AQ6" s="385"/>
      <c r="AR6" s="385"/>
      <c r="AS6" s="385"/>
      <c r="AT6" s="385"/>
      <c r="AU6" s="385"/>
      <c r="AV6" s="385"/>
      <c r="AW6" s="385"/>
      <c r="AX6" s="385"/>
      <c r="AY6" s="385"/>
      <c r="AZ6" s="385"/>
      <c r="BA6" s="385"/>
      <c r="BB6" s="385"/>
      <c r="BC6" s="385"/>
      <c r="BD6" s="385"/>
      <c r="BE6" s="385"/>
      <c r="BF6" s="385"/>
      <c r="BG6" s="385"/>
      <c r="BH6" s="385"/>
      <c r="BI6" s="385"/>
      <c r="BJ6" s="385"/>
      <c r="BK6" s="385"/>
      <c r="BL6" s="385"/>
      <c r="BM6" s="385"/>
    </row>
    <row r="7" spans="1:65" ht="33" customHeight="1" thickBot="1" x14ac:dyDescent="0.25">
      <c r="A7" s="385"/>
      <c r="B7" s="432" t="s">
        <v>154</v>
      </c>
      <c r="C7" s="433"/>
      <c r="D7" s="434">
        <v>0.8</v>
      </c>
      <c r="E7" s="422">
        <f>SUM(C8:C14)</f>
        <v>140</v>
      </c>
      <c r="F7" s="385"/>
      <c r="G7" s="385"/>
      <c r="H7" s="385"/>
      <c r="I7" s="385"/>
      <c r="J7" s="385"/>
      <c r="K7" s="385"/>
      <c r="L7" s="385"/>
      <c r="M7" s="385"/>
      <c r="N7" s="385"/>
      <c r="O7" s="385"/>
      <c r="P7" s="385"/>
      <c r="Q7" s="385"/>
      <c r="R7" s="385"/>
      <c r="S7" s="385"/>
      <c r="T7" s="385"/>
      <c r="U7" s="385"/>
      <c r="V7" s="385"/>
      <c r="W7" s="385"/>
      <c r="X7" s="385"/>
      <c r="Y7" s="385"/>
      <c r="Z7" s="385"/>
      <c r="AA7" s="385"/>
      <c r="AB7" s="385"/>
      <c r="AC7" s="385"/>
      <c r="AD7" s="385"/>
      <c r="AE7" s="385"/>
      <c r="AF7" s="385"/>
      <c r="AG7" s="385"/>
      <c r="AH7" s="385"/>
      <c r="AI7" s="385"/>
      <c r="AJ7" s="385"/>
      <c r="AK7" s="385"/>
      <c r="AL7" s="385"/>
      <c r="AM7" s="385"/>
      <c r="AN7" s="385"/>
      <c r="AO7" s="385"/>
      <c r="AP7" s="385"/>
      <c r="AQ7" s="385"/>
      <c r="AR7" s="385"/>
      <c r="AS7" s="385"/>
      <c r="AT7" s="385"/>
      <c r="AU7" s="385"/>
      <c r="AV7" s="385"/>
      <c r="AW7" s="385"/>
      <c r="AX7" s="385"/>
      <c r="AY7" s="385"/>
      <c r="AZ7" s="385"/>
      <c r="BA7" s="385"/>
      <c r="BB7" s="385"/>
      <c r="BC7" s="385"/>
      <c r="BD7" s="385"/>
      <c r="BE7" s="385"/>
      <c r="BF7" s="385"/>
      <c r="BG7" s="385"/>
      <c r="BH7" s="385"/>
      <c r="BI7" s="385"/>
      <c r="BJ7" s="385"/>
      <c r="BK7" s="385"/>
      <c r="BL7" s="385"/>
      <c r="BM7" s="385"/>
    </row>
    <row r="8" spans="1:65" ht="46.5" customHeight="1" x14ac:dyDescent="0.2">
      <c r="A8" s="385"/>
      <c r="B8" s="495" t="s">
        <v>34</v>
      </c>
      <c r="C8" s="499">
        <v>20</v>
      </c>
      <c r="D8" s="3">
        <f>C8</f>
        <v>20</v>
      </c>
      <c r="E8" s="556">
        <f>E7/(C6*100)</f>
        <v>0.2</v>
      </c>
      <c r="F8" s="23"/>
      <c r="G8" s="18" t="s">
        <v>34</v>
      </c>
      <c r="H8" s="435">
        <f t="shared" ref="H8:H14" si="0">C8</f>
        <v>20</v>
      </c>
      <c r="I8" s="436">
        <v>96</v>
      </c>
      <c r="J8" s="23"/>
      <c r="K8" s="557"/>
      <c r="L8" s="19"/>
      <c r="M8" s="19"/>
      <c r="N8" s="425"/>
      <c r="O8" s="385"/>
      <c r="P8" s="385"/>
      <c r="Q8" s="385"/>
      <c r="R8" s="385"/>
      <c r="S8" s="385"/>
      <c r="T8" s="385"/>
      <c r="U8" s="385"/>
      <c r="V8" s="385"/>
      <c r="W8" s="385"/>
      <c r="X8" s="385"/>
      <c r="Y8" s="385"/>
      <c r="Z8" s="385"/>
      <c r="AA8" s="385"/>
      <c r="AB8" s="385"/>
      <c r="AC8" s="385"/>
      <c r="AD8" s="385"/>
      <c r="AE8" s="385"/>
      <c r="AF8" s="385"/>
      <c r="AG8" s="385"/>
      <c r="AH8" s="385"/>
      <c r="AI8" s="385"/>
      <c r="AJ8" s="385"/>
      <c r="AK8" s="385"/>
      <c r="AL8" s="385"/>
      <c r="AM8" s="385"/>
      <c r="AN8" s="385"/>
      <c r="AO8" s="385"/>
      <c r="AP8" s="385"/>
      <c r="AQ8" s="385"/>
      <c r="AR8" s="385"/>
      <c r="AS8" s="385"/>
      <c r="AT8" s="385"/>
      <c r="AU8" s="385"/>
      <c r="AV8" s="385"/>
      <c r="AW8" s="385"/>
      <c r="AX8" s="385"/>
      <c r="AY8" s="385"/>
      <c r="AZ8" s="385"/>
      <c r="BA8" s="385"/>
      <c r="BB8" s="385"/>
      <c r="BC8" s="385"/>
      <c r="BD8" s="385"/>
      <c r="BE8" s="385"/>
      <c r="BF8" s="385"/>
      <c r="BG8" s="385"/>
      <c r="BH8" s="385"/>
      <c r="BI8" s="385"/>
      <c r="BJ8" s="385"/>
      <c r="BK8" s="385"/>
      <c r="BL8" s="385"/>
      <c r="BM8" s="385"/>
    </row>
    <row r="9" spans="1:65" ht="46.5" customHeight="1" x14ac:dyDescent="0.2">
      <c r="A9" s="385"/>
      <c r="B9" s="496" t="s">
        <v>35</v>
      </c>
      <c r="C9" s="499">
        <v>20</v>
      </c>
      <c r="D9" s="3">
        <f t="shared" ref="D9:D14" si="1">C9</f>
        <v>20</v>
      </c>
      <c r="E9" s="556"/>
      <c r="F9" s="23"/>
      <c r="G9" s="18" t="s">
        <v>35</v>
      </c>
      <c r="H9" s="435">
        <f t="shared" si="0"/>
        <v>20</v>
      </c>
      <c r="I9" s="436">
        <v>96</v>
      </c>
      <c r="J9" s="23"/>
      <c r="K9" s="557"/>
      <c r="L9" s="19"/>
      <c r="M9" s="19"/>
      <c r="N9" s="425"/>
      <c r="O9" s="385"/>
      <c r="P9" s="385"/>
      <c r="Q9" s="385"/>
      <c r="R9" s="385"/>
      <c r="S9" s="385"/>
      <c r="T9" s="385"/>
      <c r="U9" s="385"/>
      <c r="V9" s="385"/>
      <c r="W9" s="385"/>
      <c r="X9" s="385"/>
      <c r="Y9" s="385"/>
      <c r="Z9" s="385"/>
      <c r="AA9" s="385"/>
      <c r="AB9" s="385"/>
      <c r="AC9" s="385"/>
      <c r="AD9" s="385"/>
      <c r="AE9" s="385"/>
      <c r="AF9" s="385"/>
      <c r="AG9" s="385"/>
      <c r="AH9" s="385"/>
      <c r="AI9" s="385"/>
      <c r="AJ9" s="385"/>
      <c r="AK9" s="385"/>
      <c r="AL9" s="385"/>
      <c r="AM9" s="385"/>
      <c r="AN9" s="385"/>
      <c r="AO9" s="385"/>
      <c r="AP9" s="385"/>
      <c r="AQ9" s="385"/>
      <c r="AR9" s="385"/>
      <c r="AS9" s="385"/>
      <c r="AT9" s="385"/>
      <c r="AU9" s="385"/>
      <c r="AV9" s="385"/>
      <c r="AW9" s="385"/>
      <c r="AX9" s="385"/>
      <c r="AY9" s="385"/>
      <c r="AZ9" s="385"/>
      <c r="BA9" s="385"/>
      <c r="BB9" s="385"/>
      <c r="BC9" s="385"/>
      <c r="BD9" s="385"/>
      <c r="BE9" s="385"/>
      <c r="BF9" s="385"/>
      <c r="BG9" s="385"/>
      <c r="BH9" s="385"/>
      <c r="BI9" s="385"/>
      <c r="BJ9" s="385"/>
      <c r="BK9" s="385"/>
      <c r="BL9" s="385"/>
      <c r="BM9" s="385"/>
    </row>
    <row r="10" spans="1:65" ht="46.5" customHeight="1" x14ac:dyDescent="0.2">
      <c r="A10" s="385"/>
      <c r="B10" s="497" t="s">
        <v>36</v>
      </c>
      <c r="C10" s="499">
        <v>20</v>
      </c>
      <c r="D10" s="3">
        <f t="shared" si="1"/>
        <v>20</v>
      </c>
      <c r="E10" s="556"/>
      <c r="F10" s="23"/>
      <c r="G10" s="20" t="s">
        <v>36</v>
      </c>
      <c r="H10" s="435">
        <f t="shared" si="0"/>
        <v>20</v>
      </c>
      <c r="I10" s="436">
        <v>96</v>
      </c>
      <c r="J10" s="23"/>
      <c r="K10" s="557"/>
      <c r="L10" s="19"/>
      <c r="M10" s="19"/>
      <c r="N10" s="425"/>
      <c r="O10" s="385"/>
      <c r="P10" s="385"/>
      <c r="Q10" s="385"/>
      <c r="R10" s="385"/>
      <c r="S10" s="385"/>
      <c r="T10" s="385"/>
      <c r="U10" s="385"/>
      <c r="V10" s="385"/>
      <c r="W10" s="385"/>
      <c r="X10" s="385"/>
      <c r="Y10" s="385"/>
      <c r="Z10" s="385"/>
      <c r="AA10" s="385"/>
      <c r="AB10" s="385"/>
      <c r="AC10" s="385"/>
      <c r="AD10" s="385"/>
      <c r="AE10" s="385"/>
      <c r="AF10" s="385"/>
      <c r="AG10" s="385"/>
      <c r="AH10" s="385"/>
      <c r="AI10" s="385"/>
      <c r="AJ10" s="385"/>
      <c r="AK10" s="385"/>
      <c r="AL10" s="385"/>
      <c r="AM10" s="385"/>
      <c r="AN10" s="385"/>
      <c r="AO10" s="385"/>
      <c r="AP10" s="385"/>
      <c r="AQ10" s="385"/>
      <c r="AR10" s="385"/>
      <c r="AS10" s="385"/>
      <c r="AT10" s="385"/>
      <c r="AU10" s="385"/>
      <c r="AV10" s="385"/>
      <c r="AW10" s="385"/>
      <c r="AX10" s="385"/>
      <c r="AY10" s="385"/>
      <c r="AZ10" s="385"/>
      <c r="BA10" s="385"/>
      <c r="BB10" s="385"/>
      <c r="BC10" s="385"/>
      <c r="BD10" s="385"/>
      <c r="BE10" s="385"/>
      <c r="BF10" s="385"/>
      <c r="BG10" s="385"/>
      <c r="BH10" s="385"/>
      <c r="BI10" s="385"/>
      <c r="BJ10" s="385"/>
      <c r="BK10" s="385"/>
      <c r="BL10" s="385"/>
      <c r="BM10" s="385"/>
    </row>
    <row r="11" spans="1:65" ht="46.5" customHeight="1" x14ac:dyDescent="0.2">
      <c r="A11" s="385"/>
      <c r="B11" s="497" t="s">
        <v>37</v>
      </c>
      <c r="C11" s="499">
        <v>20</v>
      </c>
      <c r="D11" s="3">
        <f t="shared" si="1"/>
        <v>20</v>
      </c>
      <c r="E11" s="556"/>
      <c r="F11" s="23"/>
      <c r="G11" s="20" t="s">
        <v>37</v>
      </c>
      <c r="H11" s="435">
        <f t="shared" si="0"/>
        <v>20</v>
      </c>
      <c r="I11" s="436">
        <v>96</v>
      </c>
      <c r="J11" s="23"/>
      <c r="K11" s="557"/>
      <c r="L11" s="19"/>
      <c r="M11" s="19"/>
      <c r="N11" s="425"/>
      <c r="O11" s="385"/>
      <c r="P11" s="385"/>
      <c r="Q11" s="385"/>
      <c r="R11" s="385"/>
      <c r="S11" s="385"/>
      <c r="T11" s="385"/>
      <c r="U11" s="385"/>
      <c r="V11" s="385"/>
      <c r="W11" s="385"/>
      <c r="X11" s="385"/>
      <c r="Y11" s="385"/>
      <c r="Z11" s="385"/>
      <c r="AA11" s="385"/>
      <c r="AB11" s="385"/>
      <c r="AC11" s="385"/>
      <c r="AD11" s="385"/>
      <c r="AE11" s="385"/>
      <c r="AF11" s="385"/>
      <c r="AG11" s="385"/>
      <c r="AH11" s="385"/>
      <c r="AI11" s="385"/>
      <c r="AJ11" s="385"/>
      <c r="AK11" s="385"/>
      <c r="AL11" s="385"/>
      <c r="AM11" s="385"/>
      <c r="AN11" s="385"/>
      <c r="AO11" s="385"/>
      <c r="AP11" s="385"/>
      <c r="AQ11" s="385"/>
      <c r="AR11" s="385"/>
      <c r="AS11" s="385"/>
      <c r="AT11" s="385"/>
      <c r="AU11" s="385"/>
      <c r="AV11" s="385"/>
      <c r="AW11" s="385"/>
      <c r="AX11" s="385"/>
      <c r="AY11" s="385"/>
      <c r="AZ11" s="385"/>
      <c r="BA11" s="385"/>
      <c r="BB11" s="385"/>
      <c r="BC11" s="385"/>
      <c r="BD11" s="385"/>
      <c r="BE11" s="385"/>
      <c r="BF11" s="385"/>
      <c r="BG11" s="385"/>
      <c r="BH11" s="385"/>
      <c r="BI11" s="385"/>
      <c r="BJ11" s="385"/>
      <c r="BK11" s="385"/>
      <c r="BL11" s="385"/>
      <c r="BM11" s="385"/>
    </row>
    <row r="12" spans="1:65" ht="46.5" customHeight="1" x14ac:dyDescent="0.2">
      <c r="A12" s="385"/>
      <c r="B12" s="497" t="s">
        <v>38</v>
      </c>
      <c r="C12" s="499">
        <v>20</v>
      </c>
      <c r="D12" s="3">
        <f t="shared" si="1"/>
        <v>20</v>
      </c>
      <c r="E12" s="556"/>
      <c r="F12" s="23"/>
      <c r="G12" s="20" t="s">
        <v>38</v>
      </c>
      <c r="H12" s="435">
        <f t="shared" si="0"/>
        <v>20</v>
      </c>
      <c r="I12" s="436">
        <v>96</v>
      </c>
      <c r="J12" s="23"/>
      <c r="K12" s="557"/>
      <c r="L12" s="19"/>
      <c r="M12" s="19"/>
      <c r="N12" s="425"/>
      <c r="O12" s="385"/>
      <c r="P12" s="385"/>
      <c r="Q12" s="385"/>
      <c r="R12" s="385"/>
      <c r="S12" s="385"/>
      <c r="T12" s="385"/>
      <c r="U12" s="385"/>
      <c r="V12" s="385"/>
      <c r="W12" s="385"/>
      <c r="X12" s="385"/>
      <c r="Y12" s="385"/>
      <c r="Z12" s="385"/>
      <c r="AA12" s="385"/>
      <c r="AB12" s="385"/>
      <c r="AC12" s="385"/>
      <c r="AD12" s="385"/>
      <c r="AE12" s="385"/>
      <c r="AF12" s="385"/>
      <c r="AG12" s="385"/>
      <c r="AH12" s="385"/>
      <c r="AI12" s="385"/>
      <c r="AJ12" s="385"/>
      <c r="AK12" s="385"/>
      <c r="AL12" s="385"/>
      <c r="AM12" s="385"/>
      <c r="AN12" s="385"/>
      <c r="AO12" s="385"/>
      <c r="AP12" s="385"/>
      <c r="AQ12" s="385"/>
      <c r="AR12" s="385"/>
      <c r="AS12" s="385"/>
      <c r="AT12" s="385"/>
      <c r="AU12" s="385"/>
      <c r="AV12" s="385"/>
      <c r="AW12" s="385"/>
      <c r="AX12" s="385"/>
      <c r="AY12" s="385"/>
      <c r="AZ12" s="385"/>
      <c r="BA12" s="385"/>
      <c r="BB12" s="385"/>
      <c r="BC12" s="385"/>
      <c r="BD12" s="385"/>
      <c r="BE12" s="385"/>
      <c r="BF12" s="385"/>
      <c r="BG12" s="385"/>
      <c r="BH12" s="385"/>
      <c r="BI12" s="385"/>
      <c r="BJ12" s="385"/>
      <c r="BK12" s="385"/>
      <c r="BL12" s="385"/>
      <c r="BM12" s="385"/>
    </row>
    <row r="13" spans="1:65" ht="46.5" customHeight="1" x14ac:dyDescent="0.2">
      <c r="A13" s="385"/>
      <c r="B13" s="496" t="s">
        <v>39</v>
      </c>
      <c r="C13" s="499">
        <v>20</v>
      </c>
      <c r="D13" s="3">
        <f t="shared" si="1"/>
        <v>20</v>
      </c>
      <c r="E13" s="556"/>
      <c r="F13" s="23"/>
      <c r="G13" s="18" t="s">
        <v>39</v>
      </c>
      <c r="H13" s="435">
        <f t="shared" si="0"/>
        <v>20</v>
      </c>
      <c r="I13" s="436">
        <v>96</v>
      </c>
      <c r="J13" s="23"/>
      <c r="K13" s="557"/>
      <c r="L13" s="19"/>
      <c r="M13" s="19"/>
      <c r="N13" s="425"/>
      <c r="O13" s="385"/>
      <c r="P13" s="385"/>
      <c r="Q13" s="385"/>
      <c r="R13" s="385"/>
      <c r="S13" s="385"/>
      <c r="T13" s="385"/>
      <c r="U13" s="385"/>
      <c r="V13" s="385"/>
      <c r="W13" s="385"/>
      <c r="X13" s="385"/>
      <c r="Y13" s="385"/>
      <c r="Z13" s="385"/>
      <c r="AA13" s="385"/>
      <c r="AB13" s="385"/>
      <c r="AC13" s="385"/>
      <c r="AD13" s="385"/>
      <c r="AE13" s="385"/>
      <c r="AF13" s="385"/>
      <c r="AG13" s="385"/>
      <c r="AH13" s="385"/>
      <c r="AI13" s="385"/>
      <c r="AJ13" s="385"/>
      <c r="AK13" s="385"/>
      <c r="AL13" s="385"/>
      <c r="AM13" s="385"/>
      <c r="AN13" s="385"/>
      <c r="AO13" s="385"/>
      <c r="AP13" s="385"/>
      <c r="AQ13" s="385"/>
      <c r="AR13" s="385"/>
      <c r="AS13" s="385"/>
      <c r="AT13" s="385"/>
      <c r="AU13" s="385"/>
      <c r="AV13" s="385"/>
      <c r="AW13" s="385"/>
      <c r="AX13" s="385"/>
      <c r="AY13" s="385"/>
      <c r="AZ13" s="385"/>
      <c r="BA13" s="385"/>
      <c r="BB13" s="385"/>
      <c r="BC13" s="385"/>
      <c r="BD13" s="385"/>
      <c r="BE13" s="385"/>
      <c r="BF13" s="385"/>
      <c r="BG13" s="385"/>
      <c r="BH13" s="385"/>
      <c r="BI13" s="385"/>
      <c r="BJ13" s="385"/>
      <c r="BK13" s="385"/>
      <c r="BL13" s="385"/>
      <c r="BM13" s="385"/>
    </row>
    <row r="14" spans="1:65" ht="46.5" customHeight="1" thickBot="1" x14ac:dyDescent="0.25">
      <c r="A14" s="385"/>
      <c r="B14" s="498" t="s">
        <v>40</v>
      </c>
      <c r="C14" s="499">
        <v>20</v>
      </c>
      <c r="D14" s="3">
        <f t="shared" si="1"/>
        <v>20</v>
      </c>
      <c r="E14" s="556"/>
      <c r="F14" s="23"/>
      <c r="G14" s="18" t="s">
        <v>40</v>
      </c>
      <c r="H14" s="435">
        <f t="shared" si="0"/>
        <v>20</v>
      </c>
      <c r="I14" s="436">
        <v>96</v>
      </c>
      <c r="J14" s="23"/>
      <c r="K14" s="557"/>
      <c r="L14" s="19"/>
      <c r="M14" s="19"/>
      <c r="N14" s="425"/>
      <c r="O14" s="385"/>
      <c r="P14" s="385"/>
      <c r="Q14" s="385"/>
      <c r="R14" s="385"/>
      <c r="S14" s="385"/>
      <c r="T14" s="385"/>
      <c r="U14" s="385"/>
      <c r="V14" s="385"/>
      <c r="W14" s="385"/>
      <c r="X14" s="385"/>
      <c r="Y14" s="385"/>
      <c r="Z14" s="385"/>
      <c r="AA14" s="385"/>
      <c r="AB14" s="385"/>
      <c r="AC14" s="385"/>
      <c r="AD14" s="385"/>
      <c r="AE14" s="385"/>
      <c r="AF14" s="385"/>
      <c r="AG14" s="385"/>
      <c r="AH14" s="385"/>
      <c r="AI14" s="385"/>
      <c r="AJ14" s="385"/>
      <c r="AK14" s="385"/>
      <c r="AL14" s="385"/>
      <c r="AM14" s="385"/>
      <c r="AN14" s="385"/>
      <c r="AO14" s="385"/>
      <c r="AP14" s="385"/>
      <c r="AQ14" s="385"/>
      <c r="AR14" s="385"/>
      <c r="AS14" s="385"/>
      <c r="AT14" s="385"/>
      <c r="AU14" s="385"/>
      <c r="AV14" s="385"/>
      <c r="AW14" s="385"/>
      <c r="AX14" s="385"/>
      <c r="AY14" s="385"/>
      <c r="AZ14" s="385"/>
      <c r="BA14" s="385"/>
      <c r="BB14" s="385"/>
      <c r="BC14" s="385"/>
      <c r="BD14" s="385"/>
      <c r="BE14" s="385"/>
      <c r="BF14" s="385"/>
      <c r="BG14" s="385"/>
      <c r="BH14" s="385"/>
      <c r="BI14" s="385"/>
      <c r="BJ14" s="385"/>
      <c r="BK14" s="385"/>
      <c r="BL14" s="385"/>
      <c r="BM14" s="385"/>
    </row>
    <row r="15" spans="1:65" x14ac:dyDescent="0.2">
      <c r="A15" s="385"/>
      <c r="B15" s="385"/>
      <c r="C15" s="385"/>
      <c r="D15" s="385"/>
      <c r="E15" s="385"/>
      <c r="F15" s="425"/>
      <c r="G15" s="425"/>
      <c r="H15" s="425"/>
      <c r="I15" s="425"/>
      <c r="J15" s="425"/>
      <c r="K15" s="425"/>
      <c r="L15" s="425"/>
      <c r="M15" s="425"/>
      <c r="N15" s="425"/>
      <c r="O15" s="385"/>
      <c r="P15" s="385"/>
      <c r="Q15" s="385"/>
      <c r="R15" s="385"/>
      <c r="S15" s="385"/>
      <c r="T15" s="385"/>
      <c r="U15" s="385"/>
      <c r="V15" s="385"/>
      <c r="W15" s="385"/>
      <c r="X15" s="385"/>
      <c r="Y15" s="385"/>
      <c r="Z15" s="385"/>
      <c r="AA15" s="385"/>
      <c r="AB15" s="385"/>
      <c r="AC15" s="385"/>
      <c r="AD15" s="385"/>
      <c r="AE15" s="385"/>
      <c r="AF15" s="385"/>
      <c r="AG15" s="385"/>
      <c r="AH15" s="385"/>
      <c r="AI15" s="385"/>
      <c r="AJ15" s="385"/>
      <c r="AK15" s="385"/>
      <c r="AL15" s="385"/>
      <c r="AM15" s="385"/>
      <c r="AN15" s="385"/>
      <c r="AO15" s="385"/>
      <c r="AP15" s="385"/>
      <c r="AQ15" s="385"/>
      <c r="AR15" s="385"/>
      <c r="AS15" s="385"/>
      <c r="AT15" s="385"/>
      <c r="AU15" s="385"/>
      <c r="AV15" s="385"/>
      <c r="AW15" s="385"/>
      <c r="AX15" s="385"/>
      <c r="AY15" s="385"/>
      <c r="AZ15" s="385"/>
      <c r="BA15" s="385"/>
      <c r="BB15" s="385"/>
      <c r="BC15" s="385"/>
      <c r="BD15" s="385"/>
      <c r="BE15" s="385"/>
      <c r="BF15" s="385"/>
      <c r="BG15" s="385"/>
      <c r="BH15" s="385"/>
      <c r="BI15" s="385"/>
      <c r="BJ15" s="385"/>
      <c r="BK15" s="385"/>
      <c r="BL15" s="385"/>
      <c r="BM15" s="385"/>
    </row>
    <row r="16" spans="1:65" ht="13.5" thickBot="1" x14ac:dyDescent="0.25">
      <c r="A16" s="385"/>
      <c r="B16" s="385"/>
      <c r="C16" s="385"/>
      <c r="D16" s="385"/>
      <c r="E16" s="385"/>
      <c r="F16" s="425"/>
      <c r="G16" s="425"/>
      <c r="H16" s="425"/>
      <c r="I16" s="425"/>
      <c r="J16" s="425"/>
      <c r="K16" s="425"/>
      <c r="L16" s="425"/>
      <c r="M16" s="425"/>
      <c r="N16" s="425"/>
      <c r="O16" s="385"/>
      <c r="P16" s="385"/>
      <c r="Q16" s="385"/>
      <c r="R16" s="385"/>
      <c r="S16" s="385"/>
      <c r="T16" s="385"/>
      <c r="U16" s="385"/>
      <c r="V16" s="385"/>
      <c r="W16" s="385"/>
      <c r="X16" s="385"/>
      <c r="Y16" s="385"/>
      <c r="Z16" s="385"/>
      <c r="AA16" s="385"/>
      <c r="AB16" s="385"/>
      <c r="AC16" s="385"/>
      <c r="AD16" s="385"/>
      <c r="AE16" s="385"/>
      <c r="AF16" s="385"/>
      <c r="AG16" s="385"/>
      <c r="AH16" s="385"/>
      <c r="AI16" s="385"/>
      <c r="AJ16" s="385"/>
      <c r="AK16" s="385"/>
      <c r="AL16" s="385"/>
      <c r="AM16" s="385"/>
      <c r="AN16" s="385"/>
      <c r="AO16" s="385"/>
      <c r="AP16" s="385"/>
      <c r="AQ16" s="385"/>
      <c r="AR16" s="385"/>
      <c r="AS16" s="385"/>
      <c r="AT16" s="385"/>
      <c r="AU16" s="385"/>
      <c r="AV16" s="385"/>
      <c r="AW16" s="385"/>
      <c r="AX16" s="385"/>
      <c r="AY16" s="385"/>
      <c r="AZ16" s="385"/>
      <c r="BA16" s="385"/>
      <c r="BB16" s="385"/>
      <c r="BC16" s="385"/>
      <c r="BD16" s="385"/>
      <c r="BE16" s="385"/>
      <c r="BF16" s="385"/>
      <c r="BG16" s="385"/>
      <c r="BH16" s="385"/>
      <c r="BI16" s="385"/>
      <c r="BJ16" s="385"/>
      <c r="BK16" s="385"/>
      <c r="BL16" s="385"/>
      <c r="BM16" s="385"/>
    </row>
    <row r="17" spans="1:65" ht="22.7" customHeight="1" x14ac:dyDescent="0.2">
      <c r="A17" s="385"/>
      <c r="B17" s="541" t="s">
        <v>381</v>
      </c>
      <c r="C17" s="542"/>
      <c r="D17" s="542"/>
      <c r="E17" s="542"/>
      <c r="F17" s="542"/>
      <c r="G17" s="542"/>
      <c r="H17" s="542"/>
      <c r="I17" s="542"/>
      <c r="J17" s="542"/>
      <c r="K17" s="542"/>
      <c r="L17" s="542"/>
      <c r="M17" s="543"/>
      <c r="N17" s="425"/>
      <c r="O17" s="385"/>
      <c r="P17" s="385"/>
      <c r="Q17" s="385"/>
      <c r="R17" s="385"/>
      <c r="S17" s="385"/>
      <c r="T17" s="385"/>
      <c r="U17" s="385"/>
      <c r="V17" s="385"/>
      <c r="W17" s="385"/>
      <c r="X17" s="385"/>
      <c r="Y17" s="385"/>
      <c r="Z17" s="385"/>
      <c r="AA17" s="385"/>
      <c r="AB17" s="385"/>
      <c r="AC17" s="385"/>
      <c r="AD17" s="385"/>
      <c r="AE17" s="385"/>
      <c r="AF17" s="385"/>
      <c r="AG17" s="385"/>
      <c r="AH17" s="385"/>
      <c r="AI17" s="385"/>
      <c r="AJ17" s="385"/>
      <c r="AK17" s="385"/>
      <c r="AL17" s="385"/>
      <c r="AM17" s="385"/>
      <c r="AN17" s="385"/>
      <c r="AO17" s="385"/>
      <c r="AP17" s="385"/>
      <c r="AQ17" s="385"/>
      <c r="AR17" s="385"/>
      <c r="AS17" s="385"/>
      <c r="AT17" s="385"/>
      <c r="AU17" s="385"/>
      <c r="AV17" s="385"/>
      <c r="AW17" s="385"/>
      <c r="AX17" s="385"/>
      <c r="AY17" s="385"/>
      <c r="AZ17" s="385"/>
      <c r="BA17" s="385"/>
      <c r="BB17" s="385"/>
      <c r="BC17" s="385"/>
      <c r="BD17" s="385"/>
      <c r="BE17" s="385"/>
      <c r="BF17" s="385"/>
      <c r="BG17" s="385"/>
      <c r="BH17" s="385"/>
      <c r="BI17" s="385"/>
      <c r="BJ17" s="385"/>
      <c r="BK17" s="385"/>
      <c r="BL17" s="385"/>
      <c r="BM17" s="385"/>
    </row>
    <row r="18" spans="1:65" ht="22.7" customHeight="1" x14ac:dyDescent="0.2">
      <c r="A18" s="385"/>
      <c r="B18" s="547"/>
      <c r="C18" s="548"/>
      <c r="D18" s="548"/>
      <c r="E18" s="548"/>
      <c r="F18" s="548"/>
      <c r="G18" s="548"/>
      <c r="H18" s="548"/>
      <c r="I18" s="548"/>
      <c r="J18" s="548"/>
      <c r="K18" s="548"/>
      <c r="L18" s="548"/>
      <c r="M18" s="549"/>
      <c r="N18" s="425"/>
      <c r="O18" s="385"/>
      <c r="P18" s="385"/>
      <c r="Q18" s="385"/>
      <c r="R18" s="385"/>
      <c r="S18" s="385"/>
      <c r="T18" s="385"/>
      <c r="U18" s="385"/>
      <c r="V18" s="385"/>
      <c r="W18" s="385"/>
      <c r="X18" s="385"/>
      <c r="Y18" s="385"/>
      <c r="Z18" s="385"/>
      <c r="AA18" s="385"/>
      <c r="AB18" s="385"/>
      <c r="AC18" s="385"/>
      <c r="AD18" s="385"/>
      <c r="AE18" s="385"/>
      <c r="AF18" s="385"/>
      <c r="AG18" s="385"/>
      <c r="AH18" s="385"/>
      <c r="AI18" s="385"/>
      <c r="AJ18" s="385"/>
      <c r="AK18" s="385"/>
      <c r="AL18" s="385"/>
      <c r="AM18" s="385"/>
      <c r="AN18" s="385"/>
      <c r="AO18" s="385"/>
      <c r="AP18" s="385"/>
      <c r="AQ18" s="385"/>
      <c r="AR18" s="385"/>
      <c r="AS18" s="385"/>
      <c r="AT18" s="385"/>
      <c r="AU18" s="385"/>
      <c r="AV18" s="385"/>
      <c r="AW18" s="385"/>
      <c r="AX18" s="385"/>
      <c r="AY18" s="385"/>
      <c r="AZ18" s="385"/>
      <c r="BA18" s="385"/>
      <c r="BB18" s="385"/>
      <c r="BC18" s="385"/>
      <c r="BD18" s="385"/>
      <c r="BE18" s="385"/>
      <c r="BF18" s="385"/>
      <c r="BG18" s="385"/>
      <c r="BH18" s="385"/>
      <c r="BI18" s="385"/>
      <c r="BJ18" s="385"/>
      <c r="BK18" s="385"/>
      <c r="BL18" s="385"/>
      <c r="BM18" s="385"/>
    </row>
    <row r="19" spans="1:65" ht="22.7" customHeight="1" x14ac:dyDescent="0.2">
      <c r="A19" s="385"/>
      <c r="B19" s="547"/>
      <c r="C19" s="548"/>
      <c r="D19" s="548"/>
      <c r="E19" s="548"/>
      <c r="F19" s="548"/>
      <c r="G19" s="548"/>
      <c r="H19" s="548"/>
      <c r="I19" s="548"/>
      <c r="J19" s="548"/>
      <c r="K19" s="548"/>
      <c r="L19" s="548"/>
      <c r="M19" s="549"/>
      <c r="N19" s="385"/>
      <c r="O19" s="385"/>
      <c r="P19" s="385"/>
      <c r="Q19" s="385"/>
      <c r="R19" s="385"/>
      <c r="S19" s="385"/>
      <c r="T19" s="385"/>
      <c r="U19" s="385"/>
      <c r="V19" s="385"/>
      <c r="W19" s="385"/>
      <c r="X19" s="385"/>
      <c r="Y19" s="385"/>
      <c r="Z19" s="385"/>
      <c r="AA19" s="385"/>
      <c r="AB19" s="385"/>
      <c r="AC19" s="385"/>
      <c r="AD19" s="385"/>
      <c r="AE19" s="385"/>
      <c r="AF19" s="385"/>
      <c r="AG19" s="385"/>
      <c r="AH19" s="385"/>
      <c r="AI19" s="385"/>
      <c r="AJ19" s="385"/>
      <c r="AK19" s="385"/>
      <c r="AL19" s="385"/>
      <c r="AM19" s="385"/>
      <c r="AN19" s="385"/>
      <c r="AO19" s="385"/>
      <c r="AP19" s="385"/>
      <c r="AQ19" s="385"/>
      <c r="AR19" s="385"/>
      <c r="AS19" s="385"/>
      <c r="AT19" s="385"/>
      <c r="AU19" s="385"/>
      <c r="AV19" s="385"/>
      <c r="AW19" s="385"/>
      <c r="AX19" s="385"/>
      <c r="AY19" s="385"/>
      <c r="AZ19" s="385"/>
      <c r="BA19" s="385"/>
      <c r="BB19" s="385"/>
      <c r="BC19" s="385"/>
      <c r="BD19" s="385"/>
      <c r="BE19" s="385"/>
      <c r="BF19" s="385"/>
      <c r="BG19" s="385"/>
      <c r="BH19" s="385"/>
      <c r="BI19" s="385"/>
      <c r="BJ19" s="385"/>
      <c r="BK19" s="385"/>
      <c r="BL19" s="385"/>
      <c r="BM19" s="385"/>
    </row>
    <row r="20" spans="1:65" ht="22.7" customHeight="1" x14ac:dyDescent="0.2">
      <c r="A20" s="385"/>
      <c r="B20" s="547"/>
      <c r="C20" s="548"/>
      <c r="D20" s="548"/>
      <c r="E20" s="548"/>
      <c r="F20" s="548"/>
      <c r="G20" s="548"/>
      <c r="H20" s="548"/>
      <c r="I20" s="548"/>
      <c r="J20" s="548"/>
      <c r="K20" s="548"/>
      <c r="L20" s="548"/>
      <c r="M20" s="549"/>
      <c r="N20" s="385"/>
      <c r="O20" s="385"/>
      <c r="P20" s="385"/>
      <c r="Q20" s="385"/>
      <c r="R20" s="385"/>
      <c r="S20" s="385"/>
      <c r="T20" s="385"/>
      <c r="U20" s="385"/>
      <c r="V20" s="385"/>
      <c r="W20" s="385"/>
      <c r="X20" s="385"/>
      <c r="Y20" s="385"/>
      <c r="Z20" s="385"/>
      <c r="AA20" s="385"/>
      <c r="AB20" s="385"/>
      <c r="AC20" s="385"/>
      <c r="AD20" s="385"/>
      <c r="AE20" s="385"/>
      <c r="AF20" s="385"/>
      <c r="AG20" s="385"/>
      <c r="AH20" s="385"/>
      <c r="AI20" s="385"/>
      <c r="AJ20" s="385"/>
      <c r="AK20" s="385"/>
      <c r="AL20" s="385"/>
      <c r="AM20" s="385"/>
      <c r="AN20" s="385"/>
      <c r="AO20" s="385"/>
      <c r="AP20" s="385"/>
      <c r="AQ20" s="385"/>
      <c r="AR20" s="385"/>
      <c r="AS20" s="385"/>
      <c r="AT20" s="385"/>
      <c r="AU20" s="385"/>
      <c r="AV20" s="385"/>
      <c r="AW20" s="385"/>
      <c r="AX20" s="385"/>
      <c r="AY20" s="385"/>
      <c r="AZ20" s="385"/>
      <c r="BA20" s="385"/>
      <c r="BB20" s="385"/>
      <c r="BC20" s="385"/>
      <c r="BD20" s="385"/>
      <c r="BE20" s="385"/>
      <c r="BF20" s="385"/>
      <c r="BG20" s="385"/>
      <c r="BH20" s="385"/>
      <c r="BI20" s="385"/>
      <c r="BJ20" s="385"/>
      <c r="BK20" s="385"/>
      <c r="BL20" s="385"/>
      <c r="BM20" s="385"/>
    </row>
    <row r="21" spans="1:65" ht="22.7" customHeight="1" x14ac:dyDescent="0.2">
      <c r="A21" s="385"/>
      <c r="B21" s="547"/>
      <c r="C21" s="548"/>
      <c r="D21" s="548"/>
      <c r="E21" s="548"/>
      <c r="F21" s="548"/>
      <c r="G21" s="548"/>
      <c r="H21" s="548"/>
      <c r="I21" s="548"/>
      <c r="J21" s="548"/>
      <c r="K21" s="548"/>
      <c r="L21" s="548"/>
      <c r="M21" s="549"/>
      <c r="N21" s="385"/>
      <c r="O21" s="385"/>
      <c r="P21" s="385"/>
      <c r="Q21" s="385"/>
      <c r="R21" s="385"/>
      <c r="S21" s="385"/>
      <c r="T21" s="385"/>
      <c r="U21" s="385"/>
      <c r="V21" s="385"/>
      <c r="W21" s="385"/>
      <c r="X21" s="385"/>
      <c r="Y21" s="385"/>
      <c r="Z21" s="385"/>
      <c r="AA21" s="385"/>
      <c r="AB21" s="385"/>
      <c r="AC21" s="385"/>
      <c r="AD21" s="385"/>
      <c r="AE21" s="385"/>
      <c r="AF21" s="385"/>
      <c r="AG21" s="385"/>
      <c r="AH21" s="385"/>
      <c r="AI21" s="385"/>
      <c r="AJ21" s="385"/>
      <c r="AK21" s="385"/>
      <c r="AL21" s="385"/>
      <c r="AM21" s="385"/>
      <c r="AN21" s="385"/>
      <c r="AO21" s="385"/>
      <c r="AP21" s="385"/>
      <c r="AQ21" s="385"/>
      <c r="AR21" s="385"/>
      <c r="AS21" s="385"/>
      <c r="AT21" s="385"/>
      <c r="AU21" s="385"/>
      <c r="AV21" s="385"/>
      <c r="AW21" s="385"/>
      <c r="AX21" s="385"/>
      <c r="AY21" s="385"/>
      <c r="AZ21" s="385"/>
      <c r="BA21" s="385"/>
      <c r="BB21" s="385"/>
      <c r="BC21" s="385"/>
      <c r="BD21" s="385"/>
      <c r="BE21" s="385"/>
      <c r="BF21" s="385"/>
      <c r="BG21" s="385"/>
      <c r="BH21" s="385"/>
      <c r="BI21" s="385"/>
      <c r="BJ21" s="385"/>
      <c r="BK21" s="385"/>
      <c r="BL21" s="385"/>
      <c r="BM21" s="385"/>
    </row>
    <row r="22" spans="1:65" ht="22.7" customHeight="1" x14ac:dyDescent="0.2">
      <c r="A22" s="385"/>
      <c r="B22" s="547"/>
      <c r="C22" s="548"/>
      <c r="D22" s="548"/>
      <c r="E22" s="548"/>
      <c r="F22" s="548"/>
      <c r="G22" s="548"/>
      <c r="H22" s="548"/>
      <c r="I22" s="548"/>
      <c r="J22" s="548"/>
      <c r="K22" s="548"/>
      <c r="L22" s="548"/>
      <c r="M22" s="549"/>
      <c r="N22" s="385"/>
      <c r="O22" s="385"/>
      <c r="P22" s="385"/>
      <c r="Q22" s="385"/>
      <c r="R22" s="385"/>
      <c r="S22" s="385"/>
      <c r="T22" s="385"/>
      <c r="U22" s="385"/>
      <c r="V22" s="385"/>
      <c r="W22" s="385"/>
      <c r="X22" s="385"/>
      <c r="Y22" s="385"/>
      <c r="Z22" s="385"/>
      <c r="AA22" s="385"/>
      <c r="AB22" s="385"/>
      <c r="AC22" s="385"/>
      <c r="AD22" s="385"/>
      <c r="AE22" s="385"/>
      <c r="AF22" s="385"/>
      <c r="AG22" s="385"/>
      <c r="AH22" s="385"/>
      <c r="AI22" s="385"/>
      <c r="AJ22" s="385"/>
      <c r="AK22" s="385"/>
      <c r="AL22" s="385"/>
      <c r="AM22" s="385"/>
      <c r="AN22" s="385"/>
      <c r="AO22" s="385"/>
      <c r="AP22" s="385"/>
      <c r="AQ22" s="385"/>
      <c r="AR22" s="385"/>
      <c r="AS22" s="385"/>
      <c r="AT22" s="385"/>
      <c r="AU22" s="385"/>
      <c r="AV22" s="385"/>
      <c r="AW22" s="385"/>
      <c r="AX22" s="385"/>
      <c r="AY22" s="385"/>
      <c r="AZ22" s="385"/>
      <c r="BA22" s="385"/>
      <c r="BB22" s="385"/>
      <c r="BC22" s="385"/>
      <c r="BD22" s="385"/>
      <c r="BE22" s="385"/>
      <c r="BF22" s="385"/>
      <c r="BG22" s="385"/>
      <c r="BH22" s="385"/>
      <c r="BI22" s="385"/>
      <c r="BJ22" s="385"/>
      <c r="BK22" s="385"/>
      <c r="BL22" s="385"/>
      <c r="BM22" s="385"/>
    </row>
    <row r="23" spans="1:65" ht="22.7" customHeight="1" x14ac:dyDescent="0.2">
      <c r="A23" s="385"/>
      <c r="B23" s="547"/>
      <c r="C23" s="548"/>
      <c r="D23" s="548"/>
      <c r="E23" s="548"/>
      <c r="F23" s="548"/>
      <c r="G23" s="548"/>
      <c r="H23" s="548"/>
      <c r="I23" s="548"/>
      <c r="J23" s="548"/>
      <c r="K23" s="548"/>
      <c r="L23" s="548"/>
      <c r="M23" s="549"/>
      <c r="N23" s="385"/>
      <c r="O23" s="385"/>
      <c r="P23" s="385"/>
      <c r="Q23" s="385"/>
      <c r="R23" s="385"/>
      <c r="S23" s="385"/>
      <c r="T23" s="385"/>
      <c r="U23" s="385"/>
      <c r="V23" s="385"/>
      <c r="W23" s="385"/>
      <c r="X23" s="385"/>
      <c r="Y23" s="385"/>
      <c r="Z23" s="385"/>
      <c r="AA23" s="385"/>
      <c r="AB23" s="385"/>
      <c r="AC23" s="385"/>
      <c r="AD23" s="385"/>
      <c r="AE23" s="385"/>
      <c r="AF23" s="385"/>
      <c r="AG23" s="385"/>
      <c r="AH23" s="385"/>
      <c r="AI23" s="385"/>
      <c r="AJ23" s="385"/>
      <c r="AK23" s="385"/>
      <c r="AL23" s="385"/>
      <c r="AM23" s="385"/>
      <c r="AN23" s="385"/>
      <c r="AO23" s="385"/>
      <c r="AP23" s="385"/>
      <c r="AQ23" s="385"/>
      <c r="AR23" s="385"/>
      <c r="AS23" s="385"/>
      <c r="AT23" s="385"/>
      <c r="AU23" s="385"/>
      <c r="AV23" s="385"/>
      <c r="AW23" s="385"/>
      <c r="AX23" s="385"/>
      <c r="AY23" s="385"/>
      <c r="AZ23" s="385"/>
      <c r="BA23" s="385"/>
      <c r="BB23" s="385"/>
      <c r="BC23" s="385"/>
      <c r="BD23" s="385"/>
      <c r="BE23" s="385"/>
      <c r="BF23" s="385"/>
      <c r="BG23" s="385"/>
      <c r="BH23" s="385"/>
      <c r="BI23" s="385"/>
      <c r="BJ23" s="385"/>
      <c r="BK23" s="385"/>
      <c r="BL23" s="385"/>
      <c r="BM23" s="385"/>
    </row>
    <row r="24" spans="1:65" ht="22.7" customHeight="1" x14ac:dyDescent="0.2">
      <c r="A24" s="385"/>
      <c r="B24" s="547"/>
      <c r="C24" s="548"/>
      <c r="D24" s="548"/>
      <c r="E24" s="548"/>
      <c r="F24" s="548"/>
      <c r="G24" s="548"/>
      <c r="H24" s="548"/>
      <c r="I24" s="548"/>
      <c r="J24" s="548"/>
      <c r="K24" s="548"/>
      <c r="L24" s="548"/>
      <c r="M24" s="549"/>
      <c r="N24" s="385"/>
      <c r="O24" s="385"/>
      <c r="P24" s="385"/>
      <c r="Q24" s="385"/>
      <c r="R24" s="385"/>
      <c r="S24" s="385"/>
      <c r="T24" s="385"/>
      <c r="U24" s="385"/>
      <c r="V24" s="385"/>
      <c r="W24" s="385"/>
      <c r="X24" s="385"/>
      <c r="Y24" s="385"/>
      <c r="Z24" s="385"/>
      <c r="AA24" s="385"/>
      <c r="AB24" s="385"/>
      <c r="AC24" s="385"/>
      <c r="AD24" s="385"/>
      <c r="AE24" s="385"/>
      <c r="AF24" s="385"/>
      <c r="AG24" s="385"/>
      <c r="AH24" s="385"/>
      <c r="AI24" s="385"/>
      <c r="AJ24" s="385"/>
      <c r="AK24" s="385"/>
      <c r="AL24" s="385"/>
      <c r="AM24" s="385"/>
      <c r="AN24" s="385"/>
      <c r="AO24" s="385"/>
      <c r="AP24" s="385"/>
      <c r="AQ24" s="385"/>
      <c r="AR24" s="385"/>
      <c r="AS24" s="385"/>
      <c r="AT24" s="385"/>
      <c r="AU24" s="385"/>
      <c r="AV24" s="385"/>
      <c r="AW24" s="385"/>
      <c r="AX24" s="385"/>
      <c r="AY24" s="385"/>
      <c r="AZ24" s="385"/>
      <c r="BA24" s="385"/>
      <c r="BB24" s="385"/>
      <c r="BC24" s="385"/>
      <c r="BD24" s="385"/>
      <c r="BE24" s="385"/>
      <c r="BF24" s="385"/>
      <c r="BG24" s="385"/>
      <c r="BH24" s="385"/>
      <c r="BI24" s="385"/>
      <c r="BJ24" s="385"/>
      <c r="BK24" s="385"/>
      <c r="BL24" s="385"/>
      <c r="BM24" s="385"/>
    </row>
    <row r="25" spans="1:65" ht="22.7" customHeight="1" x14ac:dyDescent="0.2">
      <c r="A25" s="385"/>
      <c r="B25" s="547"/>
      <c r="C25" s="548"/>
      <c r="D25" s="548"/>
      <c r="E25" s="548"/>
      <c r="F25" s="548"/>
      <c r="G25" s="548"/>
      <c r="H25" s="548"/>
      <c r="I25" s="548"/>
      <c r="J25" s="548"/>
      <c r="K25" s="548"/>
      <c r="L25" s="548"/>
      <c r="M25" s="549"/>
      <c r="N25" s="385"/>
      <c r="O25" s="385"/>
      <c r="P25" s="385"/>
      <c r="Q25" s="385"/>
      <c r="R25" s="385"/>
      <c r="S25" s="385"/>
      <c r="T25" s="385"/>
      <c r="U25" s="385"/>
      <c r="V25" s="385"/>
      <c r="W25" s="385"/>
      <c r="X25" s="385"/>
      <c r="Y25" s="385"/>
      <c r="Z25" s="385"/>
      <c r="AA25" s="385"/>
      <c r="AB25" s="385"/>
      <c r="AC25" s="385"/>
      <c r="AD25" s="385"/>
      <c r="AE25" s="385"/>
      <c r="AF25" s="385"/>
      <c r="AG25" s="385"/>
      <c r="AH25" s="385"/>
      <c r="AI25" s="385"/>
      <c r="AJ25" s="385"/>
      <c r="AK25" s="385"/>
      <c r="AL25" s="385"/>
      <c r="AM25" s="385"/>
      <c r="AN25" s="385"/>
      <c r="AO25" s="385"/>
      <c r="AP25" s="385"/>
      <c r="AQ25" s="385"/>
      <c r="AR25" s="385"/>
      <c r="AS25" s="385"/>
      <c r="AT25" s="385"/>
      <c r="AU25" s="385"/>
      <c r="AV25" s="385"/>
      <c r="AW25" s="385"/>
      <c r="AX25" s="385"/>
      <c r="AY25" s="385"/>
      <c r="AZ25" s="385"/>
      <c r="BA25" s="385"/>
      <c r="BB25" s="385"/>
      <c r="BC25" s="385"/>
      <c r="BD25" s="385"/>
      <c r="BE25" s="385"/>
      <c r="BF25" s="385"/>
      <c r="BG25" s="385"/>
      <c r="BH25" s="385"/>
      <c r="BI25" s="385"/>
      <c r="BJ25" s="385"/>
      <c r="BK25" s="385"/>
      <c r="BL25" s="385"/>
      <c r="BM25" s="385"/>
    </row>
    <row r="26" spans="1:65" ht="22.7" customHeight="1" x14ac:dyDescent="0.2">
      <c r="A26" s="385"/>
      <c r="B26" s="547"/>
      <c r="C26" s="548"/>
      <c r="D26" s="548"/>
      <c r="E26" s="548"/>
      <c r="F26" s="548"/>
      <c r="G26" s="548"/>
      <c r="H26" s="548"/>
      <c r="I26" s="548"/>
      <c r="J26" s="548"/>
      <c r="K26" s="548"/>
      <c r="L26" s="548"/>
      <c r="M26" s="549"/>
      <c r="N26" s="385"/>
      <c r="O26" s="385"/>
      <c r="P26" s="385"/>
      <c r="Q26" s="385"/>
      <c r="R26" s="385"/>
      <c r="S26" s="385"/>
      <c r="T26" s="385"/>
      <c r="U26" s="385"/>
      <c r="V26" s="385"/>
      <c r="W26" s="385"/>
      <c r="X26" s="385"/>
      <c r="Y26" s="385"/>
      <c r="Z26" s="385"/>
      <c r="AA26" s="385"/>
      <c r="AB26" s="385"/>
      <c r="AC26" s="385"/>
      <c r="AD26" s="385"/>
      <c r="AE26" s="385"/>
      <c r="AF26" s="385"/>
      <c r="AG26" s="385"/>
      <c r="AH26" s="385"/>
      <c r="AI26" s="385"/>
      <c r="AJ26" s="385"/>
      <c r="AK26" s="385"/>
      <c r="AL26" s="385"/>
      <c r="AM26" s="385"/>
      <c r="AN26" s="385"/>
      <c r="AO26" s="385"/>
      <c r="AP26" s="385"/>
      <c r="AQ26" s="385"/>
      <c r="AR26" s="385"/>
      <c r="AS26" s="385"/>
      <c r="AT26" s="385"/>
      <c r="AU26" s="385"/>
      <c r="AV26" s="385"/>
      <c r="AW26" s="385"/>
      <c r="AX26" s="385"/>
      <c r="AY26" s="385"/>
      <c r="AZ26" s="385"/>
      <c r="BA26" s="385"/>
      <c r="BB26" s="385"/>
      <c r="BC26" s="385"/>
      <c r="BD26" s="385"/>
      <c r="BE26" s="385"/>
      <c r="BF26" s="385"/>
      <c r="BG26" s="385"/>
      <c r="BH26" s="385"/>
      <c r="BI26" s="385"/>
      <c r="BJ26" s="385"/>
      <c r="BK26" s="385"/>
      <c r="BL26" s="385"/>
      <c r="BM26" s="385"/>
    </row>
    <row r="27" spans="1:65" ht="22.7" customHeight="1" x14ac:dyDescent="0.2">
      <c r="A27" s="385"/>
      <c r="B27" s="547"/>
      <c r="C27" s="548"/>
      <c r="D27" s="548"/>
      <c r="E27" s="548"/>
      <c r="F27" s="548"/>
      <c r="G27" s="548"/>
      <c r="H27" s="548"/>
      <c r="I27" s="548"/>
      <c r="J27" s="548"/>
      <c r="K27" s="548"/>
      <c r="L27" s="548"/>
      <c r="M27" s="549"/>
      <c r="N27" s="385"/>
      <c r="O27" s="385"/>
      <c r="P27" s="385"/>
      <c r="Q27" s="385"/>
      <c r="R27" s="385"/>
      <c r="S27" s="385"/>
      <c r="T27" s="385"/>
      <c r="U27" s="385"/>
      <c r="V27" s="385"/>
      <c r="W27" s="385"/>
      <c r="X27" s="385"/>
      <c r="Y27" s="385"/>
      <c r="Z27" s="385"/>
      <c r="AA27" s="385"/>
      <c r="AB27" s="385"/>
      <c r="AC27" s="385"/>
      <c r="AD27" s="385"/>
      <c r="AE27" s="385"/>
      <c r="AF27" s="385"/>
      <c r="AG27" s="385"/>
      <c r="AH27" s="385"/>
      <c r="AI27" s="385"/>
      <c r="AJ27" s="385"/>
      <c r="AK27" s="385"/>
      <c r="AL27" s="385"/>
      <c r="AM27" s="385"/>
      <c r="AN27" s="385"/>
      <c r="AO27" s="385"/>
      <c r="AP27" s="385"/>
      <c r="AQ27" s="385"/>
      <c r="AR27" s="385"/>
      <c r="AS27" s="385"/>
      <c r="AT27" s="385"/>
      <c r="AU27" s="385"/>
      <c r="AV27" s="385"/>
      <c r="AW27" s="385"/>
      <c r="AX27" s="385"/>
      <c r="AY27" s="385"/>
      <c r="AZ27" s="385"/>
      <c r="BA27" s="385"/>
      <c r="BB27" s="385"/>
      <c r="BC27" s="385"/>
      <c r="BD27" s="385"/>
      <c r="BE27" s="385"/>
      <c r="BF27" s="385"/>
      <c r="BG27" s="385"/>
      <c r="BH27" s="385"/>
      <c r="BI27" s="385"/>
      <c r="BJ27" s="385"/>
      <c r="BK27" s="385"/>
      <c r="BL27" s="385"/>
      <c r="BM27" s="385"/>
    </row>
    <row r="28" spans="1:65" ht="22.7" customHeight="1" x14ac:dyDescent="0.2">
      <c r="A28" s="385"/>
      <c r="B28" s="547"/>
      <c r="C28" s="548"/>
      <c r="D28" s="548"/>
      <c r="E28" s="548"/>
      <c r="F28" s="548"/>
      <c r="G28" s="548"/>
      <c r="H28" s="548"/>
      <c r="I28" s="548"/>
      <c r="J28" s="548"/>
      <c r="K28" s="548"/>
      <c r="L28" s="548"/>
      <c r="M28" s="549"/>
      <c r="N28" s="385"/>
      <c r="O28" s="385"/>
      <c r="P28" s="385"/>
      <c r="Q28" s="385"/>
      <c r="R28" s="385"/>
      <c r="S28" s="385"/>
      <c r="T28" s="385"/>
      <c r="U28" s="385"/>
      <c r="V28" s="385"/>
      <c r="W28" s="385"/>
      <c r="X28" s="385"/>
      <c r="Y28" s="385"/>
      <c r="Z28" s="385"/>
      <c r="AA28" s="385"/>
      <c r="AB28" s="385"/>
      <c r="AC28" s="385"/>
      <c r="AD28" s="385"/>
      <c r="AE28" s="385"/>
      <c r="AF28" s="385"/>
      <c r="AG28" s="385"/>
      <c r="AH28" s="385"/>
      <c r="AI28" s="385"/>
      <c r="AJ28" s="385"/>
      <c r="AK28" s="385"/>
      <c r="AL28" s="385"/>
      <c r="AM28" s="385"/>
      <c r="AN28" s="385"/>
      <c r="AO28" s="385"/>
      <c r="AP28" s="385"/>
      <c r="AQ28" s="385"/>
      <c r="AR28" s="385"/>
      <c r="AS28" s="385"/>
      <c r="AT28" s="385"/>
      <c r="AU28" s="385"/>
      <c r="AV28" s="385"/>
      <c r="AW28" s="385"/>
      <c r="AX28" s="385"/>
      <c r="AY28" s="385"/>
      <c r="AZ28" s="385"/>
      <c r="BA28" s="385"/>
      <c r="BB28" s="385"/>
      <c r="BC28" s="385"/>
      <c r="BD28" s="385"/>
      <c r="BE28" s="385"/>
      <c r="BF28" s="385"/>
      <c r="BG28" s="385"/>
      <c r="BH28" s="385"/>
      <c r="BI28" s="385"/>
      <c r="BJ28" s="385"/>
      <c r="BK28" s="385"/>
      <c r="BL28" s="385"/>
      <c r="BM28" s="385"/>
    </row>
    <row r="29" spans="1:65" ht="22.7" customHeight="1" x14ac:dyDescent="0.2">
      <c r="A29" s="385"/>
      <c r="B29" s="547"/>
      <c r="C29" s="548"/>
      <c r="D29" s="548"/>
      <c r="E29" s="548"/>
      <c r="F29" s="548"/>
      <c r="G29" s="548"/>
      <c r="H29" s="548"/>
      <c r="I29" s="548"/>
      <c r="J29" s="548"/>
      <c r="K29" s="548"/>
      <c r="L29" s="548"/>
      <c r="M29" s="549"/>
      <c r="N29" s="385"/>
      <c r="O29" s="385"/>
      <c r="P29" s="385"/>
      <c r="Q29" s="385"/>
      <c r="R29" s="385"/>
      <c r="S29" s="385"/>
      <c r="T29" s="385"/>
      <c r="U29" s="385"/>
      <c r="V29" s="385"/>
      <c r="W29" s="385"/>
      <c r="X29" s="385"/>
      <c r="Y29" s="385"/>
      <c r="Z29" s="385"/>
      <c r="AA29" s="385"/>
      <c r="AB29" s="385"/>
      <c r="AC29" s="385"/>
      <c r="AD29" s="385"/>
      <c r="AE29" s="385"/>
      <c r="AF29" s="385"/>
      <c r="AG29" s="385"/>
      <c r="AH29" s="385"/>
      <c r="AI29" s="385"/>
      <c r="AJ29" s="385"/>
      <c r="AK29" s="385"/>
      <c r="AL29" s="385"/>
      <c r="AM29" s="385"/>
      <c r="AN29" s="385"/>
      <c r="AO29" s="385"/>
      <c r="AP29" s="385"/>
      <c r="AQ29" s="385"/>
      <c r="AR29" s="385"/>
      <c r="AS29" s="385"/>
      <c r="AT29" s="385"/>
      <c r="AU29" s="385"/>
      <c r="AV29" s="385"/>
      <c r="AW29" s="385"/>
      <c r="AX29" s="385"/>
      <c r="AY29" s="385"/>
      <c r="AZ29" s="385"/>
      <c r="BA29" s="385"/>
      <c r="BB29" s="385"/>
      <c r="BC29" s="385"/>
      <c r="BD29" s="385"/>
      <c r="BE29" s="385"/>
      <c r="BF29" s="385"/>
      <c r="BG29" s="385"/>
      <c r="BH29" s="385"/>
      <c r="BI29" s="385"/>
      <c r="BJ29" s="385"/>
      <c r="BK29" s="385"/>
      <c r="BL29" s="385"/>
      <c r="BM29" s="385"/>
    </row>
    <row r="30" spans="1:65" ht="22.7" customHeight="1" x14ac:dyDescent="0.2">
      <c r="A30" s="385"/>
      <c r="B30" s="547"/>
      <c r="C30" s="548"/>
      <c r="D30" s="548"/>
      <c r="E30" s="548"/>
      <c r="F30" s="548"/>
      <c r="G30" s="548"/>
      <c r="H30" s="548"/>
      <c r="I30" s="548"/>
      <c r="J30" s="548"/>
      <c r="K30" s="548"/>
      <c r="L30" s="548"/>
      <c r="M30" s="549"/>
      <c r="N30" s="385"/>
      <c r="O30" s="385"/>
      <c r="P30" s="385"/>
      <c r="Q30" s="385"/>
      <c r="R30" s="385"/>
      <c r="S30" s="385"/>
      <c r="T30" s="385"/>
      <c r="U30" s="385"/>
      <c r="V30" s="385"/>
      <c r="W30" s="385"/>
      <c r="X30" s="385"/>
      <c r="Y30" s="385"/>
      <c r="Z30" s="385"/>
      <c r="AA30" s="385"/>
      <c r="AB30" s="385"/>
      <c r="AC30" s="385"/>
      <c r="AD30" s="385"/>
      <c r="AE30" s="385"/>
      <c r="AF30" s="385"/>
      <c r="AG30" s="385"/>
      <c r="AH30" s="385"/>
      <c r="AI30" s="385"/>
      <c r="AJ30" s="385"/>
      <c r="AK30" s="385"/>
      <c r="AL30" s="385"/>
      <c r="AM30" s="385"/>
      <c r="AN30" s="385"/>
      <c r="AO30" s="385"/>
      <c r="AP30" s="385"/>
      <c r="AQ30" s="385"/>
      <c r="AR30" s="385"/>
      <c r="AS30" s="385"/>
      <c r="AT30" s="385"/>
      <c r="AU30" s="385"/>
      <c r="AV30" s="385"/>
      <c r="AW30" s="385"/>
      <c r="AX30" s="385"/>
      <c r="AY30" s="385"/>
      <c r="AZ30" s="385"/>
      <c r="BA30" s="385"/>
      <c r="BB30" s="385"/>
      <c r="BC30" s="385"/>
      <c r="BD30" s="385"/>
      <c r="BE30" s="385"/>
      <c r="BF30" s="385"/>
      <c r="BG30" s="385"/>
      <c r="BH30" s="385"/>
      <c r="BI30" s="385"/>
      <c r="BJ30" s="385"/>
      <c r="BK30" s="385"/>
      <c r="BL30" s="385"/>
      <c r="BM30" s="385"/>
    </row>
    <row r="31" spans="1:65" ht="22.7" customHeight="1" x14ac:dyDescent="0.2">
      <c r="A31" s="385"/>
      <c r="B31" s="547"/>
      <c r="C31" s="548"/>
      <c r="D31" s="548"/>
      <c r="E31" s="548"/>
      <c r="F31" s="548"/>
      <c r="G31" s="548"/>
      <c r="H31" s="548"/>
      <c r="I31" s="548"/>
      <c r="J31" s="548"/>
      <c r="K31" s="548"/>
      <c r="L31" s="548"/>
      <c r="M31" s="549"/>
      <c r="N31" s="385"/>
      <c r="O31" s="385"/>
      <c r="P31" s="385"/>
      <c r="Q31" s="385"/>
      <c r="R31" s="385"/>
      <c r="S31" s="385"/>
      <c r="T31" s="385"/>
      <c r="U31" s="385"/>
      <c r="V31" s="385"/>
      <c r="W31" s="385"/>
      <c r="X31" s="385"/>
      <c r="Y31" s="385"/>
      <c r="Z31" s="385"/>
      <c r="AA31" s="385"/>
      <c r="AB31" s="385"/>
      <c r="AC31" s="385"/>
      <c r="AD31" s="385"/>
      <c r="AE31" s="385"/>
      <c r="AF31" s="385"/>
      <c r="AG31" s="385"/>
      <c r="AH31" s="385"/>
      <c r="AI31" s="385"/>
      <c r="AJ31" s="385"/>
      <c r="AK31" s="385"/>
      <c r="AL31" s="385"/>
      <c r="AM31" s="385"/>
      <c r="AN31" s="385"/>
      <c r="AO31" s="385"/>
      <c r="AP31" s="385"/>
      <c r="AQ31" s="385"/>
      <c r="AR31" s="385"/>
      <c r="AS31" s="385"/>
      <c r="AT31" s="385"/>
      <c r="AU31" s="385"/>
      <c r="AV31" s="385"/>
      <c r="AW31" s="385"/>
      <c r="AX31" s="385"/>
      <c r="AY31" s="385"/>
      <c r="AZ31" s="385"/>
      <c r="BA31" s="385"/>
      <c r="BB31" s="385"/>
      <c r="BC31" s="385"/>
      <c r="BD31" s="385"/>
      <c r="BE31" s="385"/>
      <c r="BF31" s="385"/>
      <c r="BG31" s="385"/>
      <c r="BH31" s="385"/>
      <c r="BI31" s="385"/>
      <c r="BJ31" s="385"/>
      <c r="BK31" s="385"/>
      <c r="BL31" s="385"/>
      <c r="BM31" s="385"/>
    </row>
    <row r="32" spans="1:65" ht="22.7" customHeight="1" x14ac:dyDescent="0.2">
      <c r="A32" s="385"/>
      <c r="B32" s="547"/>
      <c r="C32" s="548"/>
      <c r="D32" s="548"/>
      <c r="E32" s="548"/>
      <c r="F32" s="548"/>
      <c r="G32" s="548"/>
      <c r="H32" s="548"/>
      <c r="I32" s="548"/>
      <c r="J32" s="548"/>
      <c r="K32" s="548"/>
      <c r="L32" s="548"/>
      <c r="M32" s="549"/>
      <c r="N32" s="385"/>
      <c r="O32" s="385"/>
      <c r="P32" s="385"/>
      <c r="Q32" s="385"/>
      <c r="R32" s="385"/>
      <c r="S32" s="385"/>
      <c r="T32" s="385"/>
      <c r="U32" s="385"/>
      <c r="V32" s="385"/>
      <c r="W32" s="385"/>
      <c r="X32" s="385"/>
      <c r="Y32" s="385"/>
      <c r="Z32" s="385"/>
      <c r="AA32" s="385"/>
      <c r="AB32" s="385"/>
      <c r="AC32" s="385"/>
      <c r="AD32" s="385"/>
      <c r="AE32" s="385"/>
      <c r="AF32" s="385"/>
      <c r="AG32" s="385"/>
      <c r="AH32" s="385"/>
      <c r="AI32" s="385"/>
      <c r="AJ32" s="385"/>
      <c r="AK32" s="385"/>
      <c r="AL32" s="385"/>
      <c r="AM32" s="385"/>
      <c r="AN32" s="385"/>
      <c r="AO32" s="385"/>
      <c r="AP32" s="385"/>
      <c r="AQ32" s="385"/>
      <c r="AR32" s="385"/>
      <c r="AS32" s="385"/>
      <c r="AT32" s="385"/>
      <c r="AU32" s="385"/>
      <c r="AV32" s="385"/>
      <c r="AW32" s="385"/>
      <c r="AX32" s="385"/>
      <c r="AY32" s="385"/>
      <c r="AZ32" s="385"/>
      <c r="BA32" s="385"/>
      <c r="BB32" s="385"/>
      <c r="BC32" s="385"/>
      <c r="BD32" s="385"/>
      <c r="BE32" s="385"/>
      <c r="BF32" s="385"/>
      <c r="BG32" s="385"/>
      <c r="BH32" s="385"/>
      <c r="BI32" s="385"/>
      <c r="BJ32" s="385"/>
      <c r="BK32" s="385"/>
      <c r="BL32" s="385"/>
      <c r="BM32" s="385"/>
    </row>
    <row r="33" spans="1:65" ht="22.7" customHeight="1" x14ac:dyDescent="0.2">
      <c r="A33" s="385"/>
      <c r="B33" s="547"/>
      <c r="C33" s="548"/>
      <c r="D33" s="548"/>
      <c r="E33" s="548"/>
      <c r="F33" s="548"/>
      <c r="G33" s="548"/>
      <c r="H33" s="548"/>
      <c r="I33" s="548"/>
      <c r="J33" s="548"/>
      <c r="K33" s="548"/>
      <c r="L33" s="548"/>
      <c r="M33" s="549"/>
      <c r="N33" s="385"/>
      <c r="O33" s="385"/>
      <c r="P33" s="385"/>
      <c r="Q33" s="385"/>
      <c r="R33" s="385"/>
      <c r="S33" s="385"/>
      <c r="T33" s="385"/>
      <c r="U33" s="385"/>
      <c r="V33" s="385"/>
      <c r="W33" s="385"/>
      <c r="X33" s="385"/>
      <c r="Y33" s="385"/>
      <c r="Z33" s="385"/>
      <c r="AA33" s="385"/>
      <c r="AB33" s="385"/>
      <c r="AC33" s="385"/>
      <c r="AD33" s="385"/>
      <c r="AE33" s="385"/>
      <c r="AF33" s="385"/>
      <c r="AG33" s="385"/>
      <c r="AH33" s="385"/>
      <c r="AI33" s="385"/>
      <c r="AJ33" s="385"/>
      <c r="AK33" s="385"/>
      <c r="AL33" s="385"/>
      <c r="AM33" s="385"/>
      <c r="AN33" s="385"/>
      <c r="AO33" s="385"/>
      <c r="AP33" s="385"/>
      <c r="AQ33" s="385"/>
      <c r="AR33" s="385"/>
      <c r="AS33" s="385"/>
      <c r="AT33" s="385"/>
      <c r="AU33" s="385"/>
      <c r="AV33" s="385"/>
      <c r="AW33" s="385"/>
      <c r="AX33" s="385"/>
      <c r="AY33" s="385"/>
      <c r="AZ33" s="385"/>
      <c r="BA33" s="385"/>
      <c r="BB33" s="385"/>
      <c r="BC33" s="385"/>
      <c r="BD33" s="385"/>
      <c r="BE33" s="385"/>
      <c r="BF33" s="385"/>
      <c r="BG33" s="385"/>
      <c r="BH33" s="385"/>
      <c r="BI33" s="385"/>
      <c r="BJ33" s="385"/>
      <c r="BK33" s="385"/>
      <c r="BL33" s="385"/>
      <c r="BM33" s="385"/>
    </row>
    <row r="34" spans="1:65" ht="22.7" customHeight="1" x14ac:dyDescent="0.2">
      <c r="A34" s="385"/>
      <c r="B34" s="547"/>
      <c r="C34" s="548"/>
      <c r="D34" s="548"/>
      <c r="E34" s="548"/>
      <c r="F34" s="548"/>
      <c r="G34" s="548"/>
      <c r="H34" s="548"/>
      <c r="I34" s="548"/>
      <c r="J34" s="548"/>
      <c r="K34" s="548"/>
      <c r="L34" s="548"/>
      <c r="M34" s="549"/>
      <c r="N34" s="385"/>
      <c r="O34" s="385"/>
      <c r="P34" s="385"/>
      <c r="Q34" s="385"/>
      <c r="R34" s="385"/>
      <c r="S34" s="385"/>
      <c r="T34" s="385"/>
      <c r="U34" s="385"/>
      <c r="V34" s="385"/>
      <c r="W34" s="385"/>
      <c r="X34" s="385"/>
      <c r="Y34" s="385"/>
      <c r="Z34" s="385"/>
      <c r="AA34" s="385"/>
      <c r="AB34" s="385"/>
      <c r="AC34" s="385"/>
      <c r="AD34" s="385"/>
      <c r="AE34" s="385"/>
      <c r="AF34" s="385"/>
      <c r="AG34" s="385"/>
      <c r="AH34" s="385"/>
      <c r="AI34" s="385"/>
      <c r="AJ34" s="385"/>
      <c r="AK34" s="385"/>
      <c r="AL34" s="385"/>
      <c r="AM34" s="385"/>
      <c r="AN34" s="385"/>
      <c r="AO34" s="385"/>
      <c r="AP34" s="385"/>
      <c r="AQ34" s="385"/>
      <c r="AR34" s="385"/>
      <c r="AS34" s="385"/>
      <c r="AT34" s="385"/>
      <c r="AU34" s="385"/>
      <c r="AV34" s="385"/>
      <c r="AW34" s="385"/>
      <c r="AX34" s="385"/>
      <c r="AY34" s="385"/>
      <c r="AZ34" s="385"/>
      <c r="BA34" s="385"/>
      <c r="BB34" s="385"/>
      <c r="BC34" s="385"/>
      <c r="BD34" s="385"/>
      <c r="BE34" s="385"/>
      <c r="BF34" s="385"/>
      <c r="BG34" s="385"/>
      <c r="BH34" s="385"/>
      <c r="BI34" s="385"/>
      <c r="BJ34" s="385"/>
      <c r="BK34" s="385"/>
      <c r="BL34" s="385"/>
      <c r="BM34" s="385"/>
    </row>
    <row r="35" spans="1:65" ht="22.7" customHeight="1" x14ac:dyDescent="0.2">
      <c r="A35" s="385"/>
      <c r="B35" s="547"/>
      <c r="C35" s="548"/>
      <c r="D35" s="548"/>
      <c r="E35" s="548"/>
      <c r="F35" s="548"/>
      <c r="G35" s="548"/>
      <c r="H35" s="548"/>
      <c r="I35" s="548"/>
      <c r="J35" s="548"/>
      <c r="K35" s="548"/>
      <c r="L35" s="548"/>
      <c r="M35" s="549"/>
      <c r="N35" s="385"/>
      <c r="O35" s="385"/>
      <c r="P35" s="385"/>
      <c r="Q35" s="385"/>
      <c r="R35" s="385"/>
      <c r="S35" s="385"/>
      <c r="T35" s="385"/>
      <c r="U35" s="385"/>
      <c r="V35" s="385"/>
      <c r="W35" s="385"/>
      <c r="X35" s="385"/>
      <c r="Y35" s="385"/>
      <c r="Z35" s="385"/>
      <c r="AA35" s="385"/>
      <c r="AB35" s="385"/>
      <c r="AC35" s="385"/>
      <c r="AD35" s="385"/>
      <c r="AE35" s="385"/>
      <c r="AF35" s="385"/>
      <c r="AG35" s="385"/>
      <c r="AH35" s="385"/>
      <c r="AI35" s="385"/>
      <c r="AJ35" s="385"/>
      <c r="AK35" s="385"/>
      <c r="AL35" s="385"/>
      <c r="AM35" s="385"/>
      <c r="AN35" s="385"/>
      <c r="AO35" s="385"/>
      <c r="AP35" s="385"/>
      <c r="AQ35" s="385"/>
      <c r="AR35" s="385"/>
      <c r="AS35" s="385"/>
      <c r="AT35" s="385"/>
      <c r="AU35" s="385"/>
      <c r="AV35" s="385"/>
      <c r="AW35" s="385"/>
      <c r="AX35" s="385"/>
      <c r="AY35" s="385"/>
      <c r="AZ35" s="385"/>
      <c r="BA35" s="385"/>
      <c r="BB35" s="385"/>
      <c r="BC35" s="385"/>
      <c r="BD35" s="385"/>
      <c r="BE35" s="385"/>
      <c r="BF35" s="385"/>
      <c r="BG35" s="385"/>
      <c r="BH35" s="385"/>
      <c r="BI35" s="385"/>
      <c r="BJ35" s="385"/>
      <c r="BK35" s="385"/>
      <c r="BL35" s="385"/>
      <c r="BM35" s="385"/>
    </row>
    <row r="36" spans="1:65" ht="22.7" customHeight="1" x14ac:dyDescent="0.2">
      <c r="A36" s="385"/>
      <c r="B36" s="547"/>
      <c r="C36" s="548"/>
      <c r="D36" s="548"/>
      <c r="E36" s="548"/>
      <c r="F36" s="548"/>
      <c r="G36" s="548"/>
      <c r="H36" s="548"/>
      <c r="I36" s="548"/>
      <c r="J36" s="548"/>
      <c r="K36" s="548"/>
      <c r="L36" s="548"/>
      <c r="M36" s="549"/>
      <c r="N36" s="385"/>
      <c r="O36" s="385"/>
      <c r="P36" s="385"/>
      <c r="Q36" s="385"/>
      <c r="R36" s="385"/>
      <c r="S36" s="385"/>
      <c r="T36" s="385"/>
      <c r="U36" s="385"/>
      <c r="V36" s="385"/>
      <c r="W36" s="385"/>
      <c r="X36" s="385"/>
      <c r="Y36" s="385"/>
      <c r="Z36" s="385"/>
      <c r="AA36" s="385"/>
      <c r="AB36" s="385"/>
      <c r="AC36" s="385"/>
      <c r="AD36" s="385"/>
      <c r="AE36" s="385"/>
      <c r="AF36" s="385"/>
      <c r="AG36" s="385"/>
      <c r="AH36" s="385"/>
      <c r="AI36" s="385"/>
      <c r="AJ36" s="385"/>
      <c r="AK36" s="385"/>
      <c r="AL36" s="385"/>
      <c r="AM36" s="385"/>
      <c r="AN36" s="385"/>
      <c r="AO36" s="385"/>
      <c r="AP36" s="385"/>
      <c r="AQ36" s="385"/>
      <c r="AR36" s="385"/>
      <c r="AS36" s="385"/>
      <c r="AT36" s="385"/>
      <c r="AU36" s="385"/>
      <c r="AV36" s="385"/>
      <c r="AW36" s="385"/>
      <c r="AX36" s="385"/>
      <c r="AY36" s="385"/>
      <c r="AZ36" s="385"/>
      <c r="BA36" s="385"/>
      <c r="BB36" s="385"/>
      <c r="BC36" s="385"/>
      <c r="BD36" s="385"/>
      <c r="BE36" s="385"/>
      <c r="BF36" s="385"/>
      <c r="BG36" s="385"/>
      <c r="BH36" s="385"/>
      <c r="BI36" s="385"/>
      <c r="BJ36" s="385"/>
      <c r="BK36" s="385"/>
      <c r="BL36" s="385"/>
      <c r="BM36" s="385"/>
    </row>
    <row r="37" spans="1:65" ht="22.7" customHeight="1" x14ac:dyDescent="0.2">
      <c r="A37" s="385"/>
      <c r="B37" s="547"/>
      <c r="C37" s="548"/>
      <c r="D37" s="548"/>
      <c r="E37" s="548"/>
      <c r="F37" s="548"/>
      <c r="G37" s="548"/>
      <c r="H37" s="548"/>
      <c r="I37" s="548"/>
      <c r="J37" s="548"/>
      <c r="K37" s="548"/>
      <c r="L37" s="548"/>
      <c r="M37" s="549"/>
      <c r="N37" s="385"/>
      <c r="O37" s="385"/>
      <c r="P37" s="385"/>
      <c r="Q37" s="385"/>
      <c r="R37" s="385"/>
      <c r="S37" s="385"/>
      <c r="T37" s="385"/>
      <c r="U37" s="385"/>
      <c r="V37" s="385"/>
      <c r="W37" s="385"/>
      <c r="X37" s="385"/>
      <c r="Y37" s="385"/>
      <c r="Z37" s="385"/>
      <c r="AA37" s="385"/>
      <c r="AB37" s="385"/>
      <c r="AC37" s="385"/>
      <c r="AD37" s="385"/>
      <c r="AE37" s="385"/>
      <c r="AF37" s="385"/>
      <c r="AG37" s="385"/>
      <c r="AH37" s="385"/>
      <c r="AI37" s="385"/>
      <c r="AJ37" s="385"/>
      <c r="AK37" s="385"/>
      <c r="AL37" s="385"/>
      <c r="AM37" s="385"/>
      <c r="AN37" s="385"/>
      <c r="AO37" s="385"/>
      <c r="AP37" s="385"/>
      <c r="AQ37" s="385"/>
      <c r="AR37" s="385"/>
      <c r="AS37" s="385"/>
      <c r="AT37" s="385"/>
      <c r="AU37" s="385"/>
      <c r="AV37" s="385"/>
      <c r="AW37" s="385"/>
      <c r="AX37" s="385"/>
      <c r="AY37" s="385"/>
      <c r="AZ37" s="385"/>
      <c r="BA37" s="385"/>
      <c r="BB37" s="385"/>
      <c r="BC37" s="385"/>
      <c r="BD37" s="385"/>
      <c r="BE37" s="385"/>
      <c r="BF37" s="385"/>
      <c r="BG37" s="385"/>
      <c r="BH37" s="385"/>
      <c r="BI37" s="385"/>
      <c r="BJ37" s="385"/>
      <c r="BK37" s="385"/>
      <c r="BL37" s="385"/>
      <c r="BM37" s="385"/>
    </row>
    <row r="38" spans="1:65" ht="22.7" customHeight="1" x14ac:dyDescent="0.2">
      <c r="A38" s="385"/>
      <c r="B38" s="547"/>
      <c r="C38" s="548"/>
      <c r="D38" s="548"/>
      <c r="E38" s="548"/>
      <c r="F38" s="548"/>
      <c r="G38" s="548"/>
      <c r="H38" s="548"/>
      <c r="I38" s="548"/>
      <c r="J38" s="548"/>
      <c r="K38" s="548"/>
      <c r="L38" s="548"/>
      <c r="M38" s="549"/>
      <c r="N38" s="385"/>
      <c r="O38" s="385"/>
      <c r="P38" s="385"/>
      <c r="Q38" s="385"/>
      <c r="R38" s="385"/>
      <c r="S38" s="385"/>
      <c r="T38" s="385"/>
      <c r="U38" s="385"/>
      <c r="V38" s="385"/>
      <c r="W38" s="385"/>
      <c r="X38" s="385"/>
      <c r="Y38" s="385"/>
      <c r="Z38" s="385"/>
      <c r="AA38" s="385"/>
      <c r="AB38" s="385"/>
      <c r="AC38" s="385"/>
      <c r="AD38" s="385"/>
      <c r="AE38" s="385"/>
      <c r="AF38" s="385"/>
      <c r="AG38" s="385"/>
      <c r="AH38" s="385"/>
      <c r="AI38" s="385"/>
      <c r="AJ38" s="385"/>
      <c r="AK38" s="385"/>
      <c r="AL38" s="385"/>
      <c r="AM38" s="385"/>
      <c r="AN38" s="385"/>
      <c r="AO38" s="385"/>
      <c r="AP38" s="385"/>
      <c r="AQ38" s="385"/>
      <c r="AR38" s="385"/>
      <c r="AS38" s="385"/>
      <c r="AT38" s="385"/>
      <c r="AU38" s="385"/>
      <c r="AV38" s="385"/>
      <c r="AW38" s="385"/>
      <c r="AX38" s="385"/>
      <c r="AY38" s="385"/>
      <c r="AZ38" s="385"/>
      <c r="BA38" s="385"/>
      <c r="BB38" s="385"/>
      <c r="BC38" s="385"/>
      <c r="BD38" s="385"/>
      <c r="BE38" s="385"/>
      <c r="BF38" s="385"/>
      <c r="BG38" s="385"/>
      <c r="BH38" s="385"/>
      <c r="BI38" s="385"/>
      <c r="BJ38" s="385"/>
      <c r="BK38" s="385"/>
      <c r="BL38" s="385"/>
      <c r="BM38" s="385"/>
    </row>
    <row r="39" spans="1:65" ht="22.7" customHeight="1" thickBot="1" x14ac:dyDescent="0.25">
      <c r="A39" s="385"/>
      <c r="B39" s="544"/>
      <c r="C39" s="545"/>
      <c r="D39" s="545"/>
      <c r="E39" s="545"/>
      <c r="F39" s="545"/>
      <c r="G39" s="545"/>
      <c r="H39" s="545"/>
      <c r="I39" s="545"/>
      <c r="J39" s="545"/>
      <c r="K39" s="545"/>
      <c r="L39" s="545"/>
      <c r="M39" s="546"/>
      <c r="N39" s="385"/>
      <c r="O39" s="385"/>
      <c r="P39" s="385"/>
      <c r="Q39" s="385"/>
      <c r="R39" s="385"/>
      <c r="S39" s="385"/>
      <c r="T39" s="385"/>
      <c r="U39" s="385"/>
      <c r="V39" s="385"/>
      <c r="W39" s="385"/>
      <c r="X39" s="385"/>
      <c r="Y39" s="385"/>
      <c r="Z39" s="385"/>
      <c r="AA39" s="385"/>
      <c r="AB39" s="385"/>
      <c r="AC39" s="385"/>
      <c r="AD39" s="385"/>
      <c r="AE39" s="385"/>
      <c r="AF39" s="385"/>
      <c r="AG39" s="385"/>
      <c r="AH39" s="385"/>
      <c r="AI39" s="385"/>
      <c r="AJ39" s="385"/>
      <c r="AK39" s="385"/>
      <c r="AL39" s="385"/>
      <c r="AM39" s="385"/>
      <c r="AN39" s="385"/>
      <c r="AO39" s="385"/>
      <c r="AP39" s="385"/>
      <c r="AQ39" s="385"/>
      <c r="AR39" s="385"/>
      <c r="AS39" s="385"/>
      <c r="AT39" s="385"/>
      <c r="AU39" s="385"/>
      <c r="AV39" s="385"/>
      <c r="AW39" s="385"/>
      <c r="AX39" s="385"/>
      <c r="AY39" s="385"/>
      <c r="AZ39" s="385"/>
      <c r="BA39" s="385"/>
      <c r="BB39" s="385"/>
      <c r="BC39" s="385"/>
      <c r="BD39" s="385"/>
      <c r="BE39" s="385"/>
      <c r="BF39" s="385"/>
      <c r="BG39" s="385"/>
      <c r="BH39" s="385"/>
      <c r="BI39" s="385"/>
      <c r="BJ39" s="385"/>
      <c r="BK39" s="385"/>
      <c r="BL39" s="385"/>
      <c r="BM39" s="385"/>
    </row>
    <row r="40" spans="1:65" x14ac:dyDescent="0.2">
      <c r="A40" s="385"/>
      <c r="B40" s="385"/>
      <c r="C40" s="385"/>
      <c r="D40" s="385"/>
      <c r="E40" s="385"/>
      <c r="F40" s="385"/>
      <c r="G40" s="385"/>
      <c r="H40" s="385"/>
      <c r="I40" s="385"/>
      <c r="J40" s="385"/>
      <c r="K40" s="385"/>
      <c r="L40" s="385"/>
      <c r="M40" s="385"/>
      <c r="N40" s="385"/>
      <c r="O40" s="385"/>
      <c r="P40" s="385"/>
      <c r="Q40" s="385"/>
      <c r="R40" s="385"/>
      <c r="S40" s="385"/>
      <c r="T40" s="385"/>
      <c r="U40" s="385"/>
      <c r="V40" s="385"/>
      <c r="W40" s="385"/>
      <c r="X40" s="385"/>
      <c r="Y40" s="385"/>
      <c r="Z40" s="385"/>
      <c r="AA40" s="385"/>
      <c r="AB40" s="385"/>
      <c r="AC40" s="385"/>
      <c r="AD40" s="385"/>
      <c r="AE40" s="385"/>
      <c r="AF40" s="385"/>
      <c r="AG40" s="385"/>
      <c r="AH40" s="385"/>
      <c r="AI40" s="385"/>
      <c r="AJ40" s="385"/>
      <c r="AK40" s="385"/>
      <c r="AL40" s="385"/>
      <c r="AM40" s="385"/>
      <c r="AN40" s="385"/>
      <c r="AO40" s="385"/>
      <c r="AP40" s="385"/>
      <c r="AQ40" s="385"/>
      <c r="AR40" s="385"/>
      <c r="AS40" s="385"/>
      <c r="AT40" s="385"/>
      <c r="AU40" s="385"/>
      <c r="AV40" s="385"/>
      <c r="AW40" s="385"/>
      <c r="AX40" s="385"/>
      <c r="AY40" s="385"/>
      <c r="AZ40" s="385"/>
      <c r="BA40" s="385"/>
      <c r="BB40" s="385"/>
      <c r="BC40" s="385"/>
      <c r="BD40" s="385"/>
      <c r="BE40" s="385"/>
      <c r="BF40" s="385"/>
      <c r="BG40" s="385"/>
      <c r="BH40" s="385"/>
      <c r="BI40" s="385"/>
      <c r="BJ40" s="385"/>
      <c r="BK40" s="385"/>
      <c r="BL40" s="385"/>
      <c r="BM40" s="385"/>
    </row>
    <row r="41" spans="1:65" x14ac:dyDescent="0.2">
      <c r="A41" s="385"/>
      <c r="B41" s="385"/>
      <c r="C41" s="385"/>
      <c r="D41" s="385"/>
      <c r="E41" s="385"/>
      <c r="F41" s="385"/>
      <c r="G41" s="385"/>
      <c r="H41" s="385"/>
      <c r="I41" s="385"/>
      <c r="J41" s="385"/>
      <c r="K41" s="385"/>
      <c r="L41" s="385"/>
      <c r="M41" s="385"/>
      <c r="N41" s="385"/>
      <c r="O41" s="385"/>
      <c r="P41" s="385"/>
      <c r="Q41" s="385"/>
      <c r="R41" s="385"/>
      <c r="S41" s="385"/>
      <c r="T41" s="385"/>
      <c r="U41" s="385"/>
      <c r="V41" s="385"/>
      <c r="W41" s="385"/>
      <c r="X41" s="385"/>
      <c r="Y41" s="385"/>
      <c r="Z41" s="385"/>
      <c r="AA41" s="385"/>
      <c r="AB41" s="385"/>
      <c r="AC41" s="385"/>
      <c r="AD41" s="385"/>
      <c r="AE41" s="385"/>
      <c r="AF41" s="385"/>
      <c r="AG41" s="385"/>
      <c r="AH41" s="385"/>
      <c r="AI41" s="385"/>
      <c r="AJ41" s="385"/>
      <c r="AK41" s="385"/>
      <c r="AL41" s="385"/>
      <c r="AM41" s="385"/>
      <c r="AN41" s="385"/>
      <c r="AO41" s="385"/>
      <c r="AP41" s="385"/>
      <c r="AQ41" s="385"/>
      <c r="AR41" s="385"/>
      <c r="AS41" s="385"/>
      <c r="AT41" s="385"/>
      <c r="AU41" s="385"/>
      <c r="AV41" s="385"/>
      <c r="AW41" s="385"/>
      <c r="AX41" s="385"/>
      <c r="AY41" s="385"/>
      <c r="AZ41" s="385"/>
      <c r="BA41" s="385"/>
      <c r="BB41" s="385"/>
      <c r="BC41" s="385"/>
      <c r="BD41" s="385"/>
      <c r="BE41" s="385"/>
      <c r="BF41" s="385"/>
      <c r="BG41" s="385"/>
      <c r="BH41" s="385"/>
      <c r="BI41" s="385"/>
      <c r="BJ41" s="385"/>
      <c r="BK41" s="385"/>
      <c r="BL41" s="385"/>
      <c r="BM41" s="385"/>
    </row>
    <row r="42" spans="1:65" x14ac:dyDescent="0.2">
      <c r="A42" s="385"/>
      <c r="B42" s="385"/>
      <c r="C42" s="385"/>
      <c r="D42" s="385"/>
      <c r="E42" s="385"/>
      <c r="F42" s="385"/>
      <c r="G42" s="385"/>
      <c r="H42" s="385"/>
      <c r="I42" s="385"/>
      <c r="J42" s="385"/>
      <c r="K42" s="385"/>
      <c r="L42" s="385"/>
      <c r="M42" s="385"/>
      <c r="N42" s="385"/>
      <c r="O42" s="385"/>
      <c r="P42" s="385"/>
      <c r="Q42" s="385"/>
      <c r="R42" s="385"/>
      <c r="S42" s="385"/>
      <c r="T42" s="385"/>
      <c r="U42" s="385"/>
      <c r="V42" s="385"/>
      <c r="W42" s="385"/>
      <c r="X42" s="385"/>
      <c r="Y42" s="385"/>
      <c r="Z42" s="385"/>
      <c r="AA42" s="385"/>
      <c r="AB42" s="385"/>
      <c r="AC42" s="385"/>
      <c r="AD42" s="385"/>
      <c r="AE42" s="385"/>
      <c r="AF42" s="385"/>
      <c r="AG42" s="385"/>
      <c r="AH42" s="385"/>
      <c r="AI42" s="385"/>
      <c r="AJ42" s="385"/>
      <c r="AK42" s="385"/>
      <c r="AL42" s="385"/>
      <c r="AM42" s="385"/>
      <c r="AN42" s="385"/>
      <c r="AO42" s="385"/>
      <c r="AP42" s="385"/>
      <c r="AQ42" s="385"/>
      <c r="AR42" s="385"/>
      <c r="AS42" s="385"/>
      <c r="AT42" s="385"/>
      <c r="AU42" s="385"/>
      <c r="AV42" s="385"/>
      <c r="AW42" s="385"/>
      <c r="AX42" s="385"/>
      <c r="AY42" s="385"/>
      <c r="AZ42" s="385"/>
      <c r="BA42" s="385"/>
      <c r="BB42" s="385"/>
      <c r="BC42" s="385"/>
      <c r="BD42" s="385"/>
      <c r="BE42" s="385"/>
      <c r="BF42" s="385"/>
      <c r="BG42" s="385"/>
      <c r="BH42" s="385"/>
      <c r="BI42" s="385"/>
      <c r="BJ42" s="385"/>
      <c r="BK42" s="385"/>
      <c r="BL42" s="385"/>
      <c r="BM42" s="385"/>
    </row>
    <row r="43" spans="1:65" x14ac:dyDescent="0.2">
      <c r="A43" s="385"/>
      <c r="B43" s="385"/>
      <c r="C43" s="385"/>
      <c r="D43" s="385"/>
      <c r="E43" s="385"/>
      <c r="F43" s="385"/>
      <c r="G43" s="385"/>
      <c r="H43" s="385"/>
      <c r="I43" s="385"/>
      <c r="J43" s="385"/>
      <c r="K43" s="385"/>
      <c r="L43" s="385"/>
      <c r="M43" s="385"/>
      <c r="N43" s="385"/>
      <c r="O43" s="385"/>
      <c r="P43" s="385"/>
      <c r="Q43" s="385"/>
      <c r="R43" s="385"/>
      <c r="S43" s="385"/>
      <c r="T43" s="385"/>
      <c r="U43" s="385"/>
      <c r="V43" s="385"/>
      <c r="W43" s="385"/>
      <c r="X43" s="385"/>
      <c r="Y43" s="385"/>
      <c r="Z43" s="385"/>
      <c r="AA43" s="385"/>
      <c r="AB43" s="385"/>
      <c r="AC43" s="385"/>
      <c r="AD43" s="385"/>
      <c r="AE43" s="385"/>
      <c r="AF43" s="385"/>
      <c r="AG43" s="385"/>
      <c r="AH43" s="385"/>
      <c r="AI43" s="385"/>
      <c r="AJ43" s="385"/>
      <c r="AK43" s="385"/>
      <c r="AL43" s="385"/>
      <c r="AM43" s="385"/>
      <c r="AN43" s="385"/>
      <c r="AO43" s="385"/>
      <c r="AP43" s="385"/>
      <c r="AQ43" s="385"/>
      <c r="AR43" s="385"/>
      <c r="AS43" s="385"/>
      <c r="AT43" s="385"/>
      <c r="AU43" s="385"/>
      <c r="AV43" s="385"/>
      <c r="AW43" s="385"/>
      <c r="AX43" s="385"/>
      <c r="AY43" s="385"/>
      <c r="AZ43" s="385"/>
      <c r="BA43" s="385"/>
      <c r="BB43" s="385"/>
      <c r="BC43" s="385"/>
      <c r="BD43" s="385"/>
      <c r="BE43" s="385"/>
      <c r="BF43" s="385"/>
      <c r="BG43" s="385"/>
      <c r="BH43" s="385"/>
      <c r="BI43" s="385"/>
      <c r="BJ43" s="385"/>
      <c r="BK43" s="385"/>
      <c r="BL43" s="385"/>
      <c r="BM43" s="385"/>
    </row>
    <row r="44" spans="1:65" x14ac:dyDescent="0.2">
      <c r="A44" s="385"/>
      <c r="B44" s="385"/>
      <c r="C44" s="385"/>
      <c r="D44" s="385"/>
      <c r="E44" s="385"/>
      <c r="F44" s="385"/>
      <c r="G44" s="385"/>
      <c r="H44" s="385"/>
      <c r="I44" s="385"/>
      <c r="J44" s="385"/>
      <c r="K44" s="385"/>
      <c r="L44" s="385"/>
      <c r="M44" s="385"/>
      <c r="N44" s="385"/>
      <c r="O44" s="385"/>
      <c r="P44" s="385"/>
      <c r="Q44" s="385"/>
      <c r="R44" s="385"/>
      <c r="S44" s="385"/>
      <c r="T44" s="385"/>
      <c r="U44" s="385"/>
      <c r="V44" s="385"/>
      <c r="W44" s="385"/>
      <c r="X44" s="385"/>
      <c r="Y44" s="385"/>
      <c r="Z44" s="385"/>
      <c r="AA44" s="385"/>
      <c r="AB44" s="385"/>
      <c r="AC44" s="385"/>
      <c r="AD44" s="385"/>
      <c r="AE44" s="385"/>
      <c r="AF44" s="385"/>
      <c r="AG44" s="385"/>
      <c r="AH44" s="385"/>
      <c r="AI44" s="385"/>
      <c r="AJ44" s="385"/>
      <c r="AK44" s="385"/>
      <c r="AL44" s="385"/>
      <c r="AM44" s="385"/>
      <c r="AN44" s="385"/>
      <c r="AO44" s="385"/>
      <c r="AP44" s="385"/>
      <c r="AQ44" s="385"/>
      <c r="AR44" s="385"/>
      <c r="AS44" s="385"/>
      <c r="AT44" s="385"/>
      <c r="AU44" s="385"/>
      <c r="AV44" s="385"/>
      <c r="AW44" s="385"/>
      <c r="AX44" s="385"/>
      <c r="AY44" s="385"/>
      <c r="AZ44" s="385"/>
      <c r="BA44" s="385"/>
      <c r="BB44" s="385"/>
      <c r="BC44" s="385"/>
      <c r="BD44" s="385"/>
      <c r="BE44" s="385"/>
      <c r="BF44" s="385"/>
      <c r="BG44" s="385"/>
      <c r="BH44" s="385"/>
      <c r="BI44" s="385"/>
      <c r="BJ44" s="385"/>
      <c r="BK44" s="385"/>
      <c r="BL44" s="385"/>
      <c r="BM44" s="385"/>
    </row>
    <row r="45" spans="1:65" x14ac:dyDescent="0.2">
      <c r="A45" s="385"/>
      <c r="B45" s="385"/>
      <c r="C45" s="385"/>
      <c r="D45" s="385"/>
      <c r="E45" s="385"/>
      <c r="F45" s="385"/>
      <c r="G45" s="385"/>
      <c r="H45" s="385"/>
      <c r="I45" s="385"/>
      <c r="J45" s="385"/>
      <c r="K45" s="385"/>
      <c r="L45" s="385"/>
      <c r="M45" s="385"/>
      <c r="N45" s="385"/>
      <c r="O45" s="385"/>
      <c r="P45" s="385"/>
      <c r="Q45" s="385"/>
      <c r="R45" s="385"/>
      <c r="S45" s="385"/>
      <c r="T45" s="385"/>
      <c r="U45" s="385"/>
      <c r="V45" s="385"/>
      <c r="W45" s="385"/>
      <c r="X45" s="385"/>
      <c r="Y45" s="385"/>
      <c r="Z45" s="385"/>
      <c r="AA45" s="385"/>
      <c r="AB45" s="385"/>
      <c r="AC45" s="385"/>
      <c r="AD45" s="385"/>
      <c r="AE45" s="385"/>
      <c r="AF45" s="385"/>
      <c r="AG45" s="385"/>
      <c r="AH45" s="385"/>
      <c r="AI45" s="385"/>
      <c r="AJ45" s="385"/>
      <c r="AK45" s="385"/>
      <c r="AL45" s="385"/>
      <c r="AM45" s="385"/>
      <c r="AN45" s="385"/>
      <c r="AO45" s="385"/>
      <c r="AP45" s="385"/>
      <c r="AQ45" s="385"/>
      <c r="AR45" s="385"/>
      <c r="AS45" s="385"/>
      <c r="AT45" s="385"/>
      <c r="AU45" s="385"/>
      <c r="AV45" s="385"/>
      <c r="AW45" s="385"/>
      <c r="AX45" s="385"/>
      <c r="AY45" s="385"/>
      <c r="AZ45" s="385"/>
      <c r="BA45" s="385"/>
      <c r="BB45" s="385"/>
      <c r="BC45" s="385"/>
      <c r="BD45" s="385"/>
      <c r="BE45" s="385"/>
      <c r="BF45" s="385"/>
      <c r="BG45" s="385"/>
      <c r="BH45" s="385"/>
      <c r="BI45" s="385"/>
      <c r="BJ45" s="385"/>
      <c r="BK45" s="385"/>
      <c r="BL45" s="385"/>
      <c r="BM45" s="385"/>
    </row>
    <row r="46" spans="1:65" x14ac:dyDescent="0.2">
      <c r="A46" s="385"/>
      <c r="B46" s="385"/>
      <c r="C46" s="385"/>
      <c r="D46" s="385"/>
      <c r="E46" s="385"/>
      <c r="F46" s="385"/>
      <c r="G46" s="385"/>
      <c r="H46" s="385"/>
      <c r="I46" s="385"/>
      <c r="J46" s="385"/>
      <c r="K46" s="385"/>
      <c r="L46" s="385"/>
      <c r="M46" s="385"/>
      <c r="N46" s="385"/>
      <c r="O46" s="385"/>
      <c r="P46" s="385"/>
      <c r="Q46" s="385"/>
      <c r="R46" s="385"/>
      <c r="S46" s="385"/>
      <c r="T46" s="385"/>
      <c r="U46" s="385"/>
      <c r="V46" s="385"/>
      <c r="W46" s="385"/>
      <c r="X46" s="385"/>
      <c r="Y46" s="385"/>
      <c r="Z46" s="385"/>
      <c r="AA46" s="385"/>
      <c r="AB46" s="385"/>
      <c r="AC46" s="385"/>
      <c r="AD46" s="385"/>
      <c r="AE46" s="385"/>
      <c r="AF46" s="385"/>
      <c r="AG46" s="385"/>
      <c r="AH46" s="385"/>
      <c r="AI46" s="385"/>
      <c r="AJ46" s="385"/>
      <c r="AK46" s="385"/>
      <c r="AL46" s="385"/>
      <c r="AM46" s="385"/>
      <c r="AN46" s="385"/>
      <c r="AO46" s="385"/>
      <c r="AP46" s="385"/>
      <c r="AQ46" s="385"/>
      <c r="AR46" s="385"/>
      <c r="AS46" s="385"/>
      <c r="AT46" s="385"/>
      <c r="AU46" s="385"/>
      <c r="AV46" s="385"/>
      <c r="AW46" s="385"/>
      <c r="AX46" s="385"/>
      <c r="AY46" s="385"/>
      <c r="AZ46" s="385"/>
      <c r="BA46" s="385"/>
      <c r="BB46" s="385"/>
      <c r="BC46" s="385"/>
      <c r="BD46" s="385"/>
      <c r="BE46" s="385"/>
      <c r="BF46" s="385"/>
      <c r="BG46" s="385"/>
      <c r="BH46" s="385"/>
      <c r="BI46" s="385"/>
      <c r="BJ46" s="385"/>
      <c r="BK46" s="385"/>
      <c r="BL46" s="385"/>
      <c r="BM46" s="385"/>
    </row>
    <row r="47" spans="1:65" x14ac:dyDescent="0.2">
      <c r="A47" s="385"/>
      <c r="B47" s="385"/>
      <c r="C47" s="385"/>
      <c r="D47" s="385"/>
      <c r="E47" s="385"/>
      <c r="F47" s="385"/>
      <c r="G47" s="385"/>
      <c r="H47" s="385"/>
      <c r="I47" s="385"/>
      <c r="J47" s="385"/>
      <c r="K47" s="385"/>
      <c r="L47" s="385"/>
      <c r="M47" s="385"/>
      <c r="N47" s="385"/>
      <c r="O47" s="385"/>
      <c r="P47" s="385"/>
      <c r="Q47" s="385"/>
      <c r="R47" s="385"/>
      <c r="S47" s="385"/>
      <c r="T47" s="385"/>
      <c r="U47" s="385"/>
      <c r="V47" s="385"/>
      <c r="W47" s="385"/>
      <c r="X47" s="385"/>
      <c r="Y47" s="385"/>
      <c r="Z47" s="385"/>
      <c r="AA47" s="385"/>
      <c r="AB47" s="385"/>
      <c r="AC47" s="385"/>
      <c r="AD47" s="385"/>
      <c r="AE47" s="385"/>
      <c r="AF47" s="385"/>
      <c r="AG47" s="385"/>
      <c r="AH47" s="385"/>
      <c r="AI47" s="385"/>
      <c r="AJ47" s="385"/>
      <c r="AK47" s="385"/>
      <c r="AL47" s="385"/>
      <c r="AM47" s="385"/>
      <c r="AN47" s="385"/>
      <c r="AO47" s="385"/>
      <c r="AP47" s="385"/>
      <c r="AQ47" s="385"/>
      <c r="AR47" s="385"/>
      <c r="AS47" s="385"/>
      <c r="AT47" s="385"/>
      <c r="AU47" s="385"/>
      <c r="AV47" s="385"/>
      <c r="AW47" s="385"/>
      <c r="AX47" s="385"/>
      <c r="AY47" s="385"/>
      <c r="AZ47" s="385"/>
      <c r="BA47" s="385"/>
      <c r="BB47" s="385"/>
      <c r="BC47" s="385"/>
      <c r="BD47" s="385"/>
      <c r="BE47" s="385"/>
      <c r="BF47" s="385"/>
      <c r="BG47" s="385"/>
      <c r="BH47" s="385"/>
      <c r="BI47" s="385"/>
      <c r="BJ47" s="385"/>
      <c r="BK47" s="385"/>
      <c r="BL47" s="385"/>
      <c r="BM47" s="385"/>
    </row>
    <row r="48" spans="1:65" x14ac:dyDescent="0.2">
      <c r="A48" s="385"/>
      <c r="B48" s="385"/>
      <c r="C48" s="385"/>
      <c r="D48" s="385"/>
      <c r="E48" s="385"/>
      <c r="F48" s="385"/>
      <c r="G48" s="385"/>
      <c r="H48" s="385"/>
      <c r="I48" s="385"/>
      <c r="J48" s="385"/>
      <c r="K48" s="385"/>
      <c r="L48" s="385"/>
      <c r="M48" s="385"/>
      <c r="N48" s="385"/>
      <c r="O48" s="385"/>
      <c r="P48" s="385"/>
      <c r="Q48" s="385"/>
      <c r="R48" s="385"/>
      <c r="S48" s="385"/>
      <c r="T48" s="385"/>
      <c r="U48" s="385"/>
      <c r="V48" s="385"/>
      <c r="W48" s="385"/>
      <c r="X48" s="385"/>
      <c r="Y48" s="385"/>
      <c r="Z48" s="385"/>
      <c r="AA48" s="385"/>
      <c r="AB48" s="385"/>
      <c r="AC48" s="385"/>
      <c r="AD48" s="385"/>
      <c r="AE48" s="385"/>
      <c r="AF48" s="385"/>
      <c r="AG48" s="385"/>
      <c r="AH48" s="385"/>
      <c r="AI48" s="385"/>
      <c r="AJ48" s="385"/>
      <c r="AK48" s="385"/>
      <c r="AL48" s="385"/>
      <c r="AM48" s="385"/>
      <c r="AN48" s="385"/>
      <c r="AO48" s="385"/>
      <c r="AP48" s="385"/>
      <c r="AQ48" s="385"/>
      <c r="AR48" s="385"/>
      <c r="AS48" s="385"/>
      <c r="AT48" s="385"/>
      <c r="AU48" s="385"/>
      <c r="AV48" s="385"/>
      <c r="AW48" s="385"/>
      <c r="AX48" s="385"/>
      <c r="AY48" s="385"/>
      <c r="AZ48" s="385"/>
      <c r="BA48" s="385"/>
      <c r="BB48" s="385"/>
      <c r="BC48" s="385"/>
      <c r="BD48" s="385"/>
      <c r="BE48" s="385"/>
      <c r="BF48" s="385"/>
      <c r="BG48" s="385"/>
      <c r="BH48" s="385"/>
      <c r="BI48" s="385"/>
      <c r="BJ48" s="385"/>
      <c r="BK48" s="385"/>
      <c r="BL48" s="385"/>
      <c r="BM48" s="385"/>
    </row>
    <row r="49" spans="1:65" x14ac:dyDescent="0.2">
      <c r="A49" s="385"/>
      <c r="B49" s="385"/>
      <c r="C49" s="385"/>
      <c r="D49" s="385"/>
      <c r="E49" s="385"/>
      <c r="F49" s="385"/>
      <c r="G49" s="385"/>
      <c r="H49" s="385"/>
      <c r="I49" s="385"/>
      <c r="J49" s="385"/>
      <c r="K49" s="385"/>
      <c r="L49" s="385"/>
      <c r="M49" s="385"/>
      <c r="N49" s="385"/>
      <c r="O49" s="385"/>
      <c r="P49" s="385"/>
      <c r="Q49" s="385"/>
      <c r="R49" s="385"/>
      <c r="S49" s="385"/>
      <c r="T49" s="385"/>
      <c r="U49" s="385"/>
      <c r="V49" s="385"/>
      <c r="W49" s="385"/>
      <c r="X49" s="385"/>
      <c r="Y49" s="385"/>
      <c r="Z49" s="385"/>
      <c r="AA49" s="385"/>
      <c r="AB49" s="385"/>
      <c r="AC49" s="385"/>
      <c r="AD49" s="385"/>
      <c r="AE49" s="385"/>
      <c r="AF49" s="385"/>
      <c r="AG49" s="385"/>
      <c r="AH49" s="385"/>
      <c r="AI49" s="385"/>
      <c r="AJ49" s="385"/>
      <c r="AK49" s="385"/>
      <c r="AL49" s="385"/>
      <c r="AM49" s="385"/>
      <c r="AN49" s="385"/>
      <c r="AO49" s="385"/>
      <c r="AP49" s="385"/>
      <c r="AQ49" s="385"/>
      <c r="AR49" s="385"/>
      <c r="AS49" s="385"/>
      <c r="AT49" s="385"/>
      <c r="AU49" s="385"/>
      <c r="AV49" s="385"/>
      <c r="AW49" s="385"/>
      <c r="AX49" s="385"/>
      <c r="AY49" s="385"/>
      <c r="AZ49" s="385"/>
      <c r="BA49" s="385"/>
      <c r="BB49" s="385"/>
      <c r="BC49" s="385"/>
      <c r="BD49" s="385"/>
      <c r="BE49" s="385"/>
      <c r="BF49" s="385"/>
      <c r="BG49" s="385"/>
      <c r="BH49" s="385"/>
      <c r="BI49" s="385"/>
      <c r="BJ49" s="385"/>
      <c r="BK49" s="385"/>
      <c r="BL49" s="385"/>
      <c r="BM49" s="385"/>
    </row>
    <row r="50" spans="1:65" x14ac:dyDescent="0.2">
      <c r="A50" s="385"/>
      <c r="B50" s="385"/>
      <c r="C50" s="385"/>
      <c r="D50" s="385"/>
      <c r="E50" s="385"/>
      <c r="F50" s="385"/>
      <c r="G50" s="385"/>
      <c r="H50" s="385"/>
      <c r="I50" s="385"/>
      <c r="J50" s="385"/>
      <c r="K50" s="385"/>
      <c r="L50" s="385"/>
      <c r="M50" s="385"/>
      <c r="N50" s="385"/>
      <c r="O50" s="385"/>
      <c r="P50" s="385"/>
      <c r="Q50" s="385"/>
      <c r="R50" s="385"/>
      <c r="S50" s="385"/>
      <c r="T50" s="385"/>
      <c r="U50" s="385"/>
      <c r="V50" s="385"/>
      <c r="W50" s="385"/>
      <c r="X50" s="385"/>
      <c r="Y50" s="385"/>
      <c r="Z50" s="385"/>
      <c r="AA50" s="385"/>
      <c r="AB50" s="385"/>
      <c r="AC50" s="385"/>
      <c r="AD50" s="385"/>
      <c r="AE50" s="385"/>
      <c r="AF50" s="385"/>
      <c r="AG50" s="385"/>
      <c r="AH50" s="385"/>
      <c r="AI50" s="385"/>
      <c r="AJ50" s="385"/>
      <c r="AK50" s="385"/>
      <c r="AL50" s="385"/>
      <c r="AM50" s="385"/>
      <c r="AN50" s="385"/>
      <c r="AO50" s="385"/>
      <c r="AP50" s="385"/>
      <c r="AQ50" s="385"/>
      <c r="AR50" s="385"/>
      <c r="AS50" s="385"/>
      <c r="AT50" s="385"/>
      <c r="AU50" s="385"/>
      <c r="AV50" s="385"/>
      <c r="AW50" s="385"/>
      <c r="AX50" s="385"/>
      <c r="AY50" s="385"/>
      <c r="AZ50" s="385"/>
      <c r="BA50" s="385"/>
      <c r="BB50" s="385"/>
      <c r="BC50" s="385"/>
      <c r="BD50" s="385"/>
      <c r="BE50" s="385"/>
      <c r="BF50" s="385"/>
      <c r="BG50" s="385"/>
      <c r="BH50" s="385"/>
      <c r="BI50" s="385"/>
      <c r="BJ50" s="385"/>
      <c r="BK50" s="385"/>
      <c r="BL50" s="385"/>
      <c r="BM50" s="385"/>
    </row>
    <row r="51" spans="1:65" x14ac:dyDescent="0.2">
      <c r="A51" s="385"/>
      <c r="B51" s="385"/>
      <c r="C51" s="385"/>
      <c r="D51" s="385"/>
      <c r="E51" s="385"/>
      <c r="F51" s="385"/>
      <c r="G51" s="385"/>
      <c r="H51" s="385"/>
      <c r="I51" s="385"/>
      <c r="J51" s="385"/>
      <c r="K51" s="385"/>
      <c r="L51" s="385"/>
      <c r="M51" s="385"/>
      <c r="N51" s="385"/>
      <c r="O51" s="385"/>
      <c r="P51" s="385"/>
      <c r="Q51" s="385"/>
      <c r="R51" s="385"/>
      <c r="S51" s="385"/>
      <c r="T51" s="385"/>
      <c r="U51" s="385"/>
      <c r="V51" s="385"/>
      <c r="W51" s="385"/>
      <c r="X51" s="385"/>
      <c r="Y51" s="385"/>
      <c r="Z51" s="385"/>
      <c r="AA51" s="385"/>
      <c r="AB51" s="385"/>
      <c r="AC51" s="385"/>
      <c r="AD51" s="385"/>
      <c r="AE51" s="385"/>
      <c r="AF51" s="385"/>
      <c r="AG51" s="385"/>
      <c r="AH51" s="385"/>
      <c r="AI51" s="385"/>
      <c r="AJ51" s="385"/>
      <c r="AK51" s="385"/>
      <c r="AL51" s="385"/>
      <c r="AM51" s="385"/>
      <c r="AN51" s="385"/>
      <c r="AO51" s="385"/>
      <c r="AP51" s="385"/>
      <c r="AQ51" s="385"/>
      <c r="AR51" s="385"/>
      <c r="AS51" s="385"/>
      <c r="AT51" s="385"/>
      <c r="AU51" s="385"/>
      <c r="AV51" s="385"/>
      <c r="AW51" s="385"/>
      <c r="AX51" s="385"/>
      <c r="AY51" s="385"/>
      <c r="AZ51" s="385"/>
      <c r="BA51" s="385"/>
      <c r="BB51" s="385"/>
      <c r="BC51" s="385"/>
      <c r="BD51" s="385"/>
      <c r="BE51" s="385"/>
      <c r="BF51" s="385"/>
      <c r="BG51" s="385"/>
      <c r="BH51" s="385"/>
      <c r="BI51" s="385"/>
      <c r="BJ51" s="385"/>
      <c r="BK51" s="385"/>
      <c r="BL51" s="385"/>
      <c r="BM51" s="385"/>
    </row>
    <row r="52" spans="1:65" x14ac:dyDescent="0.2">
      <c r="A52" s="385"/>
      <c r="B52" s="385"/>
      <c r="C52" s="385"/>
      <c r="D52" s="385"/>
      <c r="E52" s="385"/>
      <c r="F52" s="385"/>
      <c r="G52" s="385"/>
      <c r="H52" s="385"/>
      <c r="I52" s="385"/>
      <c r="J52" s="385"/>
      <c r="K52" s="385"/>
      <c r="L52" s="385"/>
      <c r="M52" s="385"/>
      <c r="N52" s="385"/>
      <c r="O52" s="385"/>
      <c r="P52" s="385"/>
      <c r="Q52" s="385"/>
      <c r="R52" s="385"/>
      <c r="S52" s="385"/>
      <c r="T52" s="385"/>
      <c r="U52" s="385"/>
      <c r="V52" s="385"/>
      <c r="W52" s="385"/>
      <c r="X52" s="385"/>
      <c r="Y52" s="385"/>
      <c r="Z52" s="385"/>
      <c r="AA52" s="385"/>
      <c r="AB52" s="385"/>
      <c r="AC52" s="385"/>
      <c r="AD52" s="385"/>
      <c r="AE52" s="385"/>
      <c r="AF52" s="385"/>
      <c r="AG52" s="385"/>
      <c r="AH52" s="385"/>
      <c r="AI52" s="385"/>
      <c r="AJ52" s="385"/>
      <c r="AK52" s="385"/>
      <c r="AL52" s="385"/>
      <c r="AM52" s="385"/>
      <c r="AN52" s="385"/>
      <c r="AO52" s="385"/>
      <c r="AP52" s="385"/>
      <c r="AQ52" s="385"/>
      <c r="AR52" s="385"/>
      <c r="AS52" s="385"/>
      <c r="AT52" s="385"/>
      <c r="AU52" s="385"/>
      <c r="AV52" s="385"/>
      <c r="AW52" s="385"/>
      <c r="AX52" s="385"/>
      <c r="AY52" s="385"/>
      <c r="AZ52" s="385"/>
      <c r="BA52" s="385"/>
      <c r="BB52" s="385"/>
      <c r="BC52" s="385"/>
      <c r="BD52" s="385"/>
      <c r="BE52" s="385"/>
      <c r="BF52" s="385"/>
      <c r="BG52" s="385"/>
      <c r="BH52" s="385"/>
      <c r="BI52" s="385"/>
      <c r="BJ52" s="385"/>
      <c r="BK52" s="385"/>
      <c r="BL52" s="385"/>
      <c r="BM52" s="385"/>
    </row>
    <row r="53" spans="1:65" x14ac:dyDescent="0.2">
      <c r="A53" s="385"/>
      <c r="B53" s="385"/>
      <c r="C53" s="385"/>
      <c r="D53" s="385"/>
      <c r="E53" s="385"/>
      <c r="F53" s="385"/>
      <c r="G53" s="385"/>
      <c r="H53" s="385"/>
      <c r="I53" s="385"/>
      <c r="J53" s="385"/>
      <c r="K53" s="385"/>
      <c r="L53" s="385"/>
      <c r="M53" s="385"/>
      <c r="N53" s="385"/>
      <c r="O53" s="385"/>
      <c r="P53" s="385"/>
      <c r="Q53" s="385"/>
      <c r="R53" s="385"/>
      <c r="S53" s="385"/>
      <c r="T53" s="385"/>
      <c r="U53" s="385"/>
      <c r="V53" s="385"/>
      <c r="W53" s="385"/>
      <c r="X53" s="385"/>
      <c r="Y53" s="385"/>
      <c r="Z53" s="385"/>
      <c r="AA53" s="385"/>
      <c r="AB53" s="385"/>
      <c r="AC53" s="385"/>
      <c r="AD53" s="385"/>
      <c r="AE53" s="385"/>
      <c r="AF53" s="385"/>
      <c r="AG53" s="385"/>
      <c r="AH53" s="385"/>
      <c r="AI53" s="385"/>
      <c r="AJ53" s="385"/>
      <c r="AK53" s="385"/>
      <c r="AL53" s="385"/>
      <c r="AM53" s="385"/>
      <c r="AN53" s="385"/>
      <c r="AO53" s="385"/>
      <c r="AP53" s="385"/>
      <c r="AQ53" s="385"/>
      <c r="AR53" s="385"/>
      <c r="AS53" s="385"/>
      <c r="AT53" s="385"/>
      <c r="AU53" s="385"/>
      <c r="AV53" s="385"/>
      <c r="AW53" s="385"/>
      <c r="AX53" s="385"/>
      <c r="AY53" s="385"/>
      <c r="AZ53" s="385"/>
      <c r="BA53" s="385"/>
      <c r="BB53" s="385"/>
      <c r="BC53" s="385"/>
      <c r="BD53" s="385"/>
      <c r="BE53" s="385"/>
      <c r="BF53" s="385"/>
      <c r="BG53" s="385"/>
      <c r="BH53" s="385"/>
      <c r="BI53" s="385"/>
      <c r="BJ53" s="385"/>
      <c r="BK53" s="385"/>
      <c r="BL53" s="385"/>
      <c r="BM53" s="385"/>
    </row>
    <row r="54" spans="1:65" x14ac:dyDescent="0.2">
      <c r="A54" s="385"/>
      <c r="B54" s="385"/>
      <c r="C54" s="385"/>
      <c r="D54" s="385"/>
      <c r="E54" s="385"/>
      <c r="F54" s="385"/>
      <c r="G54" s="385"/>
      <c r="H54" s="385"/>
      <c r="I54" s="385"/>
      <c r="J54" s="385"/>
      <c r="K54" s="385"/>
      <c r="L54" s="385"/>
      <c r="M54" s="385"/>
      <c r="N54" s="385"/>
      <c r="O54" s="385"/>
      <c r="P54" s="385"/>
      <c r="Q54" s="385"/>
      <c r="R54" s="385"/>
      <c r="S54" s="385"/>
      <c r="T54" s="385"/>
      <c r="U54" s="385"/>
      <c r="V54" s="385"/>
      <c r="W54" s="385"/>
      <c r="X54" s="385"/>
      <c r="Y54" s="385"/>
      <c r="Z54" s="385"/>
      <c r="AA54" s="385"/>
      <c r="AB54" s="385"/>
      <c r="AC54" s="385"/>
      <c r="AD54" s="385"/>
      <c r="AE54" s="385"/>
      <c r="AF54" s="385"/>
      <c r="AG54" s="385"/>
      <c r="AH54" s="385"/>
      <c r="AI54" s="385"/>
      <c r="AJ54" s="385"/>
      <c r="AK54" s="385"/>
      <c r="AL54" s="385"/>
      <c r="AM54" s="385"/>
      <c r="AN54" s="385"/>
      <c r="AO54" s="385"/>
      <c r="AP54" s="385"/>
      <c r="AQ54" s="385"/>
      <c r="AR54" s="385"/>
      <c r="AS54" s="385"/>
      <c r="AT54" s="385"/>
      <c r="AU54" s="385"/>
      <c r="AV54" s="385"/>
      <c r="AW54" s="385"/>
      <c r="AX54" s="385"/>
      <c r="AY54" s="385"/>
      <c r="AZ54" s="385"/>
      <c r="BA54" s="385"/>
      <c r="BB54" s="385"/>
      <c r="BC54" s="385"/>
      <c r="BD54" s="385"/>
      <c r="BE54" s="385"/>
      <c r="BF54" s="385"/>
      <c r="BG54" s="385"/>
      <c r="BH54" s="385"/>
      <c r="BI54" s="385"/>
      <c r="BJ54" s="385"/>
      <c r="BK54" s="385"/>
      <c r="BL54" s="385"/>
      <c r="BM54" s="385"/>
    </row>
    <row r="55" spans="1:65" x14ac:dyDescent="0.2">
      <c r="A55" s="385"/>
      <c r="B55" s="385"/>
      <c r="C55" s="385"/>
      <c r="D55" s="385"/>
      <c r="E55" s="385"/>
      <c r="F55" s="385"/>
      <c r="G55" s="385"/>
      <c r="H55" s="385"/>
      <c r="I55" s="385"/>
      <c r="J55" s="385"/>
      <c r="K55" s="385"/>
      <c r="L55" s="385"/>
      <c r="M55" s="385"/>
      <c r="N55" s="385"/>
      <c r="O55" s="385"/>
      <c r="P55" s="385"/>
      <c r="Q55" s="385"/>
      <c r="R55" s="385"/>
      <c r="S55" s="385"/>
      <c r="T55" s="385"/>
      <c r="U55" s="385"/>
      <c r="V55" s="385"/>
      <c r="W55" s="385"/>
      <c r="X55" s="385"/>
      <c r="Y55" s="385"/>
      <c r="Z55" s="385"/>
      <c r="AA55" s="385"/>
      <c r="AB55" s="385"/>
      <c r="AC55" s="385"/>
      <c r="AD55" s="385"/>
      <c r="AE55" s="385"/>
      <c r="AF55" s="385"/>
      <c r="AG55" s="385"/>
      <c r="AH55" s="385"/>
      <c r="AI55" s="385"/>
      <c r="AJ55" s="385"/>
      <c r="AK55" s="385"/>
      <c r="AL55" s="385"/>
      <c r="AM55" s="385"/>
      <c r="AN55" s="385"/>
      <c r="AO55" s="385"/>
      <c r="AP55" s="385"/>
      <c r="AQ55" s="385"/>
      <c r="AR55" s="385"/>
      <c r="AS55" s="385"/>
      <c r="AT55" s="385"/>
      <c r="AU55" s="385"/>
      <c r="AV55" s="385"/>
      <c r="AW55" s="385"/>
      <c r="AX55" s="385"/>
      <c r="AY55" s="385"/>
      <c r="AZ55" s="385"/>
      <c r="BA55" s="385"/>
      <c r="BB55" s="385"/>
      <c r="BC55" s="385"/>
      <c r="BD55" s="385"/>
      <c r="BE55" s="385"/>
      <c r="BF55" s="385"/>
      <c r="BG55" s="385"/>
      <c r="BH55" s="385"/>
      <c r="BI55" s="385"/>
      <c r="BJ55" s="385"/>
      <c r="BK55" s="385"/>
      <c r="BL55" s="385"/>
      <c r="BM55" s="385"/>
    </row>
    <row r="56" spans="1:65" x14ac:dyDescent="0.2">
      <c r="A56" s="385"/>
      <c r="B56" s="385"/>
      <c r="C56" s="385"/>
      <c r="D56" s="385"/>
      <c r="E56" s="385"/>
      <c r="F56" s="385"/>
      <c r="G56" s="385"/>
      <c r="H56" s="385"/>
      <c r="I56" s="385"/>
      <c r="J56" s="385"/>
      <c r="K56" s="385"/>
      <c r="L56" s="385"/>
      <c r="M56" s="385"/>
      <c r="N56" s="385"/>
      <c r="O56" s="385"/>
      <c r="P56" s="385"/>
      <c r="Q56" s="385"/>
      <c r="R56" s="385"/>
      <c r="S56" s="385"/>
      <c r="T56" s="385"/>
      <c r="U56" s="385"/>
      <c r="V56" s="385"/>
      <c r="W56" s="385"/>
      <c r="X56" s="385"/>
      <c r="Y56" s="385"/>
      <c r="Z56" s="385"/>
      <c r="AA56" s="385"/>
      <c r="AB56" s="385"/>
      <c r="AC56" s="385"/>
      <c r="AD56" s="385"/>
      <c r="AE56" s="385"/>
      <c r="AF56" s="385"/>
      <c r="AG56" s="385"/>
      <c r="AH56" s="385"/>
      <c r="AI56" s="385"/>
      <c r="AJ56" s="385"/>
      <c r="AK56" s="385"/>
      <c r="AL56" s="385"/>
      <c r="AM56" s="385"/>
      <c r="AN56" s="385"/>
      <c r="AO56" s="385"/>
      <c r="AP56" s="385"/>
      <c r="AQ56" s="385"/>
      <c r="AR56" s="385"/>
      <c r="AS56" s="385"/>
      <c r="AT56" s="385"/>
      <c r="AU56" s="385"/>
      <c r="AV56" s="385"/>
      <c r="AW56" s="385"/>
      <c r="AX56" s="385"/>
      <c r="AY56" s="385"/>
      <c r="AZ56" s="385"/>
      <c r="BA56" s="385"/>
      <c r="BB56" s="385"/>
      <c r="BC56" s="385"/>
      <c r="BD56" s="385"/>
      <c r="BE56" s="385"/>
      <c r="BF56" s="385"/>
      <c r="BG56" s="385"/>
      <c r="BH56" s="385"/>
      <c r="BI56" s="385"/>
      <c r="BJ56" s="385"/>
      <c r="BK56" s="385"/>
      <c r="BL56" s="385"/>
      <c r="BM56" s="385"/>
    </row>
    <row r="57" spans="1:65" x14ac:dyDescent="0.2">
      <c r="A57" s="385"/>
      <c r="B57" s="385"/>
      <c r="C57" s="385"/>
      <c r="D57" s="385"/>
      <c r="E57" s="385"/>
      <c r="F57" s="385"/>
      <c r="G57" s="385"/>
      <c r="H57" s="385"/>
      <c r="I57" s="385"/>
      <c r="J57" s="385"/>
      <c r="K57" s="385"/>
      <c r="L57" s="385"/>
      <c r="M57" s="385"/>
      <c r="N57" s="385"/>
      <c r="O57" s="385"/>
      <c r="P57" s="385"/>
      <c r="Q57" s="385"/>
      <c r="R57" s="385"/>
      <c r="S57" s="385"/>
      <c r="T57" s="385"/>
      <c r="U57" s="385"/>
      <c r="V57" s="385"/>
      <c r="W57" s="385"/>
      <c r="X57" s="385"/>
      <c r="Y57" s="385"/>
      <c r="Z57" s="385"/>
      <c r="AA57" s="385"/>
      <c r="AB57" s="385"/>
      <c r="AC57" s="385"/>
      <c r="AD57" s="385"/>
      <c r="AE57" s="385"/>
      <c r="AF57" s="385"/>
      <c r="AG57" s="385"/>
      <c r="AH57" s="385"/>
      <c r="AI57" s="385"/>
      <c r="AJ57" s="385"/>
      <c r="AK57" s="385"/>
      <c r="AL57" s="385"/>
      <c r="AM57" s="385"/>
      <c r="AN57" s="385"/>
      <c r="AO57" s="385"/>
      <c r="AP57" s="385"/>
      <c r="AQ57" s="385"/>
      <c r="AR57" s="385"/>
      <c r="AS57" s="385"/>
      <c r="AT57" s="385"/>
      <c r="AU57" s="385"/>
      <c r="AV57" s="385"/>
      <c r="AW57" s="385"/>
      <c r="AX57" s="385"/>
      <c r="AY57" s="385"/>
      <c r="AZ57" s="385"/>
      <c r="BA57" s="385"/>
      <c r="BB57" s="385"/>
      <c r="BC57" s="385"/>
      <c r="BD57" s="385"/>
      <c r="BE57" s="385"/>
      <c r="BF57" s="385"/>
      <c r="BG57" s="385"/>
      <c r="BH57" s="385"/>
      <c r="BI57" s="385"/>
      <c r="BJ57" s="385"/>
      <c r="BK57" s="385"/>
      <c r="BL57" s="385"/>
      <c r="BM57" s="385"/>
    </row>
    <row r="58" spans="1:65" x14ac:dyDescent="0.2">
      <c r="A58" s="385"/>
      <c r="B58" s="385"/>
      <c r="C58" s="385"/>
      <c r="D58" s="385"/>
      <c r="E58" s="385"/>
      <c r="F58" s="385"/>
      <c r="G58" s="385"/>
      <c r="H58" s="385"/>
      <c r="I58" s="385"/>
      <c r="J58" s="385"/>
      <c r="K58" s="385"/>
      <c r="L58" s="385"/>
      <c r="M58" s="385"/>
      <c r="N58" s="385"/>
      <c r="O58" s="385"/>
      <c r="P58" s="385"/>
      <c r="Q58" s="385"/>
      <c r="R58" s="385"/>
      <c r="S58" s="385"/>
      <c r="T58" s="385"/>
      <c r="U58" s="385"/>
      <c r="V58" s="385"/>
      <c r="W58" s="385"/>
      <c r="X58" s="385"/>
      <c r="Y58" s="385"/>
      <c r="Z58" s="385"/>
      <c r="AA58" s="385"/>
      <c r="AB58" s="385"/>
      <c r="AC58" s="385"/>
      <c r="AD58" s="385"/>
      <c r="AE58" s="385"/>
      <c r="AF58" s="385"/>
      <c r="AG58" s="385"/>
      <c r="AH58" s="385"/>
      <c r="AI58" s="385"/>
      <c r="AJ58" s="385"/>
      <c r="AK58" s="385"/>
      <c r="AL58" s="385"/>
      <c r="AM58" s="385"/>
      <c r="AN58" s="385"/>
      <c r="AO58" s="385"/>
      <c r="AP58" s="385"/>
      <c r="AQ58" s="385"/>
      <c r="AR58" s="385"/>
      <c r="AS58" s="385"/>
      <c r="AT58" s="385"/>
      <c r="AU58" s="385"/>
      <c r="AV58" s="385"/>
      <c r="AW58" s="385"/>
      <c r="AX58" s="385"/>
      <c r="AY58" s="385"/>
      <c r="AZ58" s="385"/>
      <c r="BA58" s="385"/>
      <c r="BB58" s="385"/>
      <c r="BC58" s="385"/>
      <c r="BD58" s="385"/>
      <c r="BE58" s="385"/>
      <c r="BF58" s="385"/>
      <c r="BG58" s="385"/>
      <c r="BH58" s="385"/>
      <c r="BI58" s="385"/>
      <c r="BJ58" s="385"/>
      <c r="BK58" s="385"/>
      <c r="BL58" s="385"/>
      <c r="BM58" s="385"/>
    </row>
    <row r="59" spans="1:65" x14ac:dyDescent="0.2">
      <c r="A59" s="385"/>
      <c r="B59" s="385"/>
      <c r="C59" s="385"/>
      <c r="D59" s="385"/>
      <c r="E59" s="385"/>
      <c r="F59" s="385"/>
      <c r="G59" s="385"/>
      <c r="H59" s="385"/>
      <c r="I59" s="385"/>
      <c r="J59" s="385"/>
      <c r="K59" s="385"/>
      <c r="L59" s="385"/>
      <c r="M59" s="385"/>
      <c r="N59" s="385"/>
      <c r="O59" s="385"/>
      <c r="P59" s="385"/>
      <c r="Q59" s="385"/>
      <c r="R59" s="385"/>
      <c r="S59" s="385"/>
      <c r="T59" s="385"/>
      <c r="U59" s="385"/>
      <c r="V59" s="385"/>
      <c r="W59" s="385"/>
      <c r="X59" s="385"/>
      <c r="Y59" s="385"/>
      <c r="Z59" s="385"/>
      <c r="AA59" s="385"/>
      <c r="AB59" s="385"/>
      <c r="AC59" s="385"/>
      <c r="AD59" s="385"/>
      <c r="AE59" s="385"/>
      <c r="AF59" s="385"/>
      <c r="AG59" s="385"/>
      <c r="AH59" s="385"/>
      <c r="AI59" s="385"/>
      <c r="AJ59" s="385"/>
      <c r="AK59" s="385"/>
      <c r="AL59" s="385"/>
      <c r="AM59" s="385"/>
      <c r="AN59" s="385"/>
      <c r="AO59" s="385"/>
      <c r="AP59" s="385"/>
      <c r="AQ59" s="385"/>
      <c r="AR59" s="385"/>
      <c r="AS59" s="385"/>
      <c r="AT59" s="385"/>
      <c r="AU59" s="385"/>
      <c r="AV59" s="385"/>
      <c r="AW59" s="385"/>
      <c r="AX59" s="385"/>
      <c r="AY59" s="385"/>
      <c r="AZ59" s="385"/>
      <c r="BA59" s="385"/>
      <c r="BB59" s="385"/>
      <c r="BC59" s="385"/>
      <c r="BD59" s="385"/>
      <c r="BE59" s="385"/>
      <c r="BF59" s="385"/>
      <c r="BG59" s="385"/>
      <c r="BH59" s="385"/>
      <c r="BI59" s="385"/>
      <c r="BJ59" s="385"/>
      <c r="BK59" s="385"/>
      <c r="BL59" s="385"/>
      <c r="BM59" s="385"/>
    </row>
    <row r="60" spans="1:65" x14ac:dyDescent="0.2">
      <c r="A60" s="385"/>
      <c r="B60" s="385"/>
      <c r="C60" s="385"/>
      <c r="D60" s="385"/>
      <c r="E60" s="385"/>
      <c r="F60" s="385"/>
      <c r="G60" s="385"/>
      <c r="H60" s="385"/>
      <c r="I60" s="385"/>
      <c r="J60" s="385"/>
      <c r="K60" s="385"/>
      <c r="L60" s="385"/>
      <c r="M60" s="385"/>
      <c r="N60" s="385"/>
      <c r="O60" s="385"/>
      <c r="P60" s="385"/>
      <c r="Q60" s="385"/>
      <c r="R60" s="385"/>
      <c r="S60" s="385"/>
      <c r="T60" s="385"/>
      <c r="U60" s="385"/>
      <c r="V60" s="385"/>
      <c r="W60" s="385"/>
      <c r="X60" s="385"/>
      <c r="Y60" s="385"/>
      <c r="Z60" s="385"/>
      <c r="AA60" s="385"/>
      <c r="AB60" s="385"/>
      <c r="AC60" s="385"/>
      <c r="AD60" s="385"/>
      <c r="AE60" s="385"/>
      <c r="AF60" s="385"/>
      <c r="AG60" s="385"/>
      <c r="AH60" s="385"/>
      <c r="AI60" s="385"/>
      <c r="AJ60" s="385"/>
      <c r="AK60" s="385"/>
      <c r="AL60" s="385"/>
      <c r="AM60" s="385"/>
      <c r="AN60" s="385"/>
      <c r="AO60" s="385"/>
      <c r="AP60" s="385"/>
      <c r="AQ60" s="385"/>
      <c r="AR60" s="385"/>
      <c r="AS60" s="385"/>
      <c r="AT60" s="385"/>
      <c r="AU60" s="385"/>
      <c r="AV60" s="385"/>
      <c r="AW60" s="385"/>
      <c r="AX60" s="385"/>
      <c r="AY60" s="385"/>
      <c r="AZ60" s="385"/>
      <c r="BA60" s="385"/>
      <c r="BB60" s="385"/>
      <c r="BC60" s="385"/>
      <c r="BD60" s="385"/>
      <c r="BE60" s="385"/>
      <c r="BF60" s="385"/>
      <c r="BG60" s="385"/>
      <c r="BH60" s="385"/>
      <c r="BI60" s="385"/>
      <c r="BJ60" s="385"/>
      <c r="BK60" s="385"/>
      <c r="BL60" s="385"/>
      <c r="BM60" s="385"/>
    </row>
    <row r="61" spans="1:65" x14ac:dyDescent="0.2">
      <c r="A61" s="385"/>
      <c r="B61" s="385"/>
      <c r="C61" s="385"/>
      <c r="D61" s="385"/>
      <c r="E61" s="385"/>
      <c r="F61" s="385"/>
      <c r="G61" s="385"/>
      <c r="H61" s="385"/>
      <c r="I61" s="385"/>
      <c r="J61" s="385"/>
      <c r="K61" s="385"/>
      <c r="L61" s="385"/>
      <c r="M61" s="385"/>
      <c r="N61" s="385"/>
      <c r="O61" s="385"/>
      <c r="P61" s="385"/>
      <c r="Q61" s="385"/>
      <c r="R61" s="385"/>
      <c r="S61" s="385"/>
      <c r="T61" s="385"/>
      <c r="U61" s="385"/>
      <c r="V61" s="385"/>
      <c r="W61" s="385"/>
      <c r="X61" s="385"/>
      <c r="Y61" s="385"/>
      <c r="Z61" s="385"/>
      <c r="AA61" s="385"/>
      <c r="AB61" s="385"/>
      <c r="AC61" s="385"/>
      <c r="AD61" s="385"/>
      <c r="AE61" s="385"/>
      <c r="AF61" s="385"/>
      <c r="AG61" s="385"/>
      <c r="AH61" s="385"/>
      <c r="AI61" s="385"/>
      <c r="AJ61" s="385"/>
      <c r="AK61" s="385"/>
      <c r="AL61" s="385"/>
      <c r="AM61" s="385"/>
      <c r="AN61" s="385"/>
      <c r="AO61" s="385"/>
      <c r="AP61" s="385"/>
      <c r="AQ61" s="385"/>
      <c r="AR61" s="385"/>
      <c r="AS61" s="385"/>
      <c r="AT61" s="385"/>
      <c r="AU61" s="385"/>
      <c r="AV61" s="385"/>
      <c r="AW61" s="385"/>
      <c r="AX61" s="385"/>
      <c r="AY61" s="385"/>
      <c r="AZ61" s="385"/>
      <c r="BA61" s="385"/>
      <c r="BB61" s="385"/>
      <c r="BC61" s="385"/>
      <c r="BD61" s="385"/>
      <c r="BE61" s="385"/>
      <c r="BF61" s="385"/>
      <c r="BG61" s="385"/>
      <c r="BH61" s="385"/>
      <c r="BI61" s="385"/>
      <c r="BJ61" s="385"/>
      <c r="BK61" s="385"/>
      <c r="BL61" s="385"/>
      <c r="BM61" s="385"/>
    </row>
    <row r="62" spans="1:65" x14ac:dyDescent="0.2">
      <c r="A62" s="385"/>
      <c r="B62" s="385"/>
      <c r="C62" s="385"/>
      <c r="D62" s="385"/>
      <c r="E62" s="385"/>
      <c r="F62" s="385"/>
      <c r="G62" s="385"/>
      <c r="H62" s="385"/>
      <c r="I62" s="385"/>
      <c r="J62" s="385"/>
      <c r="K62" s="385"/>
      <c r="L62" s="385"/>
      <c r="M62" s="385"/>
      <c r="N62" s="385"/>
      <c r="O62" s="385"/>
      <c r="P62" s="385"/>
      <c r="Q62" s="385"/>
      <c r="R62" s="385"/>
      <c r="S62" s="385"/>
      <c r="T62" s="385"/>
      <c r="U62" s="385"/>
      <c r="V62" s="385"/>
      <c r="W62" s="385"/>
      <c r="X62" s="385"/>
      <c r="Y62" s="385"/>
      <c r="Z62" s="385"/>
      <c r="AA62" s="385"/>
      <c r="AB62" s="385"/>
      <c r="AC62" s="385"/>
      <c r="AD62" s="385"/>
      <c r="AE62" s="385"/>
      <c r="AF62" s="385"/>
      <c r="AG62" s="385"/>
      <c r="AH62" s="385"/>
      <c r="AI62" s="385"/>
      <c r="AJ62" s="385"/>
      <c r="AK62" s="385"/>
      <c r="AL62" s="385"/>
      <c r="AM62" s="385"/>
      <c r="AN62" s="385"/>
      <c r="AO62" s="385"/>
      <c r="AP62" s="385"/>
      <c r="AQ62" s="385"/>
      <c r="AR62" s="385"/>
      <c r="AS62" s="385"/>
      <c r="AT62" s="385"/>
      <c r="AU62" s="385"/>
      <c r="AV62" s="385"/>
      <c r="AW62" s="385"/>
      <c r="AX62" s="385"/>
      <c r="AY62" s="385"/>
      <c r="AZ62" s="385"/>
      <c r="BA62" s="385"/>
      <c r="BB62" s="385"/>
      <c r="BC62" s="385"/>
      <c r="BD62" s="385"/>
      <c r="BE62" s="385"/>
      <c r="BF62" s="385"/>
      <c r="BG62" s="385"/>
      <c r="BH62" s="385"/>
      <c r="BI62" s="385"/>
      <c r="BJ62" s="385"/>
      <c r="BK62" s="385"/>
      <c r="BL62" s="385"/>
      <c r="BM62" s="385"/>
    </row>
    <row r="63" spans="1:65" x14ac:dyDescent="0.2">
      <c r="A63" s="385"/>
      <c r="B63" s="385"/>
      <c r="C63" s="385"/>
      <c r="D63" s="385"/>
      <c r="E63" s="385"/>
      <c r="F63" s="385"/>
      <c r="G63" s="385"/>
      <c r="H63" s="385"/>
      <c r="I63" s="385"/>
      <c r="J63" s="385"/>
      <c r="K63" s="385"/>
      <c r="L63" s="385"/>
      <c r="M63" s="385"/>
      <c r="N63" s="385"/>
      <c r="O63" s="385"/>
      <c r="P63" s="385"/>
      <c r="Q63" s="385"/>
      <c r="R63" s="385"/>
      <c r="S63" s="385"/>
      <c r="T63" s="385"/>
      <c r="U63" s="385"/>
      <c r="V63" s="385"/>
      <c r="W63" s="385"/>
      <c r="X63" s="385"/>
      <c r="Y63" s="385"/>
      <c r="Z63" s="385"/>
      <c r="AA63" s="385"/>
      <c r="AB63" s="385"/>
      <c r="AC63" s="385"/>
      <c r="AD63" s="385"/>
      <c r="AE63" s="385"/>
      <c r="AF63" s="385"/>
      <c r="AG63" s="385"/>
      <c r="AH63" s="385"/>
      <c r="AI63" s="385"/>
      <c r="AJ63" s="385"/>
      <c r="AK63" s="385"/>
      <c r="AL63" s="385"/>
      <c r="AM63" s="385"/>
      <c r="AN63" s="385"/>
      <c r="AO63" s="385"/>
      <c r="AP63" s="385"/>
      <c r="AQ63" s="385"/>
      <c r="AR63" s="385"/>
      <c r="AS63" s="385"/>
      <c r="AT63" s="385"/>
      <c r="AU63" s="385"/>
      <c r="AV63" s="385"/>
      <c r="AW63" s="385"/>
      <c r="AX63" s="385"/>
      <c r="AY63" s="385"/>
      <c r="AZ63" s="385"/>
      <c r="BA63" s="385"/>
      <c r="BB63" s="385"/>
      <c r="BC63" s="385"/>
      <c r="BD63" s="385"/>
      <c r="BE63" s="385"/>
      <c r="BF63" s="385"/>
      <c r="BG63" s="385"/>
      <c r="BH63" s="385"/>
      <c r="BI63" s="385"/>
      <c r="BJ63" s="385"/>
      <c r="BK63" s="385"/>
      <c r="BL63" s="385"/>
      <c r="BM63" s="385"/>
    </row>
    <row r="64" spans="1:65" x14ac:dyDescent="0.2">
      <c r="A64" s="385"/>
      <c r="B64" s="385"/>
      <c r="C64" s="385"/>
      <c r="D64" s="385"/>
      <c r="E64" s="385"/>
      <c r="F64" s="385"/>
      <c r="G64" s="385"/>
      <c r="H64" s="385"/>
      <c r="I64" s="385"/>
      <c r="J64" s="385"/>
      <c r="K64" s="385"/>
      <c r="L64" s="385"/>
      <c r="M64" s="385"/>
      <c r="N64" s="385"/>
      <c r="O64" s="385"/>
      <c r="P64" s="385"/>
      <c r="Q64" s="385"/>
      <c r="R64" s="385"/>
      <c r="S64" s="385"/>
      <c r="T64" s="385"/>
      <c r="U64" s="385"/>
      <c r="V64" s="385"/>
      <c r="W64" s="385"/>
      <c r="X64" s="385"/>
      <c r="Y64" s="385"/>
      <c r="Z64" s="385"/>
      <c r="AA64" s="385"/>
      <c r="AB64" s="385"/>
      <c r="AC64" s="385"/>
      <c r="AD64" s="385"/>
      <c r="AE64" s="385"/>
      <c r="AF64" s="385"/>
      <c r="AG64" s="385"/>
      <c r="AH64" s="385"/>
      <c r="AI64" s="385"/>
      <c r="AJ64" s="385"/>
      <c r="AK64" s="385"/>
      <c r="AL64" s="385"/>
      <c r="AM64" s="385"/>
      <c r="AN64" s="385"/>
      <c r="AO64" s="385"/>
      <c r="AP64" s="385"/>
      <c r="AQ64" s="385"/>
      <c r="AR64" s="385"/>
      <c r="AS64" s="385"/>
      <c r="AT64" s="385"/>
      <c r="AU64" s="385"/>
      <c r="AV64" s="385"/>
      <c r="AW64" s="385"/>
      <c r="AX64" s="385"/>
      <c r="AY64" s="385"/>
      <c r="AZ64" s="385"/>
      <c r="BA64" s="385"/>
      <c r="BB64" s="385"/>
      <c r="BC64" s="385"/>
      <c r="BD64" s="385"/>
      <c r="BE64" s="385"/>
      <c r="BF64" s="385"/>
      <c r="BG64" s="385"/>
      <c r="BH64" s="385"/>
      <c r="BI64" s="385"/>
      <c r="BJ64" s="385"/>
      <c r="BK64" s="385"/>
      <c r="BL64" s="385"/>
      <c r="BM64" s="385"/>
    </row>
    <row r="65" spans="1:65" x14ac:dyDescent="0.2">
      <c r="A65" s="385"/>
      <c r="B65" s="385"/>
      <c r="C65" s="385"/>
      <c r="D65" s="385"/>
      <c r="E65" s="385"/>
      <c r="F65" s="385"/>
      <c r="G65" s="385"/>
      <c r="H65" s="385"/>
      <c r="I65" s="385"/>
      <c r="J65" s="385"/>
      <c r="K65" s="385"/>
      <c r="L65" s="385"/>
      <c r="M65" s="385"/>
      <c r="N65" s="385"/>
      <c r="O65" s="385"/>
      <c r="P65" s="385"/>
      <c r="Q65" s="385"/>
      <c r="R65" s="385"/>
      <c r="S65" s="385"/>
      <c r="T65" s="385"/>
      <c r="U65" s="385"/>
      <c r="V65" s="385"/>
      <c r="W65" s="385"/>
      <c r="X65" s="385"/>
      <c r="Y65" s="385"/>
      <c r="Z65" s="385"/>
      <c r="AA65" s="385"/>
      <c r="AB65" s="385"/>
      <c r="AC65" s="385"/>
      <c r="AD65" s="385"/>
      <c r="AE65" s="385"/>
      <c r="AF65" s="385"/>
      <c r="AG65" s="385"/>
      <c r="AH65" s="385"/>
      <c r="AI65" s="385"/>
      <c r="AJ65" s="385"/>
      <c r="AK65" s="385"/>
      <c r="AL65" s="385"/>
      <c r="AM65" s="385"/>
      <c r="AN65" s="385"/>
      <c r="AO65" s="385"/>
      <c r="AP65" s="385"/>
      <c r="AQ65" s="385"/>
      <c r="AR65" s="385"/>
      <c r="AS65" s="385"/>
      <c r="AT65" s="385"/>
      <c r="AU65" s="385"/>
      <c r="AV65" s="385"/>
      <c r="AW65" s="385"/>
      <c r="AX65" s="385"/>
      <c r="AY65" s="385"/>
      <c r="AZ65" s="385"/>
      <c r="BA65" s="385"/>
      <c r="BB65" s="385"/>
      <c r="BC65" s="385"/>
      <c r="BD65" s="385"/>
      <c r="BE65" s="385"/>
      <c r="BF65" s="385"/>
      <c r="BG65" s="385"/>
      <c r="BH65" s="385"/>
      <c r="BI65" s="385"/>
      <c r="BJ65" s="385"/>
      <c r="BK65" s="385"/>
      <c r="BL65" s="385"/>
      <c r="BM65" s="385"/>
    </row>
    <row r="66" spans="1:65" x14ac:dyDescent="0.2">
      <c r="A66" s="385"/>
      <c r="B66" s="385"/>
      <c r="C66" s="385"/>
      <c r="D66" s="385"/>
      <c r="E66" s="385"/>
      <c r="F66" s="385"/>
      <c r="G66" s="385"/>
      <c r="H66" s="385"/>
      <c r="I66" s="385"/>
      <c r="J66" s="385"/>
      <c r="K66" s="385"/>
      <c r="L66" s="385"/>
      <c r="M66" s="385"/>
      <c r="N66" s="385"/>
      <c r="O66" s="385"/>
      <c r="P66" s="385"/>
      <c r="Q66" s="385"/>
      <c r="R66" s="385"/>
      <c r="S66" s="385"/>
      <c r="T66" s="385"/>
      <c r="U66" s="385"/>
      <c r="V66" s="385"/>
      <c r="W66" s="385"/>
      <c r="X66" s="385"/>
      <c r="Y66" s="385"/>
      <c r="Z66" s="385"/>
      <c r="AA66" s="385"/>
      <c r="AB66" s="385"/>
      <c r="AC66" s="385"/>
      <c r="AD66" s="385"/>
      <c r="AE66" s="385"/>
      <c r="AF66" s="385"/>
      <c r="AG66" s="385"/>
      <c r="AH66" s="385"/>
      <c r="AI66" s="385"/>
      <c r="AJ66" s="385"/>
      <c r="AK66" s="385"/>
      <c r="AL66" s="385"/>
      <c r="AM66" s="385"/>
      <c r="AN66" s="385"/>
      <c r="AO66" s="385"/>
      <c r="AP66" s="385"/>
      <c r="AQ66" s="385"/>
      <c r="AR66" s="385"/>
      <c r="AS66" s="385"/>
      <c r="AT66" s="385"/>
      <c r="AU66" s="385"/>
      <c r="AV66" s="385"/>
      <c r="AW66" s="385"/>
      <c r="AX66" s="385"/>
      <c r="AY66" s="385"/>
      <c r="AZ66" s="385"/>
      <c r="BA66" s="385"/>
      <c r="BB66" s="385"/>
      <c r="BC66" s="385"/>
      <c r="BD66" s="385"/>
      <c r="BE66" s="385"/>
      <c r="BF66" s="385"/>
      <c r="BG66" s="385"/>
      <c r="BH66" s="385"/>
      <c r="BI66" s="385"/>
      <c r="BJ66" s="385"/>
      <c r="BK66" s="385"/>
      <c r="BL66" s="385"/>
      <c r="BM66" s="385"/>
    </row>
    <row r="67" spans="1:65" x14ac:dyDescent="0.2">
      <c r="A67" s="385"/>
      <c r="B67" s="385"/>
      <c r="C67" s="385"/>
      <c r="D67" s="385"/>
      <c r="E67" s="385"/>
      <c r="F67" s="385"/>
      <c r="G67" s="385"/>
      <c r="H67" s="385"/>
      <c r="I67" s="385"/>
      <c r="J67" s="385"/>
      <c r="K67" s="385"/>
      <c r="L67" s="385"/>
      <c r="M67" s="385"/>
      <c r="N67" s="385"/>
      <c r="O67" s="385"/>
      <c r="P67" s="385"/>
      <c r="Q67" s="385"/>
      <c r="R67" s="385"/>
      <c r="S67" s="385"/>
      <c r="T67" s="385"/>
      <c r="U67" s="385"/>
      <c r="V67" s="385"/>
      <c r="W67" s="385"/>
      <c r="X67" s="385"/>
      <c r="Y67" s="385"/>
      <c r="Z67" s="385"/>
      <c r="AA67" s="385"/>
      <c r="AB67" s="385"/>
      <c r="AC67" s="385"/>
      <c r="AD67" s="385"/>
      <c r="AE67" s="385"/>
      <c r="AF67" s="385"/>
      <c r="AG67" s="385"/>
      <c r="AH67" s="385"/>
      <c r="AI67" s="385"/>
      <c r="AJ67" s="385"/>
      <c r="AK67" s="385"/>
      <c r="AL67" s="385"/>
      <c r="AM67" s="385"/>
      <c r="AN67" s="385"/>
      <c r="AO67" s="385"/>
      <c r="AP67" s="385"/>
      <c r="AQ67" s="385"/>
      <c r="AR67" s="385"/>
      <c r="AS67" s="385"/>
      <c r="AT67" s="385"/>
      <c r="AU67" s="385"/>
      <c r="AV67" s="385"/>
      <c r="AW67" s="385"/>
      <c r="AX67" s="385"/>
      <c r="AY67" s="385"/>
      <c r="AZ67" s="385"/>
      <c r="BA67" s="385"/>
      <c r="BB67" s="385"/>
      <c r="BC67" s="385"/>
      <c r="BD67" s="385"/>
      <c r="BE67" s="385"/>
      <c r="BF67" s="385"/>
      <c r="BG67" s="385"/>
      <c r="BH67" s="385"/>
      <c r="BI67" s="385"/>
      <c r="BJ67" s="385"/>
      <c r="BK67" s="385"/>
      <c r="BL67" s="385"/>
      <c r="BM67" s="385"/>
    </row>
    <row r="68" spans="1:65" x14ac:dyDescent="0.2">
      <c r="A68" s="385"/>
      <c r="B68" s="385"/>
      <c r="C68" s="385"/>
      <c r="D68" s="385"/>
      <c r="E68" s="385"/>
      <c r="F68" s="385"/>
      <c r="G68" s="385"/>
      <c r="H68" s="385"/>
      <c r="I68" s="385"/>
      <c r="J68" s="385"/>
      <c r="K68" s="385"/>
      <c r="L68" s="385"/>
      <c r="M68" s="385"/>
      <c r="N68" s="385"/>
      <c r="O68" s="385"/>
      <c r="P68" s="385"/>
      <c r="Q68" s="385"/>
      <c r="R68" s="385"/>
      <c r="S68" s="385"/>
      <c r="T68" s="385"/>
      <c r="U68" s="385"/>
      <c r="V68" s="385"/>
      <c r="W68" s="385"/>
      <c r="X68" s="385"/>
      <c r="Y68" s="385"/>
      <c r="Z68" s="385"/>
      <c r="AA68" s="385"/>
      <c r="AB68" s="385"/>
      <c r="AC68" s="385"/>
      <c r="AD68" s="385"/>
      <c r="AE68" s="385"/>
      <c r="AF68" s="385"/>
      <c r="AG68" s="385"/>
      <c r="AH68" s="385"/>
      <c r="AI68" s="385"/>
      <c r="AJ68" s="385"/>
      <c r="AK68" s="385"/>
      <c r="AL68" s="385"/>
      <c r="AM68" s="385"/>
      <c r="AN68" s="385"/>
      <c r="AO68" s="385"/>
      <c r="AP68" s="385"/>
      <c r="AQ68" s="385"/>
      <c r="AR68" s="385"/>
      <c r="AS68" s="385"/>
      <c r="AT68" s="385"/>
      <c r="AU68" s="385"/>
      <c r="AV68" s="385"/>
      <c r="AW68" s="385"/>
      <c r="AX68" s="385"/>
      <c r="AY68" s="385"/>
      <c r="AZ68" s="385"/>
      <c r="BA68" s="385"/>
      <c r="BB68" s="385"/>
      <c r="BC68" s="385"/>
      <c r="BD68" s="385"/>
      <c r="BE68" s="385"/>
      <c r="BF68" s="385"/>
      <c r="BG68" s="385"/>
      <c r="BH68" s="385"/>
      <c r="BI68" s="385"/>
      <c r="BJ68" s="385"/>
      <c r="BK68" s="385"/>
      <c r="BL68" s="385"/>
      <c r="BM68" s="385"/>
    </row>
    <row r="69" spans="1:65" x14ac:dyDescent="0.2">
      <c r="A69" s="385"/>
      <c r="B69" s="385"/>
      <c r="C69" s="385"/>
      <c r="D69" s="385"/>
      <c r="E69" s="385"/>
      <c r="F69" s="385"/>
      <c r="G69" s="385"/>
      <c r="H69" s="385"/>
      <c r="I69" s="385"/>
      <c r="J69" s="385"/>
      <c r="K69" s="385"/>
      <c r="L69" s="385"/>
      <c r="M69" s="385"/>
      <c r="N69" s="385"/>
      <c r="O69" s="385"/>
      <c r="P69" s="385"/>
      <c r="Q69" s="385"/>
      <c r="R69" s="385"/>
      <c r="S69" s="385"/>
      <c r="T69" s="385"/>
      <c r="U69" s="385"/>
      <c r="V69" s="385"/>
      <c r="W69" s="385"/>
      <c r="X69" s="385"/>
      <c r="Y69" s="385"/>
      <c r="Z69" s="385"/>
      <c r="AA69" s="385"/>
      <c r="AB69" s="385"/>
      <c r="AC69" s="385"/>
      <c r="AD69" s="385"/>
      <c r="AE69" s="385"/>
      <c r="AF69" s="385"/>
      <c r="AG69" s="385"/>
      <c r="AH69" s="385"/>
      <c r="AI69" s="385"/>
      <c r="AJ69" s="385"/>
      <c r="AK69" s="385"/>
      <c r="AL69" s="385"/>
      <c r="AM69" s="385"/>
      <c r="AN69" s="385"/>
      <c r="AO69" s="385"/>
      <c r="AP69" s="385"/>
      <c r="AQ69" s="385"/>
      <c r="AR69" s="385"/>
      <c r="AS69" s="385"/>
      <c r="AT69" s="385"/>
      <c r="AU69" s="385"/>
      <c r="AV69" s="385"/>
      <c r="AW69" s="385"/>
      <c r="AX69" s="385"/>
      <c r="AY69" s="385"/>
      <c r="AZ69" s="385"/>
      <c r="BA69" s="385"/>
      <c r="BB69" s="385"/>
      <c r="BC69" s="385"/>
      <c r="BD69" s="385"/>
      <c r="BE69" s="385"/>
      <c r="BF69" s="385"/>
      <c r="BG69" s="385"/>
      <c r="BH69" s="385"/>
      <c r="BI69" s="385"/>
      <c r="BJ69" s="385"/>
      <c r="BK69" s="385"/>
      <c r="BL69" s="385"/>
      <c r="BM69" s="385"/>
    </row>
    <row r="70" spans="1:65" x14ac:dyDescent="0.2">
      <c r="A70" s="385"/>
      <c r="B70" s="385"/>
      <c r="C70" s="385"/>
      <c r="D70" s="385"/>
      <c r="E70" s="385"/>
      <c r="F70" s="385"/>
      <c r="G70" s="385"/>
      <c r="H70" s="385"/>
      <c r="I70" s="385"/>
      <c r="J70" s="385"/>
      <c r="K70" s="385"/>
      <c r="L70" s="385"/>
      <c r="M70" s="385"/>
      <c r="N70" s="385"/>
      <c r="O70" s="385"/>
      <c r="P70" s="385"/>
      <c r="Q70" s="385"/>
      <c r="R70" s="385"/>
      <c r="S70" s="385"/>
      <c r="T70" s="385"/>
      <c r="U70" s="385"/>
      <c r="V70" s="385"/>
      <c r="W70" s="385"/>
      <c r="X70" s="385"/>
      <c r="Y70" s="385"/>
      <c r="Z70" s="385"/>
      <c r="AA70" s="385"/>
      <c r="AB70" s="385"/>
      <c r="AC70" s="385"/>
      <c r="AD70" s="385"/>
      <c r="AE70" s="385"/>
      <c r="AF70" s="385"/>
      <c r="AG70" s="385"/>
      <c r="AH70" s="385"/>
      <c r="AI70" s="385"/>
      <c r="AJ70" s="385"/>
      <c r="AK70" s="385"/>
      <c r="AL70" s="385"/>
      <c r="AM70" s="385"/>
      <c r="AN70" s="385"/>
      <c r="AO70" s="385"/>
      <c r="AP70" s="385"/>
      <c r="AQ70" s="385"/>
      <c r="AR70" s="385"/>
      <c r="AS70" s="385"/>
      <c r="AT70" s="385"/>
      <c r="AU70" s="385"/>
      <c r="AV70" s="385"/>
      <c r="AW70" s="385"/>
      <c r="AX70" s="385"/>
      <c r="AY70" s="385"/>
      <c r="AZ70" s="385"/>
      <c r="BA70" s="385"/>
      <c r="BB70" s="385"/>
      <c r="BC70" s="385"/>
      <c r="BD70" s="385"/>
      <c r="BE70" s="385"/>
      <c r="BF70" s="385"/>
      <c r="BG70" s="385"/>
      <c r="BH70" s="385"/>
      <c r="BI70" s="385"/>
      <c r="BJ70" s="385"/>
      <c r="BK70" s="385"/>
      <c r="BL70" s="385"/>
      <c r="BM70" s="385"/>
    </row>
    <row r="71" spans="1:65" x14ac:dyDescent="0.2">
      <c r="A71" s="385"/>
      <c r="B71" s="385"/>
      <c r="C71" s="385"/>
      <c r="D71" s="385"/>
      <c r="E71" s="385"/>
      <c r="F71" s="385"/>
      <c r="G71" s="385"/>
      <c r="H71" s="385"/>
      <c r="I71" s="385"/>
      <c r="J71" s="385"/>
      <c r="K71" s="385"/>
      <c r="L71" s="385"/>
      <c r="M71" s="385"/>
      <c r="N71" s="385"/>
      <c r="O71" s="385"/>
      <c r="P71" s="385"/>
      <c r="Q71" s="385"/>
      <c r="R71" s="385"/>
      <c r="S71" s="385"/>
      <c r="T71" s="385"/>
      <c r="U71" s="385"/>
      <c r="V71" s="385"/>
      <c r="W71" s="385"/>
      <c r="X71" s="385"/>
      <c r="Y71" s="385"/>
      <c r="Z71" s="385"/>
      <c r="AA71" s="385"/>
      <c r="AB71" s="385"/>
      <c r="AC71" s="385"/>
      <c r="AD71" s="385"/>
      <c r="AE71" s="385"/>
      <c r="AF71" s="385"/>
      <c r="AG71" s="385"/>
      <c r="AH71" s="385"/>
      <c r="AI71" s="385"/>
      <c r="AJ71" s="385"/>
      <c r="AK71" s="385"/>
      <c r="AL71" s="385"/>
      <c r="AM71" s="385"/>
      <c r="AN71" s="385"/>
      <c r="AO71" s="385"/>
      <c r="AP71" s="385"/>
      <c r="AQ71" s="385"/>
      <c r="AR71" s="385"/>
      <c r="AS71" s="385"/>
      <c r="AT71" s="385"/>
      <c r="AU71" s="385"/>
      <c r="AV71" s="385"/>
      <c r="AW71" s="385"/>
      <c r="AX71" s="385"/>
      <c r="AY71" s="385"/>
      <c r="AZ71" s="385"/>
      <c r="BA71" s="385"/>
      <c r="BB71" s="385"/>
      <c r="BC71" s="385"/>
      <c r="BD71" s="385"/>
      <c r="BE71" s="385"/>
      <c r="BF71" s="385"/>
      <c r="BG71" s="385"/>
      <c r="BH71" s="385"/>
      <c r="BI71" s="385"/>
      <c r="BJ71" s="385"/>
      <c r="BK71" s="385"/>
      <c r="BL71" s="385"/>
      <c r="BM71" s="385"/>
    </row>
    <row r="72" spans="1:65" x14ac:dyDescent="0.2">
      <c r="A72" s="385"/>
      <c r="B72" s="385"/>
      <c r="C72" s="385"/>
      <c r="D72" s="385"/>
      <c r="E72" s="385"/>
      <c r="F72" s="385"/>
      <c r="G72" s="385"/>
      <c r="H72" s="385"/>
      <c r="I72" s="385"/>
      <c r="J72" s="385"/>
      <c r="K72" s="385"/>
      <c r="L72" s="385"/>
      <c r="M72" s="385"/>
      <c r="N72" s="385"/>
      <c r="O72" s="385"/>
      <c r="P72" s="385"/>
      <c r="Q72" s="385"/>
      <c r="R72" s="385"/>
      <c r="S72" s="385"/>
      <c r="T72" s="385"/>
      <c r="U72" s="385"/>
      <c r="V72" s="385"/>
      <c r="W72" s="385"/>
      <c r="X72" s="385"/>
      <c r="Y72" s="385"/>
      <c r="Z72" s="385"/>
      <c r="AA72" s="385"/>
      <c r="AB72" s="385"/>
      <c r="AC72" s="385"/>
      <c r="AD72" s="385"/>
      <c r="AE72" s="385"/>
      <c r="AF72" s="385"/>
      <c r="AG72" s="385"/>
      <c r="AH72" s="385"/>
      <c r="AI72" s="385"/>
      <c r="AJ72" s="385"/>
      <c r="AK72" s="385"/>
      <c r="AL72" s="385"/>
      <c r="AM72" s="385"/>
      <c r="AN72" s="385"/>
      <c r="AO72" s="385"/>
      <c r="AP72" s="385"/>
      <c r="AQ72" s="385"/>
      <c r="AR72" s="385"/>
      <c r="AS72" s="385"/>
      <c r="AT72" s="385"/>
      <c r="AU72" s="385"/>
      <c r="AV72" s="385"/>
      <c r="AW72" s="385"/>
      <c r="AX72" s="385"/>
      <c r="AY72" s="385"/>
      <c r="AZ72" s="385"/>
      <c r="BA72" s="385"/>
      <c r="BB72" s="385"/>
      <c r="BC72" s="385"/>
      <c r="BD72" s="385"/>
      <c r="BE72" s="385"/>
      <c r="BF72" s="385"/>
      <c r="BG72" s="385"/>
      <c r="BH72" s="385"/>
      <c r="BI72" s="385"/>
      <c r="BJ72" s="385"/>
      <c r="BK72" s="385"/>
      <c r="BL72" s="385"/>
      <c r="BM72" s="385"/>
    </row>
    <row r="73" spans="1:65" x14ac:dyDescent="0.2">
      <c r="A73" s="385"/>
      <c r="B73" s="385"/>
      <c r="C73" s="385"/>
      <c r="D73" s="385"/>
      <c r="E73" s="385"/>
      <c r="F73" s="385"/>
      <c r="G73" s="385"/>
      <c r="H73" s="385"/>
      <c r="I73" s="385"/>
      <c r="J73" s="385"/>
      <c r="K73" s="385"/>
      <c r="L73" s="385"/>
      <c r="M73" s="385"/>
      <c r="N73" s="385"/>
      <c r="O73" s="385"/>
      <c r="P73" s="385"/>
      <c r="Q73" s="385"/>
      <c r="R73" s="385"/>
      <c r="S73" s="385"/>
      <c r="T73" s="385"/>
      <c r="U73" s="385"/>
      <c r="V73" s="385"/>
      <c r="W73" s="385"/>
      <c r="X73" s="385"/>
      <c r="Y73" s="385"/>
      <c r="Z73" s="385"/>
      <c r="AA73" s="385"/>
      <c r="AB73" s="385"/>
      <c r="AC73" s="385"/>
      <c r="AD73" s="385"/>
      <c r="AE73" s="385"/>
      <c r="AF73" s="385"/>
      <c r="AG73" s="385"/>
      <c r="AH73" s="385"/>
      <c r="AI73" s="385"/>
      <c r="AJ73" s="385"/>
      <c r="AK73" s="385"/>
      <c r="AL73" s="385"/>
      <c r="AM73" s="385"/>
      <c r="AN73" s="385"/>
      <c r="AO73" s="385"/>
      <c r="AP73" s="385"/>
      <c r="AQ73" s="385"/>
      <c r="AR73" s="385"/>
      <c r="AS73" s="385"/>
      <c r="AT73" s="385"/>
      <c r="AU73" s="385"/>
      <c r="AV73" s="385"/>
      <c r="AW73" s="385"/>
      <c r="AX73" s="385"/>
      <c r="AY73" s="385"/>
      <c r="AZ73" s="385"/>
      <c r="BA73" s="385"/>
      <c r="BB73" s="385"/>
      <c r="BC73" s="385"/>
      <c r="BD73" s="385"/>
      <c r="BE73" s="385"/>
      <c r="BF73" s="385"/>
      <c r="BG73" s="385"/>
      <c r="BH73" s="385"/>
      <c r="BI73" s="385"/>
      <c r="BJ73" s="385"/>
      <c r="BK73" s="385"/>
      <c r="BL73" s="385"/>
      <c r="BM73" s="385"/>
    </row>
    <row r="74" spans="1:65" x14ac:dyDescent="0.2">
      <c r="A74" s="385"/>
      <c r="B74" s="385"/>
      <c r="C74" s="385"/>
      <c r="D74" s="385"/>
      <c r="E74" s="385"/>
      <c r="F74" s="385"/>
      <c r="G74" s="385"/>
      <c r="H74" s="385"/>
      <c r="I74" s="385"/>
      <c r="J74" s="385"/>
      <c r="K74" s="385"/>
      <c r="L74" s="385"/>
      <c r="M74" s="385"/>
      <c r="N74" s="385"/>
      <c r="O74" s="385"/>
      <c r="P74" s="385"/>
      <c r="Q74" s="385"/>
      <c r="R74" s="385"/>
      <c r="S74" s="385"/>
      <c r="T74" s="385"/>
      <c r="U74" s="385"/>
      <c r="V74" s="385"/>
      <c r="W74" s="385"/>
      <c r="X74" s="385"/>
      <c r="Y74" s="385"/>
      <c r="Z74" s="385"/>
      <c r="AA74" s="385"/>
      <c r="AB74" s="385"/>
      <c r="AC74" s="385"/>
      <c r="AD74" s="385"/>
      <c r="AE74" s="385"/>
      <c r="AF74" s="385"/>
      <c r="AG74" s="385"/>
      <c r="AH74" s="385"/>
      <c r="AI74" s="385"/>
      <c r="AJ74" s="385"/>
      <c r="AK74" s="385"/>
      <c r="AL74" s="385"/>
      <c r="AM74" s="385"/>
      <c r="AN74" s="385"/>
      <c r="AO74" s="385"/>
      <c r="AP74" s="385"/>
      <c r="AQ74" s="385"/>
      <c r="AR74" s="385"/>
      <c r="AS74" s="385"/>
      <c r="AT74" s="385"/>
      <c r="AU74" s="385"/>
      <c r="AV74" s="385"/>
      <c r="AW74" s="385"/>
      <c r="AX74" s="385"/>
      <c r="AY74" s="385"/>
      <c r="AZ74" s="385"/>
      <c r="BA74" s="385"/>
      <c r="BB74" s="385"/>
      <c r="BC74" s="385"/>
      <c r="BD74" s="385"/>
      <c r="BE74" s="385"/>
      <c r="BF74" s="385"/>
      <c r="BG74" s="385"/>
      <c r="BH74" s="385"/>
      <c r="BI74" s="385"/>
      <c r="BJ74" s="385"/>
      <c r="BK74" s="385"/>
      <c r="BL74" s="385"/>
      <c r="BM74" s="385"/>
    </row>
    <row r="75" spans="1:65" x14ac:dyDescent="0.2">
      <c r="A75" s="385"/>
      <c r="B75" s="385"/>
      <c r="C75" s="385"/>
      <c r="D75" s="385"/>
      <c r="E75" s="385"/>
      <c r="F75" s="385"/>
      <c r="G75" s="385"/>
      <c r="H75" s="385"/>
      <c r="I75" s="385"/>
      <c r="J75" s="385"/>
      <c r="K75" s="385"/>
      <c r="L75" s="385"/>
      <c r="M75" s="385"/>
      <c r="N75" s="385"/>
      <c r="O75" s="385"/>
      <c r="P75" s="385"/>
      <c r="Q75" s="385"/>
      <c r="R75" s="385"/>
      <c r="S75" s="385"/>
      <c r="T75" s="385"/>
      <c r="U75" s="385"/>
      <c r="V75" s="385"/>
      <c r="W75" s="385"/>
      <c r="X75" s="385"/>
      <c r="Y75" s="385"/>
      <c r="Z75" s="385"/>
      <c r="AA75" s="385"/>
      <c r="AB75" s="385"/>
      <c r="AC75" s="385"/>
      <c r="AD75" s="385"/>
      <c r="AE75" s="385"/>
      <c r="AF75" s="385"/>
      <c r="AG75" s="385"/>
      <c r="AH75" s="385"/>
      <c r="AI75" s="385"/>
      <c r="AJ75" s="385"/>
      <c r="AK75" s="385"/>
      <c r="AL75" s="385"/>
      <c r="AM75" s="385"/>
      <c r="AN75" s="385"/>
      <c r="AO75" s="385"/>
      <c r="AP75" s="385"/>
      <c r="AQ75" s="385"/>
      <c r="AR75" s="385"/>
      <c r="AS75" s="385"/>
      <c r="AT75" s="385"/>
      <c r="AU75" s="385"/>
      <c r="AV75" s="385"/>
      <c r="AW75" s="385"/>
      <c r="AX75" s="385"/>
      <c r="AY75" s="385"/>
      <c r="AZ75" s="385"/>
      <c r="BA75" s="385"/>
      <c r="BB75" s="385"/>
      <c r="BC75" s="385"/>
      <c r="BD75" s="385"/>
      <c r="BE75" s="385"/>
      <c r="BF75" s="385"/>
      <c r="BG75" s="385"/>
      <c r="BH75" s="385"/>
      <c r="BI75" s="385"/>
      <c r="BJ75" s="385"/>
      <c r="BK75" s="385"/>
      <c r="BL75" s="385"/>
      <c r="BM75" s="385"/>
    </row>
    <row r="76" spans="1:65" x14ac:dyDescent="0.2">
      <c r="A76" s="385"/>
      <c r="B76" s="385"/>
      <c r="C76" s="385"/>
      <c r="D76" s="385"/>
      <c r="E76" s="385"/>
      <c r="F76" s="385"/>
      <c r="G76" s="385"/>
      <c r="H76" s="385"/>
      <c r="I76" s="385"/>
      <c r="J76" s="385"/>
      <c r="K76" s="385"/>
      <c r="L76" s="385"/>
      <c r="M76" s="385"/>
      <c r="N76" s="385"/>
      <c r="O76" s="385"/>
      <c r="P76" s="385"/>
      <c r="Q76" s="385"/>
      <c r="R76" s="385"/>
      <c r="S76" s="385"/>
      <c r="T76" s="385"/>
      <c r="U76" s="385"/>
      <c r="V76" s="385"/>
      <c r="W76" s="385"/>
      <c r="X76" s="385"/>
      <c r="Y76" s="385"/>
      <c r="Z76" s="385"/>
      <c r="AA76" s="385"/>
      <c r="AB76" s="385"/>
      <c r="AC76" s="385"/>
      <c r="AD76" s="385"/>
      <c r="AE76" s="385"/>
      <c r="AF76" s="385"/>
      <c r="AG76" s="385"/>
      <c r="AH76" s="385"/>
      <c r="AI76" s="385"/>
      <c r="AJ76" s="385"/>
      <c r="AK76" s="385"/>
      <c r="AL76" s="385"/>
      <c r="AM76" s="385"/>
      <c r="AN76" s="385"/>
      <c r="AO76" s="385"/>
      <c r="AP76" s="385"/>
      <c r="AQ76" s="385"/>
      <c r="AR76" s="385"/>
      <c r="AS76" s="385"/>
      <c r="AT76" s="385"/>
      <c r="AU76" s="385"/>
      <c r="AV76" s="385"/>
      <c r="AW76" s="385"/>
      <c r="AX76" s="385"/>
      <c r="AY76" s="385"/>
      <c r="AZ76" s="385"/>
      <c r="BA76" s="385"/>
      <c r="BB76" s="385"/>
      <c r="BC76" s="385"/>
      <c r="BD76" s="385"/>
      <c r="BE76" s="385"/>
      <c r="BF76" s="385"/>
      <c r="BG76" s="385"/>
      <c r="BH76" s="385"/>
      <c r="BI76" s="385"/>
      <c r="BJ76" s="385"/>
      <c r="BK76" s="385"/>
      <c r="BL76" s="385"/>
      <c r="BM76" s="385"/>
    </row>
    <row r="77" spans="1:65" x14ac:dyDescent="0.2">
      <c r="A77" s="385"/>
      <c r="B77" s="385"/>
      <c r="C77" s="385"/>
      <c r="D77" s="385"/>
      <c r="E77" s="385"/>
      <c r="F77" s="385"/>
      <c r="G77" s="385"/>
      <c r="H77" s="385"/>
      <c r="I77" s="385"/>
      <c r="J77" s="385"/>
      <c r="K77" s="385"/>
      <c r="L77" s="385"/>
      <c r="M77" s="385"/>
      <c r="N77" s="385"/>
      <c r="O77" s="385"/>
      <c r="P77" s="385"/>
      <c r="Q77" s="385"/>
      <c r="R77" s="385"/>
      <c r="S77" s="385"/>
      <c r="T77" s="385"/>
      <c r="U77" s="385"/>
      <c r="V77" s="385"/>
      <c r="W77" s="385"/>
      <c r="X77" s="385"/>
      <c r="Y77" s="385"/>
      <c r="Z77" s="385"/>
      <c r="AA77" s="385"/>
      <c r="AB77" s="385"/>
      <c r="AC77" s="385"/>
      <c r="AD77" s="385"/>
      <c r="AE77" s="385"/>
      <c r="AF77" s="385"/>
      <c r="AG77" s="385"/>
      <c r="AH77" s="385"/>
      <c r="AI77" s="385"/>
      <c r="AJ77" s="385"/>
      <c r="AK77" s="385"/>
      <c r="AL77" s="385"/>
      <c r="AM77" s="385"/>
      <c r="AN77" s="385"/>
      <c r="AO77" s="385"/>
      <c r="AP77" s="385"/>
      <c r="AQ77" s="385"/>
      <c r="AR77" s="385"/>
      <c r="AS77" s="385"/>
      <c r="AT77" s="385"/>
      <c r="AU77" s="385"/>
      <c r="AV77" s="385"/>
      <c r="AW77" s="385"/>
      <c r="AX77" s="385"/>
      <c r="AY77" s="385"/>
      <c r="AZ77" s="385"/>
      <c r="BA77" s="385"/>
      <c r="BB77" s="385"/>
      <c r="BC77" s="385"/>
      <c r="BD77" s="385"/>
      <c r="BE77" s="385"/>
      <c r="BF77" s="385"/>
      <c r="BG77" s="385"/>
      <c r="BH77" s="385"/>
      <c r="BI77" s="385"/>
      <c r="BJ77" s="385"/>
      <c r="BK77" s="385"/>
      <c r="BL77" s="385"/>
      <c r="BM77" s="385"/>
    </row>
    <row r="78" spans="1:65" x14ac:dyDescent="0.2">
      <c r="A78" s="385"/>
      <c r="B78" s="385"/>
      <c r="C78" s="385"/>
      <c r="D78" s="385"/>
      <c r="E78" s="385"/>
      <c r="F78" s="385"/>
      <c r="G78" s="385"/>
      <c r="H78" s="385"/>
      <c r="I78" s="385"/>
      <c r="J78" s="385"/>
      <c r="K78" s="385"/>
      <c r="L78" s="385"/>
      <c r="M78" s="385"/>
      <c r="N78" s="385"/>
      <c r="O78" s="385"/>
      <c r="P78" s="385"/>
      <c r="Q78" s="385"/>
      <c r="R78" s="385"/>
      <c r="S78" s="385"/>
      <c r="T78" s="385"/>
      <c r="U78" s="385"/>
      <c r="V78" s="385"/>
      <c r="W78" s="385"/>
      <c r="X78" s="385"/>
      <c r="Y78" s="385"/>
      <c r="Z78" s="385"/>
      <c r="AA78" s="385"/>
      <c r="AB78" s="385"/>
      <c r="AC78" s="385"/>
      <c r="AD78" s="385"/>
      <c r="AE78" s="385"/>
      <c r="AF78" s="385"/>
      <c r="AG78" s="385"/>
      <c r="AH78" s="385"/>
      <c r="AI78" s="385"/>
      <c r="AJ78" s="385"/>
      <c r="AK78" s="385"/>
      <c r="AL78" s="385"/>
      <c r="AM78" s="385"/>
      <c r="AN78" s="385"/>
      <c r="AO78" s="385"/>
      <c r="AP78" s="385"/>
      <c r="AQ78" s="385"/>
      <c r="AR78" s="385"/>
      <c r="AS78" s="385"/>
      <c r="AT78" s="385"/>
      <c r="AU78" s="385"/>
      <c r="AV78" s="385"/>
      <c r="AW78" s="385"/>
      <c r="AX78" s="385"/>
      <c r="AY78" s="385"/>
      <c r="AZ78" s="385"/>
      <c r="BA78" s="385"/>
      <c r="BB78" s="385"/>
      <c r="BC78" s="385"/>
      <c r="BD78" s="385"/>
      <c r="BE78" s="385"/>
      <c r="BF78" s="385"/>
      <c r="BG78" s="385"/>
      <c r="BH78" s="385"/>
      <c r="BI78" s="385"/>
      <c r="BJ78" s="385"/>
      <c r="BK78" s="385"/>
      <c r="BL78" s="385"/>
      <c r="BM78" s="385"/>
    </row>
    <row r="79" spans="1:65" x14ac:dyDescent="0.2">
      <c r="A79" s="385"/>
      <c r="B79" s="385"/>
      <c r="C79" s="385"/>
      <c r="D79" s="385"/>
      <c r="E79" s="385"/>
      <c r="F79" s="385"/>
      <c r="G79" s="385"/>
      <c r="H79" s="385"/>
      <c r="I79" s="385"/>
      <c r="J79" s="385"/>
      <c r="K79" s="385"/>
      <c r="L79" s="385"/>
      <c r="M79" s="385"/>
      <c r="N79" s="385"/>
      <c r="O79" s="385"/>
      <c r="P79" s="385"/>
      <c r="Q79" s="385"/>
      <c r="R79" s="385"/>
      <c r="S79" s="385"/>
      <c r="T79" s="385"/>
      <c r="U79" s="385"/>
      <c r="V79" s="385"/>
      <c r="W79" s="385"/>
      <c r="X79" s="385"/>
      <c r="Y79" s="385"/>
      <c r="Z79" s="385"/>
      <c r="AA79" s="385"/>
      <c r="AB79" s="385"/>
      <c r="AC79" s="385"/>
      <c r="AD79" s="385"/>
      <c r="AE79" s="385"/>
      <c r="AF79" s="385"/>
      <c r="AG79" s="385"/>
      <c r="AH79" s="385"/>
      <c r="AI79" s="385"/>
      <c r="AJ79" s="385"/>
      <c r="AK79" s="385"/>
      <c r="AL79" s="385"/>
      <c r="AM79" s="385"/>
      <c r="AN79" s="385"/>
      <c r="AO79" s="385"/>
      <c r="AP79" s="385"/>
      <c r="AQ79" s="385"/>
      <c r="AR79" s="385"/>
      <c r="AS79" s="385"/>
      <c r="AT79" s="385"/>
      <c r="AU79" s="385"/>
      <c r="AV79" s="385"/>
      <c r="AW79" s="385"/>
      <c r="AX79" s="385"/>
      <c r="AY79" s="385"/>
      <c r="AZ79" s="385"/>
      <c r="BA79" s="385"/>
      <c r="BB79" s="385"/>
      <c r="BC79" s="385"/>
      <c r="BD79" s="385"/>
      <c r="BE79" s="385"/>
      <c r="BF79" s="385"/>
      <c r="BG79" s="385"/>
      <c r="BH79" s="385"/>
      <c r="BI79" s="385"/>
      <c r="BJ79" s="385"/>
      <c r="BK79" s="385"/>
      <c r="BL79" s="385"/>
      <c r="BM79" s="385"/>
    </row>
    <row r="80" spans="1:65" x14ac:dyDescent="0.2">
      <c r="A80" s="385"/>
      <c r="B80" s="385"/>
      <c r="C80" s="385"/>
      <c r="D80" s="385"/>
      <c r="E80" s="385"/>
      <c r="F80" s="385"/>
      <c r="G80" s="385"/>
      <c r="H80" s="385"/>
      <c r="I80" s="385"/>
      <c r="J80" s="385"/>
      <c r="K80" s="385"/>
      <c r="L80" s="385"/>
      <c r="M80" s="385"/>
      <c r="N80" s="385"/>
      <c r="O80" s="385"/>
      <c r="P80" s="385"/>
      <c r="Q80" s="385"/>
      <c r="R80" s="385"/>
      <c r="S80" s="385"/>
      <c r="T80" s="385"/>
      <c r="U80" s="385"/>
      <c r="V80" s="385"/>
      <c r="W80" s="385"/>
      <c r="X80" s="385"/>
      <c r="Y80" s="385"/>
      <c r="Z80" s="385"/>
      <c r="AA80" s="385"/>
      <c r="AB80" s="385"/>
      <c r="AC80" s="385"/>
      <c r="AD80" s="385"/>
      <c r="AE80" s="385"/>
      <c r="AF80" s="385"/>
      <c r="AG80" s="385"/>
      <c r="AH80" s="385"/>
      <c r="AI80" s="385"/>
      <c r="AJ80" s="385"/>
      <c r="AK80" s="385"/>
      <c r="AL80" s="385"/>
      <c r="AM80" s="385"/>
      <c r="AN80" s="385"/>
      <c r="AO80" s="385"/>
      <c r="AP80" s="385"/>
      <c r="AQ80" s="385"/>
      <c r="AR80" s="385"/>
      <c r="AS80" s="385"/>
      <c r="AT80" s="385"/>
      <c r="AU80" s="385"/>
      <c r="AV80" s="385"/>
      <c r="AW80" s="385"/>
      <c r="AX80" s="385"/>
      <c r="AY80" s="385"/>
      <c r="AZ80" s="385"/>
      <c r="BA80" s="385"/>
      <c r="BB80" s="385"/>
      <c r="BC80" s="385"/>
      <c r="BD80" s="385"/>
      <c r="BE80" s="385"/>
      <c r="BF80" s="385"/>
      <c r="BG80" s="385"/>
      <c r="BH80" s="385"/>
      <c r="BI80" s="385"/>
      <c r="BJ80" s="385"/>
      <c r="BK80" s="385"/>
      <c r="BL80" s="385"/>
      <c r="BM80" s="385"/>
    </row>
    <row r="81" spans="1:65" x14ac:dyDescent="0.2">
      <c r="A81" s="385"/>
      <c r="B81" s="385"/>
      <c r="C81" s="385"/>
      <c r="D81" s="385"/>
      <c r="E81" s="385"/>
      <c r="F81" s="385"/>
      <c r="G81" s="385"/>
      <c r="H81" s="385"/>
      <c r="I81" s="385"/>
      <c r="J81" s="385"/>
      <c r="K81" s="385"/>
      <c r="L81" s="385"/>
      <c r="M81" s="385"/>
      <c r="N81" s="385"/>
      <c r="O81" s="385"/>
      <c r="P81" s="385"/>
      <c r="Q81" s="385"/>
      <c r="R81" s="385"/>
      <c r="S81" s="385"/>
      <c r="T81" s="385"/>
      <c r="U81" s="385"/>
      <c r="V81" s="385"/>
      <c r="W81" s="385"/>
      <c r="X81" s="385"/>
      <c r="Y81" s="385"/>
      <c r="Z81" s="385"/>
      <c r="AA81" s="385"/>
      <c r="AB81" s="385"/>
      <c r="AC81" s="385"/>
      <c r="AD81" s="385"/>
      <c r="AE81" s="385"/>
      <c r="AF81" s="385"/>
      <c r="AG81" s="385"/>
      <c r="AH81" s="385"/>
      <c r="AI81" s="385"/>
      <c r="AJ81" s="385"/>
      <c r="AK81" s="385"/>
      <c r="AL81" s="385"/>
      <c r="AM81" s="385"/>
      <c r="AN81" s="385"/>
      <c r="AO81" s="385"/>
      <c r="AP81" s="385"/>
      <c r="AQ81" s="385"/>
      <c r="AR81" s="385"/>
      <c r="AS81" s="385"/>
      <c r="AT81" s="385"/>
      <c r="AU81" s="385"/>
      <c r="AV81" s="385"/>
      <c r="AW81" s="385"/>
      <c r="AX81" s="385"/>
      <c r="AY81" s="385"/>
      <c r="AZ81" s="385"/>
      <c r="BA81" s="385"/>
      <c r="BB81" s="385"/>
      <c r="BC81" s="385"/>
      <c r="BD81" s="385"/>
      <c r="BE81" s="385"/>
      <c r="BF81" s="385"/>
      <c r="BG81" s="385"/>
      <c r="BH81" s="385"/>
      <c r="BI81" s="385"/>
      <c r="BJ81" s="385"/>
      <c r="BK81" s="385"/>
      <c r="BL81" s="385"/>
      <c r="BM81" s="385"/>
    </row>
    <row r="82" spans="1:65" x14ac:dyDescent="0.2">
      <c r="A82" s="385"/>
      <c r="B82" s="385"/>
      <c r="C82" s="385"/>
      <c r="D82" s="385"/>
      <c r="E82" s="385"/>
      <c r="F82" s="385"/>
      <c r="G82" s="385"/>
      <c r="H82" s="385"/>
      <c r="I82" s="385"/>
      <c r="J82" s="385"/>
      <c r="K82" s="385"/>
      <c r="L82" s="385"/>
      <c r="M82" s="385"/>
      <c r="N82" s="385"/>
      <c r="O82" s="385"/>
      <c r="P82" s="385"/>
      <c r="Q82" s="385"/>
      <c r="R82" s="385"/>
      <c r="S82" s="385"/>
      <c r="T82" s="385"/>
      <c r="U82" s="385"/>
      <c r="V82" s="385"/>
      <c r="W82" s="385"/>
      <c r="X82" s="385"/>
      <c r="Y82" s="385"/>
      <c r="Z82" s="385"/>
      <c r="AA82" s="385"/>
      <c r="AB82" s="385"/>
      <c r="AC82" s="385"/>
      <c r="AD82" s="385"/>
      <c r="AE82" s="385"/>
      <c r="AF82" s="385"/>
      <c r="AG82" s="385"/>
      <c r="AH82" s="385"/>
      <c r="AI82" s="385"/>
      <c r="AJ82" s="385"/>
      <c r="AK82" s="385"/>
      <c r="AL82" s="385"/>
      <c r="AM82" s="385"/>
      <c r="AN82" s="385"/>
      <c r="AO82" s="385"/>
      <c r="AP82" s="385"/>
      <c r="AQ82" s="385"/>
      <c r="AR82" s="385"/>
      <c r="AS82" s="385"/>
      <c r="AT82" s="385"/>
      <c r="AU82" s="385"/>
      <c r="AV82" s="385"/>
      <c r="AW82" s="385"/>
      <c r="AX82" s="385"/>
      <c r="AY82" s="385"/>
      <c r="AZ82" s="385"/>
      <c r="BA82" s="385"/>
      <c r="BB82" s="385"/>
      <c r="BC82" s="385"/>
      <c r="BD82" s="385"/>
      <c r="BE82" s="385"/>
      <c r="BF82" s="385"/>
      <c r="BG82" s="385"/>
      <c r="BH82" s="385"/>
      <c r="BI82" s="385"/>
      <c r="BJ82" s="385"/>
      <c r="BK82" s="385"/>
      <c r="BL82" s="385"/>
      <c r="BM82" s="385"/>
    </row>
    <row r="83" spans="1:65" x14ac:dyDescent="0.2">
      <c r="A83" s="385"/>
      <c r="B83" s="385"/>
      <c r="C83" s="385"/>
      <c r="D83" s="385"/>
      <c r="E83" s="385"/>
      <c r="F83" s="385"/>
      <c r="G83" s="385"/>
      <c r="H83" s="385"/>
      <c r="I83" s="385"/>
      <c r="J83" s="385"/>
      <c r="K83" s="385"/>
      <c r="L83" s="385"/>
      <c r="M83" s="385"/>
      <c r="N83" s="385"/>
      <c r="O83" s="385"/>
      <c r="P83" s="385"/>
      <c r="Q83" s="385"/>
      <c r="R83" s="385"/>
      <c r="S83" s="385"/>
      <c r="T83" s="385"/>
      <c r="U83" s="385"/>
      <c r="V83" s="385"/>
      <c r="W83" s="385"/>
      <c r="X83" s="385"/>
      <c r="Y83" s="385"/>
      <c r="Z83" s="385"/>
      <c r="AA83" s="385"/>
      <c r="AB83" s="385"/>
      <c r="AC83" s="385"/>
      <c r="AD83" s="385"/>
      <c r="AE83" s="385"/>
      <c r="AF83" s="385"/>
      <c r="AG83" s="385"/>
      <c r="AH83" s="385"/>
      <c r="AI83" s="385"/>
      <c r="AJ83" s="385"/>
      <c r="AK83" s="385"/>
      <c r="AL83" s="385"/>
      <c r="AM83" s="385"/>
      <c r="AN83" s="385"/>
      <c r="AO83" s="385"/>
      <c r="AP83" s="385"/>
      <c r="AQ83" s="385"/>
      <c r="AR83" s="385"/>
      <c r="AS83" s="385"/>
      <c r="AT83" s="385"/>
      <c r="AU83" s="385"/>
      <c r="AV83" s="385"/>
      <c r="AW83" s="385"/>
      <c r="AX83" s="385"/>
      <c r="AY83" s="385"/>
      <c r="AZ83" s="385"/>
      <c r="BA83" s="385"/>
      <c r="BB83" s="385"/>
      <c r="BC83" s="385"/>
      <c r="BD83" s="385"/>
      <c r="BE83" s="385"/>
      <c r="BF83" s="385"/>
      <c r="BG83" s="385"/>
      <c r="BH83" s="385"/>
      <c r="BI83" s="385"/>
      <c r="BJ83" s="385"/>
      <c r="BK83" s="385"/>
      <c r="BL83" s="385"/>
      <c r="BM83" s="385"/>
    </row>
    <row r="84" spans="1:65" x14ac:dyDescent="0.2">
      <c r="A84" s="385"/>
      <c r="B84" s="385"/>
      <c r="C84" s="385"/>
      <c r="D84" s="385"/>
      <c r="E84" s="385"/>
      <c r="F84" s="385"/>
      <c r="G84" s="385"/>
      <c r="H84" s="385"/>
      <c r="I84" s="385"/>
      <c r="J84" s="385"/>
      <c r="K84" s="385"/>
      <c r="L84" s="385"/>
      <c r="M84" s="385"/>
      <c r="N84" s="385"/>
      <c r="O84" s="385"/>
      <c r="P84" s="385"/>
      <c r="Q84" s="385"/>
      <c r="R84" s="385"/>
      <c r="S84" s="385"/>
      <c r="T84" s="385"/>
      <c r="U84" s="385"/>
      <c r="V84" s="385"/>
      <c r="W84" s="385"/>
      <c r="X84" s="385"/>
      <c r="Y84" s="385"/>
      <c r="Z84" s="385"/>
      <c r="AA84" s="385"/>
      <c r="AB84" s="385"/>
      <c r="AC84" s="385"/>
      <c r="AD84" s="385"/>
      <c r="AE84" s="385"/>
      <c r="AF84" s="385"/>
      <c r="AG84" s="385"/>
      <c r="AH84" s="385"/>
      <c r="AI84" s="385"/>
      <c r="AJ84" s="385"/>
      <c r="AK84" s="385"/>
      <c r="AL84" s="385"/>
      <c r="AM84" s="385"/>
      <c r="AN84" s="385"/>
      <c r="AO84" s="385"/>
      <c r="AP84" s="385"/>
      <c r="AQ84" s="385"/>
      <c r="AR84" s="385"/>
      <c r="AS84" s="385"/>
      <c r="AT84" s="385"/>
      <c r="AU84" s="385"/>
      <c r="AV84" s="385"/>
      <c r="AW84" s="385"/>
      <c r="AX84" s="385"/>
      <c r="AY84" s="385"/>
      <c r="AZ84" s="385"/>
      <c r="BA84" s="385"/>
      <c r="BB84" s="385"/>
      <c r="BC84" s="385"/>
      <c r="BD84" s="385"/>
      <c r="BE84" s="385"/>
      <c r="BF84" s="385"/>
      <c r="BG84" s="385"/>
      <c r="BH84" s="385"/>
      <c r="BI84" s="385"/>
      <c r="BJ84" s="385"/>
      <c r="BK84" s="385"/>
      <c r="BL84" s="385"/>
      <c r="BM84" s="385"/>
    </row>
    <row r="85" spans="1:65" x14ac:dyDescent="0.2">
      <c r="A85" s="385"/>
      <c r="B85" s="385"/>
      <c r="C85" s="385"/>
      <c r="D85" s="385"/>
      <c r="E85" s="385"/>
      <c r="F85" s="385"/>
      <c r="G85" s="385"/>
      <c r="H85" s="385"/>
      <c r="I85" s="385"/>
      <c r="J85" s="385"/>
      <c r="K85" s="385"/>
      <c r="L85" s="385"/>
      <c r="M85" s="385"/>
      <c r="N85" s="385"/>
      <c r="O85" s="385"/>
      <c r="P85" s="385"/>
      <c r="Q85" s="385"/>
      <c r="R85" s="385"/>
      <c r="S85" s="385"/>
      <c r="T85" s="385"/>
      <c r="U85" s="385"/>
      <c r="V85" s="385"/>
      <c r="W85" s="385"/>
      <c r="X85" s="385"/>
      <c r="Y85" s="385"/>
      <c r="Z85" s="385"/>
      <c r="AA85" s="385"/>
      <c r="AB85" s="385"/>
      <c r="AC85" s="385"/>
      <c r="AD85" s="385"/>
      <c r="AE85" s="385"/>
      <c r="AF85" s="385"/>
      <c r="AG85" s="385"/>
      <c r="AH85" s="385"/>
      <c r="AI85" s="385"/>
      <c r="AJ85" s="385"/>
      <c r="AK85" s="385"/>
      <c r="AL85" s="385"/>
      <c r="AM85" s="385"/>
      <c r="AN85" s="385"/>
      <c r="AO85" s="385"/>
      <c r="AP85" s="385"/>
      <c r="AQ85" s="385"/>
      <c r="AR85" s="385"/>
      <c r="AS85" s="385"/>
      <c r="AT85" s="385"/>
      <c r="AU85" s="385"/>
      <c r="AV85" s="385"/>
      <c r="AW85" s="385"/>
      <c r="AX85" s="385"/>
      <c r="AY85" s="385"/>
      <c r="AZ85" s="385"/>
      <c r="BA85" s="385"/>
      <c r="BB85" s="385"/>
      <c r="BC85" s="385"/>
      <c r="BD85" s="385"/>
      <c r="BE85" s="385"/>
      <c r="BF85" s="385"/>
      <c r="BG85" s="385"/>
      <c r="BH85" s="385"/>
      <c r="BI85" s="385"/>
      <c r="BJ85" s="385"/>
      <c r="BK85" s="385"/>
      <c r="BL85" s="385"/>
      <c r="BM85" s="385"/>
    </row>
    <row r="86" spans="1:65" x14ac:dyDescent="0.2">
      <c r="A86" s="385"/>
      <c r="B86" s="385"/>
      <c r="C86" s="385"/>
      <c r="D86" s="385"/>
      <c r="E86" s="385"/>
      <c r="F86" s="385"/>
      <c r="G86" s="385"/>
      <c r="H86" s="385"/>
      <c r="I86" s="385"/>
      <c r="J86" s="385"/>
      <c r="K86" s="385"/>
      <c r="L86" s="385"/>
      <c r="M86" s="385"/>
      <c r="N86" s="385"/>
      <c r="O86" s="385"/>
      <c r="P86" s="385"/>
      <c r="Q86" s="385"/>
      <c r="R86" s="385"/>
      <c r="S86" s="385"/>
      <c r="T86" s="385"/>
      <c r="U86" s="385"/>
      <c r="V86" s="385"/>
      <c r="W86" s="385"/>
      <c r="X86" s="385"/>
      <c r="Y86" s="385"/>
      <c r="Z86" s="385"/>
      <c r="AA86" s="385"/>
      <c r="AB86" s="385"/>
      <c r="AC86" s="385"/>
      <c r="AD86" s="385"/>
      <c r="AE86" s="385"/>
      <c r="AF86" s="385"/>
      <c r="AG86" s="385"/>
      <c r="AH86" s="385"/>
      <c r="AI86" s="385"/>
      <c r="AJ86" s="385"/>
      <c r="AK86" s="385"/>
      <c r="AL86" s="385"/>
      <c r="AM86" s="385"/>
      <c r="AN86" s="385"/>
      <c r="AO86" s="385"/>
      <c r="AP86" s="385"/>
      <c r="AQ86" s="385"/>
      <c r="AR86" s="385"/>
      <c r="AS86" s="385"/>
      <c r="AT86" s="385"/>
      <c r="AU86" s="385"/>
      <c r="AV86" s="385"/>
      <c r="AW86" s="385"/>
      <c r="AX86" s="385"/>
      <c r="AY86" s="385"/>
      <c r="AZ86" s="385"/>
      <c r="BA86" s="385"/>
      <c r="BB86" s="385"/>
      <c r="BC86" s="385"/>
      <c r="BD86" s="385"/>
      <c r="BE86" s="385"/>
      <c r="BF86" s="385"/>
      <c r="BG86" s="385"/>
      <c r="BH86" s="385"/>
      <c r="BI86" s="385"/>
      <c r="BJ86" s="385"/>
      <c r="BK86" s="385"/>
      <c r="BL86" s="385"/>
      <c r="BM86" s="385"/>
    </row>
    <row r="87" spans="1:65" x14ac:dyDescent="0.2">
      <c r="A87" s="385"/>
      <c r="B87" s="385"/>
      <c r="C87" s="385"/>
      <c r="D87" s="385"/>
      <c r="E87" s="385"/>
      <c r="F87" s="385"/>
      <c r="G87" s="385"/>
      <c r="H87" s="385"/>
      <c r="I87" s="385"/>
      <c r="J87" s="385"/>
      <c r="K87" s="385"/>
      <c r="L87" s="385"/>
      <c r="M87" s="385"/>
      <c r="N87" s="385"/>
      <c r="O87" s="385"/>
      <c r="P87" s="385"/>
      <c r="Q87" s="385"/>
      <c r="R87" s="385"/>
      <c r="S87" s="385"/>
      <c r="T87" s="385"/>
      <c r="U87" s="385"/>
      <c r="V87" s="385"/>
      <c r="W87" s="385"/>
      <c r="X87" s="385"/>
      <c r="Y87" s="385"/>
      <c r="Z87" s="385"/>
      <c r="AA87" s="385"/>
      <c r="AB87" s="385"/>
      <c r="AC87" s="385"/>
      <c r="AD87" s="385"/>
      <c r="AE87" s="385"/>
      <c r="AF87" s="385"/>
      <c r="AG87" s="385"/>
      <c r="AH87" s="385"/>
      <c r="AI87" s="385"/>
      <c r="AJ87" s="385"/>
      <c r="AK87" s="385"/>
      <c r="AL87" s="385"/>
      <c r="AM87" s="385"/>
      <c r="AN87" s="385"/>
      <c r="AO87" s="385"/>
      <c r="AP87" s="385"/>
      <c r="AQ87" s="385"/>
      <c r="AR87" s="385"/>
      <c r="AS87" s="385"/>
      <c r="AT87" s="385"/>
      <c r="AU87" s="385"/>
      <c r="AV87" s="385"/>
      <c r="AW87" s="385"/>
      <c r="AX87" s="385"/>
      <c r="AY87" s="385"/>
      <c r="AZ87" s="385"/>
      <c r="BA87" s="385"/>
      <c r="BB87" s="385"/>
      <c r="BC87" s="385"/>
      <c r="BD87" s="385"/>
      <c r="BE87" s="385"/>
      <c r="BF87" s="385"/>
      <c r="BG87" s="385"/>
      <c r="BH87" s="385"/>
      <c r="BI87" s="385"/>
      <c r="BJ87" s="385"/>
      <c r="BK87" s="385"/>
      <c r="BL87" s="385"/>
      <c r="BM87" s="385"/>
    </row>
    <row r="88" spans="1:65" x14ac:dyDescent="0.2">
      <c r="A88" s="385"/>
      <c r="B88" s="385"/>
      <c r="C88" s="385"/>
      <c r="D88" s="385"/>
      <c r="E88" s="385"/>
      <c r="F88" s="385"/>
      <c r="G88" s="385"/>
      <c r="H88" s="385"/>
      <c r="I88" s="385"/>
      <c r="J88" s="385"/>
      <c r="K88" s="385"/>
      <c r="L88" s="385"/>
      <c r="M88" s="385"/>
      <c r="N88" s="385"/>
      <c r="O88" s="385"/>
      <c r="P88" s="385"/>
      <c r="Q88" s="385"/>
      <c r="R88" s="385"/>
      <c r="S88" s="385"/>
      <c r="T88" s="385"/>
      <c r="U88" s="385"/>
      <c r="V88" s="385"/>
      <c r="W88" s="385"/>
      <c r="X88" s="385"/>
      <c r="Y88" s="385"/>
      <c r="Z88" s="385"/>
      <c r="AA88" s="385"/>
      <c r="AB88" s="385"/>
      <c r="AC88" s="385"/>
      <c r="AD88" s="385"/>
      <c r="AE88" s="385"/>
      <c r="AF88" s="385"/>
      <c r="AG88" s="385"/>
      <c r="AH88" s="385"/>
      <c r="AI88" s="385"/>
      <c r="AJ88" s="385"/>
      <c r="AK88" s="385"/>
      <c r="AL88" s="385"/>
      <c r="AM88" s="385"/>
      <c r="AN88" s="385"/>
      <c r="AO88" s="385"/>
      <c r="AP88" s="385"/>
      <c r="AQ88" s="385"/>
      <c r="AR88" s="385"/>
      <c r="AS88" s="385"/>
      <c r="AT88" s="385"/>
      <c r="AU88" s="385"/>
      <c r="AV88" s="385"/>
      <c r="AW88" s="385"/>
      <c r="AX88" s="385"/>
      <c r="AY88" s="385"/>
      <c r="AZ88" s="385"/>
      <c r="BA88" s="385"/>
      <c r="BB88" s="385"/>
      <c r="BC88" s="385"/>
      <c r="BD88" s="385"/>
      <c r="BE88" s="385"/>
      <c r="BF88" s="385"/>
      <c r="BG88" s="385"/>
      <c r="BH88" s="385"/>
      <c r="BI88" s="385"/>
      <c r="BJ88" s="385"/>
      <c r="BK88" s="385"/>
      <c r="BL88" s="385"/>
      <c r="BM88" s="385"/>
    </row>
    <row r="89" spans="1:65" x14ac:dyDescent="0.2">
      <c r="A89" s="385"/>
      <c r="B89" s="385"/>
      <c r="C89" s="385"/>
      <c r="D89" s="385"/>
      <c r="E89" s="385"/>
      <c r="F89" s="385"/>
      <c r="G89" s="385"/>
      <c r="H89" s="385"/>
      <c r="I89" s="385"/>
      <c r="J89" s="385"/>
      <c r="K89" s="385"/>
      <c r="L89" s="385"/>
      <c r="M89" s="385"/>
      <c r="N89" s="385"/>
      <c r="O89" s="385"/>
      <c r="P89" s="385"/>
      <c r="Q89" s="385"/>
      <c r="R89" s="385"/>
      <c r="S89" s="385"/>
      <c r="T89" s="385"/>
      <c r="U89" s="385"/>
      <c r="V89" s="385"/>
      <c r="W89" s="385"/>
      <c r="X89" s="385"/>
      <c r="Y89" s="385"/>
      <c r="Z89" s="385"/>
      <c r="AA89" s="385"/>
      <c r="AB89" s="385"/>
      <c r="AC89" s="385"/>
      <c r="AD89" s="385"/>
      <c r="AE89" s="385"/>
      <c r="AF89" s="385"/>
      <c r="AG89" s="385"/>
      <c r="AH89" s="385"/>
      <c r="AI89" s="385"/>
      <c r="AJ89" s="385"/>
      <c r="AK89" s="385"/>
      <c r="AL89" s="385"/>
      <c r="AM89" s="385"/>
      <c r="AN89" s="385"/>
      <c r="AO89" s="385"/>
      <c r="AP89" s="385"/>
      <c r="AQ89" s="385"/>
      <c r="AR89" s="385"/>
      <c r="AS89" s="385"/>
      <c r="AT89" s="385"/>
      <c r="AU89" s="385"/>
      <c r="AV89" s="385"/>
      <c r="AW89" s="385"/>
      <c r="AX89" s="385"/>
      <c r="AY89" s="385"/>
      <c r="AZ89" s="385"/>
      <c r="BA89" s="385"/>
      <c r="BB89" s="385"/>
      <c r="BC89" s="385"/>
      <c r="BD89" s="385"/>
      <c r="BE89" s="385"/>
      <c r="BF89" s="385"/>
      <c r="BG89" s="385"/>
      <c r="BH89" s="385"/>
      <c r="BI89" s="385"/>
      <c r="BJ89" s="385"/>
      <c r="BK89" s="385"/>
      <c r="BL89" s="385"/>
      <c r="BM89" s="385"/>
    </row>
    <row r="90" spans="1:65" x14ac:dyDescent="0.2">
      <c r="A90" s="385"/>
      <c r="B90" s="385"/>
      <c r="C90" s="385"/>
      <c r="D90" s="385"/>
      <c r="E90" s="385"/>
      <c r="F90" s="385"/>
      <c r="G90" s="385"/>
      <c r="H90" s="385"/>
      <c r="I90" s="385"/>
      <c r="J90" s="385"/>
      <c r="K90" s="385"/>
      <c r="L90" s="385"/>
      <c r="M90" s="385"/>
      <c r="N90" s="385"/>
      <c r="O90" s="385"/>
      <c r="P90" s="385"/>
      <c r="Q90" s="385"/>
      <c r="R90" s="385"/>
      <c r="S90" s="385"/>
      <c r="T90" s="385"/>
      <c r="U90" s="385"/>
      <c r="V90" s="385"/>
      <c r="W90" s="385"/>
      <c r="X90" s="385"/>
      <c r="Y90" s="385"/>
      <c r="Z90" s="385"/>
      <c r="AA90" s="385"/>
      <c r="AB90" s="385"/>
      <c r="AC90" s="385"/>
      <c r="AD90" s="385"/>
      <c r="AE90" s="385"/>
      <c r="AF90" s="385"/>
      <c r="AG90" s="385"/>
      <c r="AH90" s="385"/>
      <c r="AI90" s="385"/>
      <c r="AJ90" s="385"/>
      <c r="AK90" s="385"/>
      <c r="AL90" s="385"/>
      <c r="AM90" s="385"/>
      <c r="AN90" s="385"/>
      <c r="AO90" s="385"/>
      <c r="AP90" s="385"/>
      <c r="AQ90" s="385"/>
      <c r="AR90" s="385"/>
      <c r="AS90" s="385"/>
      <c r="AT90" s="385"/>
      <c r="AU90" s="385"/>
      <c r="AV90" s="385"/>
      <c r="AW90" s="385"/>
      <c r="AX90" s="385"/>
      <c r="AY90" s="385"/>
      <c r="AZ90" s="385"/>
      <c r="BA90" s="385"/>
      <c r="BB90" s="385"/>
      <c r="BC90" s="385"/>
      <c r="BD90" s="385"/>
      <c r="BE90" s="385"/>
      <c r="BF90" s="385"/>
      <c r="BG90" s="385"/>
      <c r="BH90" s="385"/>
      <c r="BI90" s="385"/>
      <c r="BJ90" s="385"/>
      <c r="BK90" s="385"/>
      <c r="BL90" s="385"/>
      <c r="BM90" s="385"/>
    </row>
    <row r="91" spans="1:65" x14ac:dyDescent="0.2">
      <c r="A91" s="385"/>
      <c r="B91" s="385"/>
      <c r="C91" s="385"/>
      <c r="D91" s="385"/>
      <c r="E91" s="385"/>
      <c r="F91" s="385"/>
      <c r="G91" s="385"/>
      <c r="H91" s="385"/>
      <c r="I91" s="385"/>
      <c r="J91" s="385"/>
      <c r="K91" s="385"/>
      <c r="L91" s="385"/>
      <c r="M91" s="385"/>
      <c r="N91" s="385"/>
      <c r="O91" s="385"/>
      <c r="P91" s="385"/>
      <c r="Q91" s="385"/>
      <c r="R91" s="385"/>
      <c r="S91" s="385"/>
      <c r="T91" s="385"/>
      <c r="U91" s="385"/>
      <c r="V91" s="385"/>
      <c r="W91" s="385"/>
      <c r="X91" s="385"/>
      <c r="Y91" s="385"/>
      <c r="Z91" s="385"/>
      <c r="AA91" s="385"/>
      <c r="AB91" s="385"/>
      <c r="AC91" s="385"/>
      <c r="AD91" s="385"/>
      <c r="AE91" s="385"/>
      <c r="AF91" s="385"/>
      <c r="AG91" s="385"/>
      <c r="AH91" s="385"/>
      <c r="AI91" s="385"/>
      <c r="AJ91" s="385"/>
      <c r="AK91" s="385"/>
      <c r="AL91" s="385"/>
      <c r="AM91" s="385"/>
      <c r="AN91" s="385"/>
      <c r="AO91" s="385"/>
      <c r="AP91" s="385"/>
      <c r="AQ91" s="385"/>
      <c r="AR91" s="385"/>
      <c r="AS91" s="385"/>
      <c r="AT91" s="385"/>
      <c r="AU91" s="385"/>
      <c r="AV91" s="385"/>
      <c r="AW91" s="385"/>
      <c r="AX91" s="385"/>
      <c r="AY91" s="385"/>
      <c r="AZ91" s="385"/>
      <c r="BA91" s="385"/>
      <c r="BB91" s="385"/>
      <c r="BC91" s="385"/>
      <c r="BD91" s="385"/>
      <c r="BE91" s="385"/>
      <c r="BF91" s="385"/>
      <c r="BG91" s="385"/>
      <c r="BH91" s="385"/>
      <c r="BI91" s="385"/>
      <c r="BJ91" s="385"/>
      <c r="BK91" s="385"/>
      <c r="BL91" s="385"/>
      <c r="BM91" s="385"/>
    </row>
    <row r="92" spans="1:65" x14ac:dyDescent="0.2">
      <c r="A92" s="385"/>
      <c r="B92" s="385"/>
      <c r="C92" s="385"/>
      <c r="D92" s="385"/>
      <c r="E92" s="385"/>
      <c r="F92" s="385"/>
      <c r="G92" s="385"/>
      <c r="H92" s="385"/>
      <c r="I92" s="385"/>
      <c r="J92" s="385"/>
      <c r="K92" s="385"/>
      <c r="L92" s="385"/>
      <c r="M92" s="385"/>
      <c r="N92" s="385"/>
      <c r="O92" s="385"/>
      <c r="P92" s="385"/>
      <c r="Q92" s="385"/>
      <c r="R92" s="385"/>
      <c r="S92" s="385"/>
      <c r="T92" s="385"/>
      <c r="U92" s="385"/>
      <c r="V92" s="385"/>
      <c r="W92" s="385"/>
      <c r="X92" s="385"/>
      <c r="Y92" s="385"/>
      <c r="Z92" s="385"/>
      <c r="AA92" s="385"/>
      <c r="AB92" s="385"/>
      <c r="AC92" s="385"/>
      <c r="AD92" s="385"/>
      <c r="AE92" s="385"/>
      <c r="AF92" s="385"/>
      <c r="AG92" s="385"/>
      <c r="AH92" s="385"/>
      <c r="AI92" s="385"/>
      <c r="AJ92" s="385"/>
      <c r="AK92" s="385"/>
      <c r="AL92" s="385"/>
      <c r="AM92" s="385"/>
      <c r="AN92" s="385"/>
      <c r="AO92" s="385"/>
      <c r="AP92" s="385"/>
      <c r="AQ92" s="385"/>
      <c r="AR92" s="385"/>
      <c r="AS92" s="385"/>
      <c r="AT92" s="385"/>
      <c r="AU92" s="385"/>
      <c r="AV92" s="385"/>
      <c r="AW92" s="385"/>
      <c r="AX92" s="385"/>
      <c r="AY92" s="385"/>
      <c r="AZ92" s="385"/>
      <c r="BA92" s="385"/>
      <c r="BB92" s="385"/>
      <c r="BC92" s="385"/>
      <c r="BD92" s="385"/>
      <c r="BE92" s="385"/>
      <c r="BF92" s="385"/>
      <c r="BG92" s="385"/>
      <c r="BH92" s="385"/>
      <c r="BI92" s="385"/>
      <c r="BJ92" s="385"/>
      <c r="BK92" s="385"/>
      <c r="BL92" s="385"/>
      <c r="BM92" s="385"/>
    </row>
    <row r="93" spans="1:65" x14ac:dyDescent="0.2">
      <c r="A93" s="385"/>
      <c r="B93" s="385"/>
      <c r="C93" s="385"/>
      <c r="D93" s="385"/>
      <c r="E93" s="385"/>
      <c r="F93" s="385"/>
      <c r="G93" s="385"/>
      <c r="H93" s="385"/>
      <c r="I93" s="385"/>
      <c r="J93" s="385"/>
      <c r="K93" s="385"/>
      <c r="L93" s="385"/>
      <c r="M93" s="385"/>
      <c r="N93" s="385"/>
      <c r="O93" s="385"/>
      <c r="P93" s="385"/>
      <c r="Q93" s="385"/>
      <c r="R93" s="385"/>
      <c r="S93" s="385"/>
      <c r="T93" s="385"/>
      <c r="U93" s="385"/>
      <c r="V93" s="385"/>
      <c r="W93" s="385"/>
      <c r="X93" s="385"/>
      <c r="Y93" s="385"/>
      <c r="Z93" s="385"/>
      <c r="AA93" s="385"/>
      <c r="AB93" s="385"/>
      <c r="AC93" s="385"/>
      <c r="AD93" s="385"/>
      <c r="AE93" s="385"/>
      <c r="AF93" s="385"/>
      <c r="AG93" s="385"/>
      <c r="AH93" s="385"/>
      <c r="AI93" s="385"/>
      <c r="AJ93" s="385"/>
      <c r="AK93" s="385"/>
      <c r="AL93" s="385"/>
      <c r="AM93" s="385"/>
      <c r="AN93" s="385"/>
      <c r="AO93" s="385"/>
      <c r="AP93" s="385"/>
      <c r="AQ93" s="385"/>
      <c r="AR93" s="385"/>
      <c r="AS93" s="385"/>
      <c r="AT93" s="385"/>
      <c r="AU93" s="385"/>
      <c r="AV93" s="385"/>
      <c r="AW93" s="385"/>
      <c r="AX93" s="385"/>
      <c r="AY93" s="385"/>
      <c r="AZ93" s="385"/>
      <c r="BA93" s="385"/>
      <c r="BB93" s="385"/>
      <c r="BC93" s="385"/>
      <c r="BD93" s="385"/>
      <c r="BE93" s="385"/>
      <c r="BF93" s="385"/>
      <c r="BG93" s="385"/>
      <c r="BH93" s="385"/>
      <c r="BI93" s="385"/>
      <c r="BJ93" s="385"/>
      <c r="BK93" s="385"/>
      <c r="BL93" s="385"/>
      <c r="BM93" s="385"/>
    </row>
    <row r="94" spans="1:65" x14ac:dyDescent="0.2">
      <c r="A94" s="385"/>
      <c r="B94" s="385"/>
      <c r="C94" s="385"/>
      <c r="D94" s="385"/>
      <c r="E94" s="385"/>
      <c r="F94" s="385"/>
      <c r="G94" s="385"/>
      <c r="H94" s="385"/>
      <c r="I94" s="385"/>
      <c r="J94" s="385"/>
      <c r="K94" s="385"/>
      <c r="L94" s="385"/>
      <c r="M94" s="385"/>
      <c r="N94" s="385"/>
      <c r="O94" s="385"/>
      <c r="P94" s="385"/>
      <c r="Q94" s="385"/>
      <c r="R94" s="385"/>
      <c r="S94" s="385"/>
      <c r="T94" s="385"/>
      <c r="U94" s="385"/>
      <c r="V94" s="385"/>
      <c r="W94" s="385"/>
      <c r="X94" s="385"/>
      <c r="Y94" s="385"/>
      <c r="Z94" s="385"/>
      <c r="AA94" s="385"/>
      <c r="AB94" s="385"/>
      <c r="AC94" s="385"/>
      <c r="AD94" s="385"/>
      <c r="AE94" s="385"/>
      <c r="AF94" s="385"/>
      <c r="AG94" s="385"/>
      <c r="AH94" s="385"/>
      <c r="AI94" s="385"/>
      <c r="AJ94" s="385"/>
      <c r="AK94" s="385"/>
      <c r="AL94" s="385"/>
      <c r="AM94" s="385"/>
      <c r="AN94" s="385"/>
      <c r="AO94" s="385"/>
      <c r="AP94" s="385"/>
      <c r="AQ94" s="385"/>
      <c r="AR94" s="385"/>
      <c r="AS94" s="385"/>
      <c r="AT94" s="385"/>
      <c r="AU94" s="385"/>
      <c r="AV94" s="385"/>
      <c r="AW94" s="385"/>
      <c r="AX94" s="385"/>
      <c r="AY94" s="385"/>
      <c r="AZ94" s="385"/>
      <c r="BA94" s="385"/>
      <c r="BB94" s="385"/>
      <c r="BC94" s="385"/>
      <c r="BD94" s="385"/>
      <c r="BE94" s="385"/>
      <c r="BF94" s="385"/>
      <c r="BG94" s="385"/>
      <c r="BH94" s="385"/>
      <c r="BI94" s="385"/>
      <c r="BJ94" s="385"/>
      <c r="BK94" s="385"/>
      <c r="BL94" s="385"/>
      <c r="BM94" s="385"/>
    </row>
    <row r="95" spans="1:65" x14ac:dyDescent="0.2">
      <c r="A95" s="385"/>
      <c r="B95" s="385"/>
      <c r="C95" s="385"/>
      <c r="D95" s="385"/>
      <c r="E95" s="385"/>
      <c r="F95" s="385"/>
      <c r="G95" s="385"/>
      <c r="H95" s="385"/>
      <c r="I95" s="385"/>
      <c r="J95" s="385"/>
      <c r="K95" s="385"/>
      <c r="L95" s="385"/>
      <c r="M95" s="385"/>
      <c r="N95" s="385"/>
      <c r="O95" s="385"/>
      <c r="P95" s="385"/>
      <c r="Q95" s="385"/>
      <c r="R95" s="385"/>
      <c r="S95" s="385"/>
      <c r="T95" s="385"/>
      <c r="U95" s="385"/>
      <c r="V95" s="385"/>
      <c r="W95" s="385"/>
      <c r="X95" s="385"/>
      <c r="Y95" s="385"/>
      <c r="Z95" s="385"/>
      <c r="AA95" s="385"/>
      <c r="AB95" s="385"/>
      <c r="AC95" s="385"/>
      <c r="AD95" s="385"/>
      <c r="AE95" s="385"/>
      <c r="AF95" s="385"/>
      <c r="AG95" s="385"/>
      <c r="AH95" s="385"/>
      <c r="AI95" s="385"/>
      <c r="AJ95" s="385"/>
      <c r="AK95" s="385"/>
      <c r="AL95" s="385"/>
      <c r="AM95" s="385"/>
      <c r="AN95" s="385"/>
      <c r="AO95" s="385"/>
      <c r="AP95" s="385"/>
      <c r="AQ95" s="385"/>
      <c r="AR95" s="385"/>
      <c r="AS95" s="385"/>
      <c r="AT95" s="385"/>
      <c r="AU95" s="385"/>
      <c r="AV95" s="385"/>
      <c r="AW95" s="385"/>
      <c r="AX95" s="385"/>
      <c r="AY95" s="385"/>
      <c r="AZ95" s="385"/>
      <c r="BA95" s="385"/>
      <c r="BB95" s="385"/>
      <c r="BC95" s="385"/>
      <c r="BD95" s="385"/>
      <c r="BE95" s="385"/>
      <c r="BF95" s="385"/>
      <c r="BG95" s="385"/>
      <c r="BH95" s="385"/>
      <c r="BI95" s="385"/>
      <c r="BJ95" s="385"/>
      <c r="BK95" s="385"/>
      <c r="BL95" s="385"/>
      <c r="BM95" s="385"/>
    </row>
    <row r="96" spans="1:65" x14ac:dyDescent="0.2">
      <c r="A96" s="385"/>
      <c r="B96" s="385"/>
      <c r="C96" s="385"/>
      <c r="D96" s="385"/>
      <c r="E96" s="385"/>
      <c r="F96" s="385"/>
      <c r="G96" s="385"/>
      <c r="H96" s="385"/>
      <c r="I96" s="385"/>
      <c r="J96" s="385"/>
      <c r="K96" s="385"/>
      <c r="L96" s="385"/>
      <c r="M96" s="385"/>
      <c r="N96" s="385"/>
      <c r="O96" s="385"/>
      <c r="P96" s="385"/>
      <c r="Q96" s="385"/>
      <c r="R96" s="385"/>
      <c r="S96" s="385"/>
      <c r="T96" s="385"/>
      <c r="U96" s="385"/>
      <c r="V96" s="385"/>
      <c r="W96" s="385"/>
      <c r="X96" s="385"/>
      <c r="Y96" s="385"/>
      <c r="Z96" s="385"/>
      <c r="AA96" s="385"/>
      <c r="AB96" s="385"/>
      <c r="AC96" s="385"/>
      <c r="AD96" s="385"/>
      <c r="AE96" s="385"/>
      <c r="AF96" s="385"/>
      <c r="AG96" s="385"/>
      <c r="AH96" s="385"/>
      <c r="AI96" s="385"/>
      <c r="AJ96" s="385"/>
      <c r="AK96" s="385"/>
      <c r="AL96" s="385"/>
      <c r="AM96" s="385"/>
      <c r="AN96" s="385"/>
      <c r="AO96" s="385"/>
      <c r="AP96" s="385"/>
      <c r="AQ96" s="385"/>
      <c r="AR96" s="385"/>
      <c r="AS96" s="385"/>
      <c r="AT96" s="385"/>
      <c r="AU96" s="385"/>
      <c r="AV96" s="385"/>
      <c r="AW96" s="385"/>
      <c r="AX96" s="385"/>
      <c r="AY96" s="385"/>
      <c r="AZ96" s="385"/>
      <c r="BA96" s="385"/>
      <c r="BB96" s="385"/>
      <c r="BC96" s="385"/>
      <c r="BD96" s="385"/>
      <c r="BE96" s="385"/>
      <c r="BF96" s="385"/>
      <c r="BG96" s="385"/>
      <c r="BH96" s="385"/>
      <c r="BI96" s="385"/>
      <c r="BJ96" s="385"/>
      <c r="BK96" s="385"/>
      <c r="BL96" s="385"/>
      <c r="BM96" s="385"/>
    </row>
    <row r="97" spans="1:65" x14ac:dyDescent="0.2">
      <c r="A97" s="385"/>
      <c r="B97" s="385"/>
      <c r="C97" s="385"/>
      <c r="D97" s="385"/>
      <c r="E97" s="385"/>
      <c r="F97" s="385"/>
      <c r="G97" s="385"/>
      <c r="H97" s="385"/>
      <c r="I97" s="385"/>
      <c r="J97" s="385"/>
      <c r="K97" s="385"/>
      <c r="L97" s="385"/>
      <c r="M97" s="385"/>
      <c r="N97" s="385"/>
      <c r="O97" s="385"/>
      <c r="P97" s="385"/>
      <c r="Q97" s="385"/>
      <c r="R97" s="385"/>
      <c r="S97" s="385"/>
      <c r="T97" s="385"/>
      <c r="U97" s="385"/>
      <c r="V97" s="385"/>
      <c r="W97" s="385"/>
      <c r="X97" s="385"/>
      <c r="Y97" s="385"/>
      <c r="Z97" s="385"/>
      <c r="AA97" s="385"/>
      <c r="AB97" s="385"/>
      <c r="AC97" s="385"/>
      <c r="AD97" s="385"/>
      <c r="AE97" s="385"/>
      <c r="AF97" s="385"/>
      <c r="AG97" s="385"/>
      <c r="AH97" s="385"/>
      <c r="AI97" s="385"/>
      <c r="AJ97" s="385"/>
      <c r="AK97" s="385"/>
      <c r="AL97" s="385"/>
      <c r="AM97" s="385"/>
      <c r="AN97" s="385"/>
      <c r="AO97" s="385"/>
      <c r="AP97" s="385"/>
      <c r="AQ97" s="385"/>
      <c r="AR97" s="385"/>
      <c r="AS97" s="385"/>
      <c r="AT97" s="385"/>
      <c r="AU97" s="385"/>
      <c r="AV97" s="385"/>
      <c r="AW97" s="385"/>
      <c r="AX97" s="385"/>
      <c r="AY97" s="385"/>
      <c r="AZ97" s="385"/>
      <c r="BA97" s="385"/>
      <c r="BB97" s="385"/>
      <c r="BC97" s="385"/>
      <c r="BD97" s="385"/>
      <c r="BE97" s="385"/>
      <c r="BF97" s="385"/>
      <c r="BG97" s="385"/>
      <c r="BH97" s="385"/>
      <c r="BI97" s="385"/>
      <c r="BJ97" s="385"/>
      <c r="BK97" s="385"/>
      <c r="BL97" s="385"/>
      <c r="BM97" s="385"/>
    </row>
    <row r="98" spans="1:65" x14ac:dyDescent="0.2">
      <c r="A98" s="385"/>
      <c r="B98" s="385"/>
      <c r="C98" s="385"/>
      <c r="D98" s="385"/>
      <c r="E98" s="385"/>
      <c r="F98" s="385"/>
      <c r="G98" s="385"/>
      <c r="H98" s="385"/>
      <c r="I98" s="385"/>
      <c r="J98" s="385"/>
      <c r="K98" s="385"/>
      <c r="L98" s="385"/>
      <c r="M98" s="385"/>
      <c r="N98" s="385"/>
      <c r="O98" s="385"/>
      <c r="P98" s="385"/>
      <c r="Q98" s="385"/>
      <c r="R98" s="385"/>
      <c r="S98" s="385"/>
      <c r="T98" s="385"/>
      <c r="U98" s="385"/>
      <c r="V98" s="385"/>
      <c r="W98" s="385"/>
      <c r="X98" s="385"/>
      <c r="Y98" s="385"/>
      <c r="Z98" s="385"/>
      <c r="AA98" s="385"/>
      <c r="AB98" s="385"/>
      <c r="AC98" s="385"/>
      <c r="AD98" s="385"/>
      <c r="AE98" s="385"/>
      <c r="AF98" s="385"/>
      <c r="AG98" s="385"/>
      <c r="AH98" s="385"/>
      <c r="AI98" s="385"/>
      <c r="AJ98" s="385"/>
      <c r="AK98" s="385"/>
      <c r="AL98" s="385"/>
      <c r="AM98" s="385"/>
      <c r="AN98" s="385"/>
      <c r="AO98" s="385"/>
      <c r="AP98" s="385"/>
      <c r="AQ98" s="385"/>
      <c r="AR98" s="385"/>
      <c r="AS98" s="385"/>
      <c r="AT98" s="385"/>
      <c r="AU98" s="385"/>
      <c r="AV98" s="385"/>
      <c r="AW98" s="385"/>
      <c r="AX98" s="385"/>
      <c r="AY98" s="385"/>
      <c r="AZ98" s="385"/>
      <c r="BA98" s="385"/>
      <c r="BB98" s="385"/>
      <c r="BC98" s="385"/>
      <c r="BD98" s="385"/>
      <c r="BE98" s="385"/>
      <c r="BF98" s="385"/>
      <c r="BG98" s="385"/>
      <c r="BH98" s="385"/>
      <c r="BI98" s="385"/>
      <c r="BJ98" s="385"/>
      <c r="BK98" s="385"/>
      <c r="BL98" s="385"/>
      <c r="BM98" s="385"/>
    </row>
    <row r="99" spans="1:65" x14ac:dyDescent="0.2">
      <c r="A99" s="385"/>
      <c r="B99" s="385"/>
      <c r="C99" s="385"/>
      <c r="D99" s="385"/>
      <c r="E99" s="385"/>
      <c r="F99" s="385"/>
      <c r="G99" s="385"/>
      <c r="H99" s="385"/>
      <c r="I99" s="385"/>
      <c r="J99" s="385"/>
      <c r="K99" s="385"/>
      <c r="L99" s="385"/>
      <c r="M99" s="385"/>
      <c r="N99" s="385"/>
      <c r="O99" s="385"/>
      <c r="P99" s="385"/>
      <c r="Q99" s="385"/>
      <c r="R99" s="385"/>
      <c r="S99" s="385"/>
      <c r="T99" s="385"/>
      <c r="U99" s="385"/>
      <c r="V99" s="385"/>
      <c r="W99" s="385"/>
      <c r="X99" s="385"/>
      <c r="Y99" s="385"/>
      <c r="Z99" s="385"/>
      <c r="AA99" s="385"/>
      <c r="AB99" s="385"/>
      <c r="AC99" s="385"/>
      <c r="AD99" s="385"/>
      <c r="AE99" s="385"/>
      <c r="AF99" s="385"/>
      <c r="AG99" s="385"/>
      <c r="AH99" s="385"/>
      <c r="AI99" s="385"/>
      <c r="AJ99" s="385"/>
      <c r="AK99" s="385"/>
      <c r="AL99" s="385"/>
      <c r="AM99" s="385"/>
      <c r="AN99" s="385"/>
      <c r="AO99" s="385"/>
      <c r="AP99" s="385"/>
      <c r="AQ99" s="385"/>
      <c r="AR99" s="385"/>
      <c r="AS99" s="385"/>
      <c r="AT99" s="385"/>
      <c r="AU99" s="385"/>
      <c r="AV99" s="385"/>
      <c r="AW99" s="385"/>
      <c r="AX99" s="385"/>
      <c r="AY99" s="385"/>
      <c r="AZ99" s="385"/>
      <c r="BA99" s="385"/>
      <c r="BB99" s="385"/>
      <c r="BC99" s="385"/>
      <c r="BD99" s="385"/>
      <c r="BE99" s="385"/>
      <c r="BF99" s="385"/>
      <c r="BG99" s="385"/>
      <c r="BH99" s="385"/>
      <c r="BI99" s="385"/>
      <c r="BJ99" s="385"/>
      <c r="BK99" s="385"/>
      <c r="BL99" s="385"/>
      <c r="BM99" s="385"/>
    </row>
    <row r="100" spans="1:65" x14ac:dyDescent="0.2">
      <c r="A100" s="385"/>
      <c r="B100" s="385"/>
      <c r="C100" s="385"/>
      <c r="D100" s="385"/>
      <c r="E100" s="385"/>
      <c r="F100" s="385"/>
      <c r="G100" s="385"/>
      <c r="H100" s="385"/>
      <c r="I100" s="385"/>
      <c r="J100" s="385"/>
      <c r="K100" s="385"/>
      <c r="L100" s="385"/>
      <c r="M100" s="385"/>
      <c r="N100" s="385"/>
      <c r="O100" s="385"/>
      <c r="P100" s="385"/>
      <c r="Q100" s="385"/>
      <c r="R100" s="385"/>
      <c r="S100" s="385"/>
      <c r="T100" s="385"/>
      <c r="U100" s="385"/>
      <c r="V100" s="385"/>
      <c r="W100" s="385"/>
      <c r="X100" s="385"/>
      <c r="Y100" s="385"/>
      <c r="Z100" s="385"/>
      <c r="AA100" s="385"/>
      <c r="AB100" s="385"/>
      <c r="AC100" s="385"/>
      <c r="AD100" s="385"/>
      <c r="AE100" s="385"/>
      <c r="AF100" s="385"/>
      <c r="AG100" s="385"/>
      <c r="AH100" s="385"/>
      <c r="AI100" s="385"/>
      <c r="AJ100" s="385"/>
      <c r="AK100" s="385"/>
      <c r="AL100" s="385"/>
      <c r="AM100" s="385"/>
      <c r="AN100" s="385"/>
      <c r="AO100" s="385"/>
      <c r="AP100" s="385"/>
      <c r="AQ100" s="385"/>
      <c r="AR100" s="385"/>
      <c r="AS100" s="385"/>
      <c r="AT100" s="385"/>
      <c r="AU100" s="385"/>
      <c r="AV100" s="385"/>
      <c r="AW100" s="385"/>
      <c r="AX100" s="385"/>
      <c r="AY100" s="385"/>
      <c r="AZ100" s="385"/>
      <c r="BA100" s="385"/>
      <c r="BB100" s="385"/>
      <c r="BC100" s="385"/>
      <c r="BD100" s="385"/>
      <c r="BE100" s="385"/>
      <c r="BF100" s="385"/>
      <c r="BG100" s="385"/>
      <c r="BH100" s="385"/>
      <c r="BI100" s="385"/>
      <c r="BJ100" s="385"/>
      <c r="BK100" s="385"/>
      <c r="BL100" s="385"/>
      <c r="BM100" s="385"/>
    </row>
    <row r="101" spans="1:65" x14ac:dyDescent="0.2">
      <c r="A101" s="385"/>
      <c r="B101" s="385"/>
      <c r="C101" s="385"/>
      <c r="D101" s="385"/>
      <c r="E101" s="385"/>
      <c r="F101" s="385"/>
      <c r="G101" s="385"/>
      <c r="H101" s="385"/>
      <c r="I101" s="385"/>
      <c r="J101" s="385"/>
      <c r="K101" s="385"/>
      <c r="L101" s="385"/>
      <c r="M101" s="385"/>
      <c r="N101" s="385"/>
      <c r="O101" s="385"/>
      <c r="P101" s="385"/>
      <c r="Q101" s="385"/>
      <c r="R101" s="385"/>
      <c r="S101" s="385"/>
      <c r="T101" s="385"/>
      <c r="U101" s="385"/>
      <c r="V101" s="385"/>
      <c r="W101" s="385"/>
      <c r="X101" s="385"/>
      <c r="Y101" s="385"/>
      <c r="Z101" s="385"/>
      <c r="AA101" s="385"/>
      <c r="AB101" s="385"/>
      <c r="AC101" s="385"/>
      <c r="AD101" s="385"/>
      <c r="AE101" s="385"/>
      <c r="AF101" s="385"/>
      <c r="AG101" s="385"/>
      <c r="AH101" s="385"/>
      <c r="AI101" s="385"/>
      <c r="AJ101" s="385"/>
      <c r="AK101" s="385"/>
      <c r="AL101" s="385"/>
      <c r="AM101" s="385"/>
      <c r="AN101" s="385"/>
      <c r="AO101" s="385"/>
      <c r="AP101" s="385"/>
      <c r="AQ101" s="385"/>
      <c r="AR101" s="385"/>
      <c r="AS101" s="385"/>
      <c r="AT101" s="385"/>
      <c r="AU101" s="385"/>
      <c r="AV101" s="385"/>
      <c r="AW101" s="385"/>
      <c r="AX101" s="385"/>
      <c r="AY101" s="385"/>
      <c r="AZ101" s="385"/>
      <c r="BA101" s="385"/>
      <c r="BB101" s="385"/>
      <c r="BC101" s="385"/>
      <c r="BD101" s="385"/>
      <c r="BE101" s="385"/>
      <c r="BF101" s="385"/>
      <c r="BG101" s="385"/>
      <c r="BH101" s="385"/>
      <c r="BI101" s="385"/>
      <c r="BJ101" s="385"/>
      <c r="BK101" s="385"/>
      <c r="BL101" s="385"/>
      <c r="BM101" s="385"/>
    </row>
    <row r="102" spans="1:65" x14ac:dyDescent="0.2">
      <c r="A102" s="385"/>
      <c r="B102" s="385"/>
      <c r="C102" s="385"/>
      <c r="D102" s="385"/>
      <c r="E102" s="385"/>
      <c r="F102" s="385"/>
      <c r="G102" s="385"/>
      <c r="H102" s="385"/>
      <c r="I102" s="385"/>
      <c r="J102" s="385"/>
      <c r="K102" s="385"/>
      <c r="L102" s="385"/>
      <c r="M102" s="385"/>
      <c r="N102" s="385"/>
      <c r="O102" s="385"/>
      <c r="P102" s="385"/>
      <c r="Q102" s="385"/>
      <c r="R102" s="385"/>
      <c r="S102" s="385"/>
      <c r="T102" s="385"/>
      <c r="U102" s="385"/>
      <c r="V102" s="385"/>
      <c r="W102" s="385"/>
      <c r="X102" s="385"/>
      <c r="Y102" s="385"/>
      <c r="Z102" s="385"/>
      <c r="AA102" s="385"/>
      <c r="AB102" s="385"/>
      <c r="AC102" s="385"/>
      <c r="AD102" s="385"/>
      <c r="AE102" s="385"/>
      <c r="AF102" s="385"/>
      <c r="AG102" s="385"/>
      <c r="AH102" s="385"/>
      <c r="AI102" s="385"/>
      <c r="AJ102" s="385"/>
      <c r="AK102" s="385"/>
      <c r="AL102" s="385"/>
      <c r="AM102" s="385"/>
      <c r="AN102" s="385"/>
      <c r="AO102" s="385"/>
      <c r="AP102" s="385"/>
      <c r="AQ102" s="385"/>
      <c r="AR102" s="385"/>
      <c r="AS102" s="385"/>
      <c r="AT102" s="385"/>
      <c r="AU102" s="385"/>
      <c r="AV102" s="385"/>
      <c r="AW102" s="385"/>
      <c r="AX102" s="385"/>
      <c r="AY102" s="385"/>
      <c r="AZ102" s="385"/>
      <c r="BA102" s="385"/>
      <c r="BB102" s="385"/>
      <c r="BC102" s="385"/>
      <c r="BD102" s="385"/>
      <c r="BE102" s="385"/>
      <c r="BF102" s="385"/>
      <c r="BG102" s="385"/>
      <c r="BH102" s="385"/>
      <c r="BI102" s="385"/>
      <c r="BJ102" s="385"/>
      <c r="BK102" s="385"/>
      <c r="BL102" s="385"/>
      <c r="BM102" s="385"/>
    </row>
    <row r="103" spans="1:65" x14ac:dyDescent="0.2">
      <c r="A103" s="385"/>
      <c r="B103" s="385"/>
      <c r="C103" s="385"/>
      <c r="D103" s="385"/>
      <c r="E103" s="385"/>
      <c r="F103" s="385"/>
      <c r="G103" s="385"/>
      <c r="H103" s="385"/>
      <c r="I103" s="385"/>
      <c r="J103" s="385"/>
      <c r="K103" s="385"/>
      <c r="L103" s="385"/>
      <c r="M103" s="385"/>
      <c r="N103" s="385"/>
      <c r="O103" s="385"/>
      <c r="P103" s="385"/>
      <c r="Q103" s="385"/>
      <c r="R103" s="385"/>
      <c r="S103" s="385"/>
      <c r="T103" s="385"/>
      <c r="U103" s="385"/>
      <c r="V103" s="385"/>
      <c r="W103" s="385"/>
      <c r="X103" s="385"/>
      <c r="Y103" s="385"/>
      <c r="Z103" s="385"/>
      <c r="AA103" s="385"/>
      <c r="AB103" s="385"/>
      <c r="AC103" s="385"/>
      <c r="AD103" s="385"/>
      <c r="AE103" s="385"/>
      <c r="AF103" s="385"/>
      <c r="AG103" s="385"/>
      <c r="AH103" s="385"/>
      <c r="AI103" s="385"/>
      <c r="AJ103" s="385"/>
      <c r="AK103" s="385"/>
      <c r="AL103" s="385"/>
      <c r="AM103" s="385"/>
      <c r="AN103" s="385"/>
      <c r="AO103" s="385"/>
      <c r="AP103" s="385"/>
      <c r="AQ103" s="385"/>
      <c r="AR103" s="385"/>
      <c r="AS103" s="385"/>
      <c r="AT103" s="385"/>
      <c r="AU103" s="385"/>
      <c r="AV103" s="385"/>
      <c r="AW103" s="385"/>
      <c r="AX103" s="385"/>
      <c r="AY103" s="385"/>
      <c r="AZ103" s="385"/>
      <c r="BA103" s="385"/>
      <c r="BB103" s="385"/>
      <c r="BC103" s="385"/>
      <c r="BD103" s="385"/>
      <c r="BE103" s="385"/>
      <c r="BF103" s="385"/>
      <c r="BG103" s="385"/>
      <c r="BH103" s="385"/>
      <c r="BI103" s="385"/>
      <c r="BJ103" s="385"/>
      <c r="BK103" s="385"/>
      <c r="BL103" s="385"/>
      <c r="BM103" s="385"/>
    </row>
    <row r="104" spans="1:65" x14ac:dyDescent="0.2">
      <c r="A104" s="385"/>
      <c r="B104" s="385"/>
      <c r="C104" s="385"/>
      <c r="D104" s="385"/>
      <c r="E104" s="385"/>
      <c r="F104" s="385"/>
      <c r="G104" s="385"/>
      <c r="H104" s="385"/>
      <c r="I104" s="385"/>
      <c r="J104" s="385"/>
      <c r="K104" s="385"/>
      <c r="L104" s="385"/>
      <c r="M104" s="385"/>
      <c r="N104" s="385"/>
      <c r="O104" s="385"/>
      <c r="P104" s="385"/>
      <c r="Q104" s="385"/>
      <c r="R104" s="385"/>
      <c r="S104" s="385"/>
      <c r="T104" s="385"/>
      <c r="U104" s="385"/>
      <c r="V104" s="385"/>
      <c r="W104" s="385"/>
      <c r="X104" s="385"/>
      <c r="Y104" s="385"/>
      <c r="Z104" s="385"/>
      <c r="AA104" s="385"/>
      <c r="AB104" s="385"/>
      <c r="AC104" s="385"/>
      <c r="AD104" s="385"/>
      <c r="AE104" s="385"/>
      <c r="AF104" s="385"/>
      <c r="AG104" s="385"/>
      <c r="AH104" s="385"/>
      <c r="AI104" s="385"/>
      <c r="AJ104" s="385"/>
      <c r="AK104" s="385"/>
      <c r="AL104" s="385"/>
      <c r="AM104" s="385"/>
      <c r="AN104" s="385"/>
      <c r="AO104" s="385"/>
      <c r="AP104" s="385"/>
      <c r="AQ104" s="385"/>
      <c r="AR104" s="385"/>
      <c r="AS104" s="385"/>
      <c r="AT104" s="385"/>
      <c r="AU104" s="385"/>
      <c r="AV104" s="385"/>
      <c r="AW104" s="385"/>
      <c r="AX104" s="385"/>
      <c r="AY104" s="385"/>
      <c r="AZ104" s="385"/>
      <c r="BA104" s="385"/>
      <c r="BB104" s="385"/>
      <c r="BC104" s="385"/>
      <c r="BD104" s="385"/>
      <c r="BE104" s="385"/>
      <c r="BF104" s="385"/>
      <c r="BG104" s="385"/>
      <c r="BH104" s="385"/>
      <c r="BI104" s="385"/>
      <c r="BJ104" s="385"/>
      <c r="BK104" s="385"/>
      <c r="BL104" s="385"/>
      <c r="BM104" s="385"/>
    </row>
    <row r="105" spans="1:65" x14ac:dyDescent="0.2">
      <c r="A105" s="385"/>
      <c r="B105" s="385"/>
      <c r="C105" s="385"/>
      <c r="D105" s="385"/>
      <c r="E105" s="385"/>
      <c r="F105" s="385"/>
      <c r="G105" s="385"/>
      <c r="H105" s="385"/>
      <c r="I105" s="385"/>
      <c r="J105" s="385"/>
      <c r="K105" s="385"/>
      <c r="L105" s="385"/>
      <c r="M105" s="385"/>
      <c r="N105" s="385"/>
      <c r="O105" s="385"/>
      <c r="P105" s="385"/>
      <c r="Q105" s="385"/>
      <c r="R105" s="385"/>
      <c r="S105" s="385"/>
      <c r="T105" s="385"/>
      <c r="U105" s="385"/>
      <c r="V105" s="385"/>
      <c r="W105" s="385"/>
      <c r="X105" s="385"/>
      <c r="Y105" s="385"/>
      <c r="Z105" s="385"/>
      <c r="AA105" s="385"/>
      <c r="AB105" s="385"/>
      <c r="AC105" s="385"/>
      <c r="AD105" s="385"/>
      <c r="AE105" s="385"/>
      <c r="AF105" s="385"/>
      <c r="AG105" s="385"/>
      <c r="AH105" s="385"/>
      <c r="AI105" s="385"/>
      <c r="AJ105" s="385"/>
      <c r="AK105" s="385"/>
      <c r="AL105" s="385"/>
      <c r="AM105" s="385"/>
      <c r="AN105" s="385"/>
      <c r="AO105" s="385"/>
      <c r="AP105" s="385"/>
      <c r="AQ105" s="385"/>
      <c r="AR105" s="385"/>
      <c r="AS105" s="385"/>
      <c r="AT105" s="385"/>
      <c r="AU105" s="385"/>
      <c r="AV105" s="385"/>
      <c r="AW105" s="385"/>
      <c r="AX105" s="385"/>
      <c r="AY105" s="385"/>
      <c r="AZ105" s="385"/>
      <c r="BA105" s="385"/>
      <c r="BB105" s="385"/>
      <c r="BC105" s="385"/>
      <c r="BD105" s="385"/>
      <c r="BE105" s="385"/>
      <c r="BF105" s="385"/>
      <c r="BG105" s="385"/>
      <c r="BH105" s="385"/>
      <c r="BI105" s="385"/>
      <c r="BJ105" s="385"/>
      <c r="BK105" s="385"/>
      <c r="BL105" s="385"/>
      <c r="BM105" s="385"/>
    </row>
    <row r="106" spans="1:65" x14ac:dyDescent="0.2">
      <c r="A106" s="385"/>
      <c r="B106" s="385"/>
      <c r="C106" s="385"/>
      <c r="D106" s="385"/>
      <c r="E106" s="385"/>
      <c r="F106" s="385"/>
      <c r="G106" s="385"/>
      <c r="H106" s="385"/>
      <c r="I106" s="385"/>
      <c r="J106" s="385"/>
      <c r="K106" s="385"/>
      <c r="L106" s="385"/>
      <c r="M106" s="385"/>
      <c r="N106" s="385"/>
      <c r="O106" s="385"/>
      <c r="P106" s="385"/>
      <c r="Q106" s="385"/>
      <c r="R106" s="385"/>
      <c r="S106" s="385"/>
      <c r="T106" s="385"/>
      <c r="U106" s="385"/>
      <c r="V106" s="385"/>
      <c r="W106" s="385"/>
      <c r="X106" s="385"/>
      <c r="Y106" s="385"/>
      <c r="Z106" s="385"/>
      <c r="AA106" s="385"/>
      <c r="AB106" s="385"/>
      <c r="AC106" s="385"/>
      <c r="AD106" s="385"/>
      <c r="AE106" s="385"/>
      <c r="AF106" s="385"/>
      <c r="AG106" s="385"/>
      <c r="AH106" s="385"/>
      <c r="AI106" s="385"/>
      <c r="AJ106" s="385"/>
      <c r="AK106" s="385"/>
      <c r="AL106" s="385"/>
      <c r="AM106" s="385"/>
      <c r="AN106" s="385"/>
      <c r="AO106" s="385"/>
      <c r="AP106" s="385"/>
      <c r="AQ106" s="385"/>
      <c r="AR106" s="385"/>
      <c r="AS106" s="385"/>
      <c r="AT106" s="385"/>
      <c r="AU106" s="385"/>
      <c r="AV106" s="385"/>
      <c r="AW106" s="385"/>
      <c r="AX106" s="385"/>
      <c r="AY106" s="385"/>
      <c r="AZ106" s="385"/>
      <c r="BA106" s="385"/>
      <c r="BB106" s="385"/>
      <c r="BC106" s="385"/>
      <c r="BD106" s="385"/>
      <c r="BE106" s="385"/>
      <c r="BF106" s="385"/>
      <c r="BG106" s="385"/>
      <c r="BH106" s="385"/>
      <c r="BI106" s="385"/>
      <c r="BJ106" s="385"/>
      <c r="BK106" s="385"/>
      <c r="BL106" s="385"/>
      <c r="BM106" s="385"/>
    </row>
    <row r="107" spans="1:65" x14ac:dyDescent="0.2">
      <c r="A107" s="385"/>
      <c r="B107" s="385"/>
      <c r="C107" s="385"/>
      <c r="D107" s="385"/>
      <c r="E107" s="385"/>
      <c r="F107" s="385"/>
      <c r="G107" s="385"/>
      <c r="H107" s="385"/>
      <c r="I107" s="385"/>
      <c r="J107" s="385"/>
      <c r="K107" s="385"/>
      <c r="L107" s="385"/>
      <c r="M107" s="385"/>
      <c r="N107" s="385"/>
      <c r="O107" s="385"/>
      <c r="P107" s="385"/>
      <c r="Q107" s="385"/>
      <c r="R107" s="385"/>
      <c r="S107" s="385"/>
      <c r="T107" s="385"/>
      <c r="U107" s="385"/>
      <c r="V107" s="385"/>
      <c r="W107" s="385"/>
      <c r="X107" s="385"/>
      <c r="Y107" s="385"/>
      <c r="Z107" s="385"/>
      <c r="AA107" s="385"/>
      <c r="AB107" s="385"/>
      <c r="AC107" s="385"/>
      <c r="AD107" s="385"/>
      <c r="AE107" s="385"/>
      <c r="AF107" s="385"/>
      <c r="AG107" s="385"/>
      <c r="AH107" s="385"/>
      <c r="AI107" s="385"/>
      <c r="AJ107" s="385"/>
      <c r="AK107" s="385"/>
      <c r="AL107" s="385"/>
      <c r="AM107" s="385"/>
      <c r="AN107" s="385"/>
      <c r="AO107" s="385"/>
      <c r="AP107" s="385"/>
      <c r="AQ107" s="385"/>
      <c r="AR107" s="385"/>
      <c r="AS107" s="385"/>
      <c r="AT107" s="385"/>
      <c r="AU107" s="385"/>
      <c r="AV107" s="385"/>
      <c r="AW107" s="385"/>
      <c r="AX107" s="385"/>
      <c r="AY107" s="385"/>
      <c r="AZ107" s="385"/>
      <c r="BA107" s="385"/>
      <c r="BB107" s="385"/>
      <c r="BC107" s="385"/>
      <c r="BD107" s="385"/>
      <c r="BE107" s="385"/>
      <c r="BF107" s="385"/>
      <c r="BG107" s="385"/>
      <c r="BH107" s="385"/>
      <c r="BI107" s="385"/>
      <c r="BJ107" s="385"/>
      <c r="BK107" s="385"/>
      <c r="BL107" s="385"/>
      <c r="BM107" s="385"/>
    </row>
    <row r="108" spans="1:65" x14ac:dyDescent="0.2">
      <c r="A108" s="385"/>
      <c r="B108" s="385"/>
      <c r="C108" s="385"/>
      <c r="D108" s="385"/>
      <c r="E108" s="385"/>
      <c r="F108" s="385"/>
      <c r="G108" s="385"/>
      <c r="H108" s="385"/>
      <c r="I108" s="385"/>
      <c r="J108" s="385"/>
      <c r="K108" s="385"/>
      <c r="L108" s="385"/>
      <c r="M108" s="385"/>
      <c r="N108" s="385"/>
      <c r="O108" s="385"/>
      <c r="P108" s="385"/>
      <c r="Q108" s="385"/>
      <c r="R108" s="385"/>
      <c r="S108" s="385"/>
      <c r="T108" s="385"/>
      <c r="U108" s="385"/>
      <c r="V108" s="385"/>
      <c r="W108" s="385"/>
      <c r="X108" s="385"/>
      <c r="Y108" s="385"/>
      <c r="Z108" s="385"/>
      <c r="AA108" s="385"/>
      <c r="AB108" s="385"/>
      <c r="AC108" s="385"/>
      <c r="AD108" s="385"/>
      <c r="AE108" s="385"/>
      <c r="AF108" s="385"/>
      <c r="AG108" s="385"/>
      <c r="AH108" s="385"/>
      <c r="AI108" s="385"/>
      <c r="AJ108" s="385"/>
      <c r="AK108" s="385"/>
      <c r="AL108" s="385"/>
      <c r="AM108" s="385"/>
      <c r="AN108" s="385"/>
      <c r="AO108" s="385"/>
      <c r="AP108" s="385"/>
      <c r="AQ108" s="385"/>
      <c r="AR108" s="385"/>
      <c r="AS108" s="385"/>
      <c r="AT108" s="385"/>
      <c r="AU108" s="385"/>
      <c r="AV108" s="385"/>
      <c r="AW108" s="385"/>
      <c r="AX108" s="385"/>
      <c r="AY108" s="385"/>
      <c r="AZ108" s="385"/>
      <c r="BA108" s="385"/>
      <c r="BB108" s="385"/>
      <c r="BC108" s="385"/>
      <c r="BD108" s="385"/>
      <c r="BE108" s="385"/>
      <c r="BF108" s="385"/>
      <c r="BG108" s="385"/>
      <c r="BH108" s="385"/>
      <c r="BI108" s="385"/>
      <c r="BJ108" s="385"/>
      <c r="BK108" s="385"/>
      <c r="BL108" s="385"/>
      <c r="BM108" s="385"/>
    </row>
    <row r="109" spans="1:65" x14ac:dyDescent="0.2">
      <c r="A109" s="385"/>
      <c r="B109" s="385"/>
      <c r="C109" s="385"/>
      <c r="D109" s="385"/>
      <c r="E109" s="385"/>
      <c r="F109" s="385"/>
      <c r="G109" s="385"/>
      <c r="H109" s="385"/>
      <c r="I109" s="385"/>
      <c r="J109" s="385"/>
      <c r="K109" s="385"/>
      <c r="L109" s="385"/>
      <c r="M109" s="385"/>
      <c r="N109" s="385"/>
      <c r="O109" s="385"/>
      <c r="P109" s="385"/>
      <c r="Q109" s="385"/>
      <c r="R109" s="385"/>
      <c r="S109" s="385"/>
      <c r="T109" s="385"/>
      <c r="U109" s="385"/>
      <c r="V109" s="385"/>
      <c r="W109" s="385"/>
      <c r="X109" s="385"/>
      <c r="Y109" s="385"/>
      <c r="Z109" s="385"/>
      <c r="AA109" s="385"/>
      <c r="AB109" s="385"/>
      <c r="AC109" s="385"/>
      <c r="AD109" s="385"/>
      <c r="AE109" s="385"/>
      <c r="AF109" s="385"/>
      <c r="AG109" s="385"/>
      <c r="AH109" s="385"/>
      <c r="AI109" s="385"/>
      <c r="AJ109" s="385"/>
      <c r="AK109" s="385"/>
      <c r="AL109" s="385"/>
      <c r="AM109" s="385"/>
      <c r="AN109" s="385"/>
      <c r="AO109" s="385"/>
      <c r="AP109" s="385"/>
      <c r="AQ109" s="385"/>
      <c r="AR109" s="385"/>
      <c r="AS109" s="385"/>
      <c r="AT109" s="385"/>
      <c r="AU109" s="385"/>
      <c r="AV109" s="385"/>
      <c r="AW109" s="385"/>
      <c r="AX109" s="385"/>
      <c r="AY109" s="385"/>
      <c r="AZ109" s="385"/>
      <c r="BA109" s="385"/>
      <c r="BB109" s="385"/>
      <c r="BC109" s="385"/>
      <c r="BD109" s="385"/>
      <c r="BE109" s="385"/>
      <c r="BF109" s="385"/>
      <c r="BG109" s="385"/>
      <c r="BH109" s="385"/>
      <c r="BI109" s="385"/>
      <c r="BJ109" s="385"/>
      <c r="BK109" s="385"/>
      <c r="BL109" s="385"/>
      <c r="BM109" s="385"/>
    </row>
    <row r="110" spans="1:65" x14ac:dyDescent="0.2">
      <c r="A110" s="385"/>
      <c r="B110" s="385"/>
      <c r="C110" s="385"/>
      <c r="D110" s="385"/>
      <c r="E110" s="385"/>
      <c r="F110" s="385"/>
      <c r="G110" s="385"/>
      <c r="H110" s="385"/>
      <c r="I110" s="385"/>
      <c r="J110" s="385"/>
      <c r="K110" s="385"/>
      <c r="L110" s="385"/>
      <c r="M110" s="385"/>
      <c r="N110" s="385"/>
      <c r="O110" s="385"/>
      <c r="P110" s="385"/>
      <c r="Q110" s="385"/>
      <c r="R110" s="385"/>
      <c r="S110" s="385"/>
      <c r="T110" s="385"/>
      <c r="U110" s="385"/>
      <c r="V110" s="385"/>
      <c r="W110" s="385"/>
      <c r="X110" s="385"/>
      <c r="Y110" s="385"/>
      <c r="Z110" s="385"/>
      <c r="AA110" s="385"/>
      <c r="AB110" s="385"/>
      <c r="AC110" s="385"/>
      <c r="AD110" s="385"/>
      <c r="AE110" s="385"/>
      <c r="AF110" s="385"/>
      <c r="AG110" s="385"/>
      <c r="AH110" s="385"/>
      <c r="AI110" s="385"/>
      <c r="AJ110" s="385"/>
      <c r="AK110" s="385"/>
      <c r="AL110" s="385"/>
      <c r="AM110" s="385"/>
      <c r="AN110" s="385"/>
      <c r="AO110" s="385"/>
      <c r="AP110" s="385"/>
      <c r="AQ110" s="385"/>
      <c r="AR110" s="385"/>
      <c r="AS110" s="385"/>
      <c r="AT110" s="385"/>
      <c r="AU110" s="385"/>
      <c r="AV110" s="385"/>
      <c r="AW110" s="385"/>
      <c r="AX110" s="385"/>
      <c r="AY110" s="385"/>
      <c r="AZ110" s="385"/>
      <c r="BA110" s="385"/>
      <c r="BB110" s="385"/>
      <c r="BC110" s="385"/>
      <c r="BD110" s="385"/>
      <c r="BE110" s="385"/>
      <c r="BF110" s="385"/>
      <c r="BG110" s="385"/>
      <c r="BH110" s="385"/>
      <c r="BI110" s="385"/>
      <c r="BJ110" s="385"/>
      <c r="BK110" s="385"/>
      <c r="BL110" s="385"/>
      <c r="BM110" s="385"/>
    </row>
    <row r="111" spans="1:65" x14ac:dyDescent="0.2">
      <c r="A111" s="385"/>
      <c r="B111" s="385"/>
      <c r="C111" s="385"/>
      <c r="D111" s="385"/>
      <c r="E111" s="385"/>
      <c r="F111" s="385"/>
      <c r="G111" s="385"/>
      <c r="H111" s="385"/>
      <c r="I111" s="385"/>
      <c r="J111" s="385"/>
      <c r="K111" s="385"/>
      <c r="L111" s="385"/>
      <c r="M111" s="385"/>
      <c r="N111" s="385"/>
      <c r="O111" s="385"/>
      <c r="P111" s="385"/>
      <c r="Q111" s="385"/>
      <c r="R111" s="385"/>
      <c r="S111" s="385"/>
      <c r="T111" s="385"/>
      <c r="U111" s="385"/>
      <c r="V111" s="385"/>
      <c r="W111" s="385"/>
      <c r="X111" s="385"/>
      <c r="Y111" s="385"/>
      <c r="Z111" s="385"/>
      <c r="AA111" s="385"/>
      <c r="AB111" s="385"/>
      <c r="AC111" s="385"/>
      <c r="AD111" s="385"/>
      <c r="AE111" s="385"/>
      <c r="AF111" s="385"/>
      <c r="AG111" s="385"/>
      <c r="AH111" s="385"/>
      <c r="AI111" s="385"/>
      <c r="AJ111" s="385"/>
      <c r="AK111" s="385"/>
      <c r="AL111" s="385"/>
      <c r="AM111" s="385"/>
      <c r="AN111" s="385"/>
      <c r="AO111" s="385"/>
      <c r="AP111" s="385"/>
      <c r="AQ111" s="385"/>
      <c r="AR111" s="385"/>
      <c r="AS111" s="385"/>
      <c r="AT111" s="385"/>
      <c r="AU111" s="385"/>
      <c r="AV111" s="385"/>
      <c r="AW111" s="385"/>
      <c r="AX111" s="385"/>
      <c r="AY111" s="385"/>
      <c r="AZ111" s="385"/>
      <c r="BA111" s="385"/>
      <c r="BB111" s="385"/>
      <c r="BC111" s="385"/>
      <c r="BD111" s="385"/>
      <c r="BE111" s="385"/>
      <c r="BF111" s="385"/>
      <c r="BG111" s="385"/>
      <c r="BH111" s="385"/>
      <c r="BI111" s="385"/>
      <c r="BJ111" s="385"/>
      <c r="BK111" s="385"/>
      <c r="BL111" s="385"/>
      <c r="BM111" s="385"/>
    </row>
    <row r="112" spans="1:65" x14ac:dyDescent="0.2">
      <c r="A112" s="385"/>
      <c r="B112" s="385"/>
      <c r="C112" s="385"/>
      <c r="D112" s="385"/>
      <c r="E112" s="385"/>
      <c r="F112" s="385"/>
      <c r="G112" s="385"/>
      <c r="H112" s="385"/>
      <c r="I112" s="385"/>
      <c r="J112" s="385"/>
      <c r="K112" s="385"/>
      <c r="L112" s="385"/>
      <c r="M112" s="385"/>
      <c r="N112" s="385"/>
      <c r="O112" s="385"/>
      <c r="P112" s="385"/>
      <c r="Q112" s="385"/>
      <c r="R112" s="385"/>
      <c r="S112" s="385"/>
      <c r="T112" s="385"/>
      <c r="U112" s="385"/>
      <c r="V112" s="385"/>
      <c r="W112" s="385"/>
      <c r="X112" s="385"/>
      <c r="Y112" s="385"/>
      <c r="Z112" s="385"/>
      <c r="AA112" s="385"/>
      <c r="AB112" s="385"/>
      <c r="AC112" s="385"/>
      <c r="AD112" s="385"/>
      <c r="AE112" s="385"/>
      <c r="AF112" s="385"/>
      <c r="AG112" s="385"/>
      <c r="AH112" s="385"/>
      <c r="AI112" s="385"/>
      <c r="AJ112" s="385"/>
      <c r="AK112" s="385"/>
      <c r="AL112" s="385"/>
      <c r="AM112" s="385"/>
      <c r="AN112" s="385"/>
      <c r="AO112" s="385"/>
      <c r="AP112" s="385"/>
      <c r="AQ112" s="385"/>
      <c r="AR112" s="385"/>
      <c r="AS112" s="385"/>
      <c r="AT112" s="385"/>
      <c r="AU112" s="385"/>
      <c r="AV112" s="385"/>
      <c r="AW112" s="385"/>
      <c r="AX112" s="385"/>
      <c r="AY112" s="385"/>
      <c r="AZ112" s="385"/>
      <c r="BA112" s="385"/>
      <c r="BB112" s="385"/>
      <c r="BC112" s="385"/>
      <c r="BD112" s="385"/>
      <c r="BE112" s="385"/>
      <c r="BF112" s="385"/>
      <c r="BG112" s="385"/>
      <c r="BH112" s="385"/>
      <c r="BI112" s="385"/>
      <c r="BJ112" s="385"/>
      <c r="BK112" s="385"/>
      <c r="BL112" s="385"/>
      <c r="BM112" s="385"/>
    </row>
    <row r="113" spans="1:65" x14ac:dyDescent="0.2">
      <c r="A113" s="385"/>
      <c r="B113" s="385"/>
      <c r="C113" s="385"/>
      <c r="D113" s="385"/>
      <c r="E113" s="385"/>
      <c r="F113" s="385"/>
      <c r="G113" s="385"/>
      <c r="H113" s="385"/>
      <c r="I113" s="385"/>
      <c r="J113" s="385"/>
      <c r="K113" s="385"/>
      <c r="L113" s="385"/>
      <c r="M113" s="385"/>
      <c r="N113" s="385"/>
      <c r="O113" s="385"/>
      <c r="P113" s="385"/>
      <c r="Q113" s="385"/>
      <c r="R113" s="385"/>
      <c r="S113" s="385"/>
      <c r="T113" s="385"/>
      <c r="U113" s="385"/>
      <c r="V113" s="385"/>
      <c r="W113" s="385"/>
      <c r="X113" s="385"/>
      <c r="Y113" s="385"/>
      <c r="Z113" s="385"/>
      <c r="AA113" s="385"/>
      <c r="AB113" s="385"/>
      <c r="AC113" s="385"/>
      <c r="AD113" s="385"/>
      <c r="AE113" s="385"/>
      <c r="AF113" s="385"/>
      <c r="AG113" s="385"/>
      <c r="AH113" s="385"/>
      <c r="AI113" s="385"/>
      <c r="AJ113" s="385"/>
      <c r="AK113" s="385"/>
      <c r="AL113" s="385"/>
      <c r="AM113" s="385"/>
      <c r="AN113" s="385"/>
      <c r="AO113" s="385"/>
      <c r="AP113" s="385"/>
      <c r="AQ113" s="385"/>
      <c r="AR113" s="385"/>
      <c r="AS113" s="385"/>
      <c r="AT113" s="385"/>
      <c r="AU113" s="385"/>
      <c r="AV113" s="385"/>
      <c r="AW113" s="385"/>
      <c r="AX113" s="385"/>
      <c r="AY113" s="385"/>
      <c r="AZ113" s="385"/>
      <c r="BA113" s="385"/>
      <c r="BB113" s="385"/>
      <c r="BC113" s="385"/>
      <c r="BD113" s="385"/>
      <c r="BE113" s="385"/>
      <c r="BF113" s="385"/>
      <c r="BG113" s="385"/>
      <c r="BH113" s="385"/>
      <c r="BI113" s="385"/>
      <c r="BJ113" s="385"/>
      <c r="BK113" s="385"/>
      <c r="BL113" s="385"/>
      <c r="BM113" s="385"/>
    </row>
    <row r="114" spans="1:65" x14ac:dyDescent="0.2">
      <c r="A114" s="385"/>
      <c r="B114" s="385"/>
      <c r="C114" s="385"/>
      <c r="D114" s="385"/>
      <c r="E114" s="385"/>
      <c r="F114" s="385"/>
      <c r="G114" s="385"/>
      <c r="H114" s="385"/>
      <c r="I114" s="385"/>
      <c r="J114" s="385"/>
      <c r="K114" s="385"/>
      <c r="L114" s="385"/>
      <c r="M114" s="385"/>
      <c r="N114" s="385"/>
      <c r="O114" s="385"/>
      <c r="P114" s="385"/>
      <c r="Q114" s="385"/>
      <c r="R114" s="385"/>
      <c r="S114" s="385"/>
      <c r="T114" s="385"/>
      <c r="U114" s="385"/>
      <c r="V114" s="385"/>
      <c r="W114" s="385"/>
      <c r="X114" s="385"/>
      <c r="Y114" s="385"/>
      <c r="Z114" s="385"/>
      <c r="AA114" s="385"/>
      <c r="AB114" s="385"/>
      <c r="AC114" s="385"/>
      <c r="AD114" s="385"/>
      <c r="AE114" s="385"/>
      <c r="AF114" s="385"/>
      <c r="AG114" s="385"/>
      <c r="AH114" s="385"/>
      <c r="AI114" s="385"/>
      <c r="AJ114" s="385"/>
      <c r="AK114" s="385"/>
      <c r="AL114" s="385"/>
      <c r="AM114" s="385"/>
      <c r="AN114" s="385"/>
      <c r="AO114" s="385"/>
      <c r="AP114" s="385"/>
      <c r="AQ114" s="385"/>
      <c r="AR114" s="385"/>
      <c r="AS114" s="385"/>
      <c r="AT114" s="385"/>
      <c r="AU114" s="385"/>
      <c r="AV114" s="385"/>
      <c r="AW114" s="385"/>
      <c r="AX114" s="385"/>
      <c r="AY114" s="385"/>
      <c r="AZ114" s="385"/>
      <c r="BA114" s="385"/>
      <c r="BB114" s="385"/>
      <c r="BC114" s="385"/>
      <c r="BD114" s="385"/>
      <c r="BE114" s="385"/>
      <c r="BF114" s="385"/>
      <c r="BG114" s="385"/>
      <c r="BH114" s="385"/>
      <c r="BI114" s="385"/>
      <c r="BJ114" s="385"/>
      <c r="BK114" s="385"/>
      <c r="BL114" s="385"/>
      <c r="BM114" s="385"/>
    </row>
    <row r="115" spans="1:65" x14ac:dyDescent="0.2">
      <c r="A115" s="385"/>
      <c r="B115" s="385"/>
      <c r="C115" s="385"/>
      <c r="D115" s="385"/>
      <c r="E115" s="385"/>
      <c r="F115" s="385"/>
      <c r="G115" s="385"/>
      <c r="H115" s="385"/>
      <c r="I115" s="385"/>
      <c r="J115" s="385"/>
      <c r="K115" s="385"/>
      <c r="L115" s="385"/>
      <c r="M115" s="385"/>
      <c r="N115" s="385"/>
      <c r="O115" s="385"/>
      <c r="P115" s="385"/>
      <c r="Q115" s="385"/>
      <c r="R115" s="385"/>
      <c r="S115" s="385"/>
      <c r="T115" s="385"/>
      <c r="U115" s="385"/>
      <c r="V115" s="385"/>
      <c r="W115" s="385"/>
      <c r="X115" s="385"/>
      <c r="Y115" s="385"/>
      <c r="Z115" s="385"/>
      <c r="AA115" s="385"/>
      <c r="AB115" s="385"/>
      <c r="AC115" s="385"/>
      <c r="AD115" s="385"/>
      <c r="AE115" s="385"/>
      <c r="AF115" s="385"/>
      <c r="AG115" s="385"/>
      <c r="AH115" s="385"/>
      <c r="AI115" s="385"/>
      <c r="AJ115" s="385"/>
      <c r="AK115" s="385"/>
      <c r="AL115" s="385"/>
      <c r="AM115" s="385"/>
      <c r="AN115" s="385"/>
      <c r="AO115" s="385"/>
      <c r="AP115" s="385"/>
      <c r="AQ115" s="385"/>
      <c r="AR115" s="385"/>
      <c r="AS115" s="385"/>
      <c r="AT115" s="385"/>
      <c r="AU115" s="385"/>
      <c r="AV115" s="385"/>
      <c r="AW115" s="385"/>
      <c r="AX115" s="385"/>
      <c r="AY115" s="385"/>
      <c r="AZ115" s="385"/>
      <c r="BA115" s="385"/>
      <c r="BB115" s="385"/>
      <c r="BC115" s="385"/>
      <c r="BD115" s="385"/>
      <c r="BE115" s="385"/>
      <c r="BF115" s="385"/>
      <c r="BG115" s="385"/>
      <c r="BH115" s="385"/>
      <c r="BI115" s="385"/>
      <c r="BJ115" s="385"/>
      <c r="BK115" s="385"/>
      <c r="BL115" s="385"/>
      <c r="BM115" s="385"/>
    </row>
    <row r="116" spans="1:65" x14ac:dyDescent="0.2">
      <c r="A116" s="385"/>
      <c r="B116" s="385"/>
      <c r="C116" s="385"/>
      <c r="D116" s="385"/>
      <c r="E116" s="385"/>
      <c r="F116" s="385"/>
      <c r="G116" s="385"/>
      <c r="H116" s="385"/>
      <c r="I116" s="385"/>
      <c r="J116" s="385"/>
      <c r="K116" s="385"/>
      <c r="L116" s="385"/>
      <c r="M116" s="385"/>
      <c r="N116" s="385"/>
      <c r="O116" s="385"/>
      <c r="P116" s="385"/>
      <c r="Q116" s="385"/>
      <c r="R116" s="385"/>
      <c r="S116" s="385"/>
      <c r="T116" s="385"/>
      <c r="U116" s="385"/>
      <c r="V116" s="385"/>
      <c r="W116" s="385"/>
      <c r="X116" s="385"/>
      <c r="Y116" s="385"/>
      <c r="Z116" s="385"/>
      <c r="AA116" s="385"/>
      <c r="AB116" s="385"/>
      <c r="AC116" s="385"/>
      <c r="AD116" s="385"/>
      <c r="AE116" s="385"/>
      <c r="AF116" s="385"/>
      <c r="AG116" s="385"/>
      <c r="AH116" s="385"/>
      <c r="AI116" s="385"/>
      <c r="AJ116" s="385"/>
      <c r="AK116" s="385"/>
      <c r="AL116" s="385"/>
      <c r="AM116" s="385"/>
      <c r="AN116" s="385"/>
      <c r="AO116" s="385"/>
      <c r="AP116" s="385"/>
      <c r="AQ116" s="385"/>
      <c r="AR116" s="385"/>
      <c r="AS116" s="385"/>
      <c r="AT116" s="385"/>
      <c r="AU116" s="385"/>
      <c r="AV116" s="385"/>
      <c r="AW116" s="385"/>
      <c r="AX116" s="385"/>
      <c r="AY116" s="385"/>
      <c r="AZ116" s="385"/>
      <c r="BA116" s="385"/>
      <c r="BB116" s="385"/>
      <c r="BC116" s="385"/>
      <c r="BD116" s="385"/>
      <c r="BE116" s="385"/>
      <c r="BF116" s="385"/>
      <c r="BG116" s="385"/>
      <c r="BH116" s="385"/>
      <c r="BI116" s="385"/>
      <c r="BJ116" s="385"/>
      <c r="BK116" s="385"/>
      <c r="BL116" s="385"/>
      <c r="BM116" s="385"/>
    </row>
    <row r="117" spans="1:65" x14ac:dyDescent="0.2">
      <c r="A117" s="385"/>
      <c r="B117" s="385"/>
      <c r="C117" s="385"/>
      <c r="D117" s="385"/>
      <c r="E117" s="385"/>
      <c r="F117" s="385"/>
      <c r="G117" s="385"/>
      <c r="H117" s="385"/>
      <c r="I117" s="385"/>
      <c r="J117" s="385"/>
      <c r="K117" s="385"/>
      <c r="L117" s="385"/>
      <c r="M117" s="385"/>
      <c r="N117" s="385"/>
      <c r="O117" s="385"/>
      <c r="P117" s="385"/>
      <c r="Q117" s="385"/>
      <c r="R117" s="385"/>
      <c r="S117" s="385"/>
      <c r="T117" s="385"/>
      <c r="U117" s="385"/>
      <c r="V117" s="385"/>
      <c r="W117" s="385"/>
      <c r="X117" s="385"/>
      <c r="Y117" s="385"/>
      <c r="Z117" s="385"/>
      <c r="AA117" s="385"/>
      <c r="AB117" s="385"/>
      <c r="AC117" s="385"/>
      <c r="AD117" s="385"/>
      <c r="AE117" s="385"/>
      <c r="AF117" s="385"/>
      <c r="AG117" s="385"/>
      <c r="AH117" s="385"/>
      <c r="AI117" s="385"/>
      <c r="AJ117" s="385"/>
      <c r="AK117" s="385"/>
      <c r="AL117" s="385"/>
      <c r="AM117" s="385"/>
      <c r="AN117" s="385"/>
      <c r="AO117" s="385"/>
      <c r="AP117" s="385"/>
      <c r="AQ117" s="385"/>
      <c r="AR117" s="385"/>
      <c r="AS117" s="385"/>
      <c r="AT117" s="385"/>
      <c r="AU117" s="385"/>
      <c r="AV117" s="385"/>
      <c r="AW117" s="385"/>
      <c r="AX117" s="385"/>
      <c r="AY117" s="385"/>
      <c r="AZ117" s="385"/>
      <c r="BA117" s="385"/>
      <c r="BB117" s="385"/>
      <c r="BC117" s="385"/>
      <c r="BD117" s="385"/>
      <c r="BE117" s="385"/>
      <c r="BF117" s="385"/>
      <c r="BG117" s="385"/>
      <c r="BH117" s="385"/>
      <c r="BI117" s="385"/>
      <c r="BJ117" s="385"/>
      <c r="BK117" s="385"/>
      <c r="BL117" s="385"/>
      <c r="BM117" s="385"/>
    </row>
    <row r="118" spans="1:65" x14ac:dyDescent="0.2">
      <c r="A118" s="385"/>
      <c r="B118" s="385"/>
      <c r="C118" s="385"/>
      <c r="D118" s="385"/>
      <c r="E118" s="385"/>
      <c r="F118" s="385"/>
      <c r="G118" s="385"/>
      <c r="H118" s="385"/>
      <c r="I118" s="385"/>
      <c r="J118" s="385"/>
      <c r="K118" s="385"/>
      <c r="L118" s="385"/>
      <c r="M118" s="385"/>
      <c r="N118" s="385"/>
      <c r="O118" s="385"/>
      <c r="P118" s="385"/>
      <c r="Q118" s="385"/>
      <c r="R118" s="385"/>
      <c r="S118" s="385"/>
      <c r="T118" s="385"/>
      <c r="U118" s="385"/>
      <c r="V118" s="385"/>
      <c r="W118" s="385"/>
      <c r="X118" s="385"/>
      <c r="Y118" s="385"/>
      <c r="Z118" s="385"/>
      <c r="AA118" s="385"/>
      <c r="AB118" s="385"/>
      <c r="AC118" s="385"/>
      <c r="AD118" s="385"/>
      <c r="AE118" s="385"/>
      <c r="AF118" s="385"/>
      <c r="AG118" s="385"/>
      <c r="AH118" s="385"/>
      <c r="AI118" s="385"/>
      <c r="AJ118" s="385"/>
      <c r="AK118" s="385"/>
      <c r="AL118" s="385"/>
      <c r="AM118" s="385"/>
      <c r="AN118" s="385"/>
      <c r="AO118" s="385"/>
      <c r="AP118" s="385"/>
      <c r="AQ118" s="385"/>
      <c r="AR118" s="385"/>
      <c r="AS118" s="385"/>
      <c r="AT118" s="385"/>
      <c r="AU118" s="385"/>
      <c r="AV118" s="385"/>
      <c r="AW118" s="385"/>
      <c r="AX118" s="385"/>
      <c r="AY118" s="385"/>
      <c r="AZ118" s="385"/>
      <c r="BA118" s="385"/>
      <c r="BB118" s="385"/>
      <c r="BC118" s="385"/>
      <c r="BD118" s="385"/>
      <c r="BE118" s="385"/>
      <c r="BF118" s="385"/>
      <c r="BG118" s="385"/>
      <c r="BH118" s="385"/>
      <c r="BI118" s="385"/>
      <c r="BJ118" s="385"/>
      <c r="BK118" s="385"/>
      <c r="BL118" s="385"/>
      <c r="BM118" s="385"/>
    </row>
    <row r="119" spans="1:65" x14ac:dyDescent="0.2">
      <c r="A119" s="385"/>
      <c r="B119" s="385"/>
      <c r="C119" s="385"/>
      <c r="D119" s="385"/>
      <c r="E119" s="385"/>
      <c r="F119" s="385"/>
      <c r="G119" s="385"/>
      <c r="H119" s="385"/>
      <c r="I119" s="385"/>
      <c r="J119" s="385"/>
      <c r="K119" s="385"/>
      <c r="L119" s="385"/>
      <c r="M119" s="385"/>
      <c r="N119" s="385"/>
      <c r="O119" s="385"/>
      <c r="P119" s="385"/>
      <c r="Q119" s="385"/>
      <c r="R119" s="385"/>
      <c r="S119" s="385"/>
      <c r="T119" s="385"/>
      <c r="U119" s="385"/>
      <c r="V119" s="385"/>
      <c r="W119" s="385"/>
      <c r="X119" s="385"/>
      <c r="Y119" s="385"/>
      <c r="Z119" s="385"/>
      <c r="AA119" s="385"/>
      <c r="AB119" s="385"/>
      <c r="AC119" s="385"/>
      <c r="AD119" s="385"/>
      <c r="AE119" s="385"/>
      <c r="AF119" s="385"/>
      <c r="AG119" s="385"/>
      <c r="AH119" s="385"/>
      <c r="AI119" s="385"/>
      <c r="AJ119" s="385"/>
      <c r="AK119" s="385"/>
      <c r="AL119" s="385"/>
      <c r="AM119" s="385"/>
      <c r="AN119" s="385"/>
      <c r="AO119" s="385"/>
      <c r="AP119" s="385"/>
      <c r="AQ119" s="385"/>
      <c r="AR119" s="385"/>
      <c r="AS119" s="385"/>
      <c r="AT119" s="385"/>
      <c r="AU119" s="385"/>
      <c r="AV119" s="385"/>
      <c r="AW119" s="385"/>
      <c r="AX119" s="385"/>
      <c r="AY119" s="385"/>
      <c r="AZ119" s="385"/>
      <c r="BA119" s="385"/>
      <c r="BB119" s="385"/>
      <c r="BC119" s="385"/>
      <c r="BD119" s="385"/>
      <c r="BE119" s="385"/>
      <c r="BF119" s="385"/>
      <c r="BG119" s="385"/>
      <c r="BH119" s="385"/>
      <c r="BI119" s="385"/>
      <c r="BJ119" s="385"/>
      <c r="BK119" s="385"/>
      <c r="BL119" s="385"/>
      <c r="BM119" s="385"/>
    </row>
    <row r="120" spans="1:65" x14ac:dyDescent="0.2">
      <c r="A120" s="385"/>
      <c r="B120" s="385"/>
      <c r="C120" s="385"/>
      <c r="D120" s="385"/>
      <c r="E120" s="385"/>
      <c r="F120" s="385"/>
      <c r="G120" s="385"/>
      <c r="H120" s="385"/>
      <c r="I120" s="385"/>
      <c r="J120" s="385"/>
      <c r="K120" s="385"/>
      <c r="L120" s="385"/>
      <c r="M120" s="385"/>
      <c r="N120" s="385"/>
      <c r="O120" s="385"/>
      <c r="P120" s="385"/>
      <c r="Q120" s="385"/>
      <c r="R120" s="385"/>
      <c r="S120" s="385"/>
      <c r="T120" s="385"/>
      <c r="U120" s="385"/>
      <c r="V120" s="385"/>
      <c r="W120" s="385"/>
      <c r="X120" s="385"/>
      <c r="Y120" s="385"/>
      <c r="Z120" s="385"/>
      <c r="AA120" s="385"/>
      <c r="AB120" s="385"/>
      <c r="AC120" s="385"/>
      <c r="AD120" s="385"/>
      <c r="AE120" s="385"/>
      <c r="AF120" s="385"/>
      <c r="AG120" s="385"/>
      <c r="AH120" s="385"/>
      <c r="AI120" s="385"/>
      <c r="AJ120" s="385"/>
      <c r="AK120" s="385"/>
      <c r="AL120" s="385"/>
      <c r="AM120" s="385"/>
      <c r="AN120" s="385"/>
      <c r="AO120" s="385"/>
      <c r="AP120" s="385"/>
      <c r="AQ120" s="385"/>
      <c r="AR120" s="385"/>
      <c r="AS120" s="385"/>
      <c r="AT120" s="385"/>
      <c r="AU120" s="385"/>
      <c r="AV120" s="385"/>
      <c r="AW120" s="385"/>
      <c r="AX120" s="385"/>
      <c r="AY120" s="385"/>
      <c r="AZ120" s="385"/>
      <c r="BA120" s="385"/>
      <c r="BB120" s="385"/>
      <c r="BC120" s="385"/>
      <c r="BD120" s="385"/>
      <c r="BE120" s="385"/>
      <c r="BF120" s="385"/>
      <c r="BG120" s="385"/>
      <c r="BH120" s="385"/>
      <c r="BI120" s="385"/>
      <c r="BJ120" s="385"/>
      <c r="BK120" s="385"/>
      <c r="BL120" s="385"/>
      <c r="BM120" s="385"/>
    </row>
    <row r="121" spans="1:65" x14ac:dyDescent="0.2">
      <c r="A121" s="385"/>
      <c r="B121" s="385"/>
      <c r="C121" s="385"/>
      <c r="D121" s="385"/>
      <c r="E121" s="385"/>
      <c r="F121" s="385"/>
      <c r="G121" s="385"/>
      <c r="H121" s="385"/>
      <c r="I121" s="385"/>
      <c r="J121" s="385"/>
      <c r="K121" s="385"/>
      <c r="L121" s="385"/>
      <c r="M121" s="385"/>
      <c r="N121" s="385"/>
      <c r="O121" s="385"/>
      <c r="P121" s="385"/>
      <c r="Q121" s="385"/>
      <c r="R121" s="385"/>
      <c r="S121" s="385"/>
      <c r="T121" s="385"/>
      <c r="U121" s="385"/>
      <c r="V121" s="385"/>
      <c r="W121" s="385"/>
      <c r="X121" s="385"/>
      <c r="Y121" s="385"/>
      <c r="Z121" s="385"/>
      <c r="AA121" s="385"/>
      <c r="AB121" s="385"/>
      <c r="AC121" s="385"/>
      <c r="AD121" s="385"/>
      <c r="AE121" s="385"/>
      <c r="AF121" s="385"/>
      <c r="AG121" s="385"/>
      <c r="AH121" s="385"/>
      <c r="AI121" s="385"/>
      <c r="AJ121" s="385"/>
      <c r="AK121" s="385"/>
      <c r="AL121" s="385"/>
      <c r="AM121" s="385"/>
      <c r="AN121" s="385"/>
      <c r="AO121" s="385"/>
      <c r="AP121" s="385"/>
      <c r="AQ121" s="385"/>
      <c r="AR121" s="385"/>
      <c r="AS121" s="385"/>
      <c r="AT121" s="385"/>
      <c r="AU121" s="385"/>
      <c r="AV121" s="385"/>
      <c r="AW121" s="385"/>
      <c r="AX121" s="385"/>
      <c r="AY121" s="385"/>
      <c r="AZ121" s="385"/>
      <c r="BA121" s="385"/>
      <c r="BB121" s="385"/>
      <c r="BC121" s="385"/>
      <c r="BD121" s="385"/>
      <c r="BE121" s="385"/>
      <c r="BF121" s="385"/>
      <c r="BG121" s="385"/>
      <c r="BH121" s="385"/>
      <c r="BI121" s="385"/>
      <c r="BJ121" s="385"/>
      <c r="BK121" s="385"/>
      <c r="BL121" s="385"/>
      <c r="BM121" s="385"/>
    </row>
    <row r="122" spans="1:65" x14ac:dyDescent="0.2">
      <c r="A122" s="385"/>
      <c r="B122" s="385"/>
      <c r="C122" s="385"/>
      <c r="D122" s="385"/>
      <c r="E122" s="385"/>
      <c r="F122" s="385"/>
      <c r="G122" s="385"/>
      <c r="H122" s="385"/>
      <c r="I122" s="385"/>
      <c r="J122" s="385"/>
      <c r="K122" s="385"/>
      <c r="L122" s="385"/>
      <c r="M122" s="385"/>
      <c r="N122" s="385"/>
      <c r="O122" s="385"/>
      <c r="P122" s="385"/>
      <c r="Q122" s="385"/>
      <c r="R122" s="385"/>
      <c r="S122" s="385"/>
      <c r="T122" s="385"/>
      <c r="U122" s="385"/>
      <c r="V122" s="385"/>
      <c r="W122" s="385"/>
      <c r="X122" s="385"/>
      <c r="Y122" s="385"/>
      <c r="Z122" s="385"/>
      <c r="AA122" s="385"/>
      <c r="AB122" s="385"/>
      <c r="AC122" s="385"/>
      <c r="AD122" s="385"/>
      <c r="AE122" s="385"/>
      <c r="AF122" s="385"/>
      <c r="AG122" s="385"/>
      <c r="AH122" s="385"/>
      <c r="AI122" s="385"/>
      <c r="AJ122" s="385"/>
      <c r="AK122" s="385"/>
      <c r="AL122" s="385"/>
      <c r="AM122" s="385"/>
      <c r="AN122" s="385"/>
      <c r="AO122" s="385"/>
      <c r="AP122" s="385"/>
      <c r="AQ122" s="385"/>
      <c r="AR122" s="385"/>
      <c r="AS122" s="385"/>
      <c r="AT122" s="385"/>
      <c r="AU122" s="385"/>
      <c r="AV122" s="385"/>
      <c r="AW122" s="385"/>
      <c r="AX122" s="385"/>
      <c r="AY122" s="385"/>
      <c r="AZ122" s="385"/>
      <c r="BA122" s="385"/>
      <c r="BB122" s="385"/>
      <c r="BC122" s="385"/>
      <c r="BD122" s="385"/>
      <c r="BE122" s="385"/>
      <c r="BF122" s="385"/>
      <c r="BG122" s="385"/>
      <c r="BH122" s="385"/>
      <c r="BI122" s="385"/>
      <c r="BJ122" s="385"/>
      <c r="BK122" s="385"/>
      <c r="BL122" s="385"/>
      <c r="BM122" s="385"/>
    </row>
    <row r="123" spans="1:65" x14ac:dyDescent="0.2">
      <c r="A123" s="385"/>
      <c r="B123" s="385"/>
      <c r="C123" s="385"/>
      <c r="D123" s="385"/>
      <c r="E123" s="385"/>
      <c r="F123" s="385"/>
      <c r="G123" s="385"/>
      <c r="H123" s="385"/>
      <c r="I123" s="385"/>
      <c r="J123" s="385"/>
      <c r="K123" s="385"/>
      <c r="L123" s="385"/>
      <c r="M123" s="385"/>
      <c r="N123" s="385"/>
      <c r="O123" s="385"/>
      <c r="P123" s="385"/>
      <c r="Q123" s="385"/>
      <c r="R123" s="385"/>
      <c r="S123" s="385"/>
      <c r="T123" s="385"/>
      <c r="U123" s="385"/>
      <c r="V123" s="385"/>
      <c r="W123" s="385"/>
      <c r="X123" s="385"/>
      <c r="Y123" s="385"/>
      <c r="Z123" s="385"/>
      <c r="AA123" s="385"/>
      <c r="AB123" s="385"/>
      <c r="AC123" s="385"/>
      <c r="AD123" s="385"/>
      <c r="AE123" s="385"/>
      <c r="AF123" s="385"/>
      <c r="AG123" s="385"/>
      <c r="AH123" s="385"/>
      <c r="AI123" s="385"/>
      <c r="AJ123" s="385"/>
      <c r="AK123" s="385"/>
      <c r="AL123" s="385"/>
      <c r="AM123" s="385"/>
      <c r="AN123" s="385"/>
      <c r="AO123" s="385"/>
      <c r="AP123" s="385"/>
      <c r="AQ123" s="385"/>
      <c r="AR123" s="385"/>
      <c r="AS123" s="385"/>
      <c r="AT123" s="385"/>
      <c r="AU123" s="385"/>
      <c r="AV123" s="385"/>
      <c r="AW123" s="385"/>
      <c r="AX123" s="385"/>
      <c r="AY123" s="385"/>
      <c r="AZ123" s="385"/>
      <c r="BA123" s="385"/>
      <c r="BB123" s="385"/>
      <c r="BC123" s="385"/>
      <c r="BD123" s="385"/>
      <c r="BE123" s="385"/>
      <c r="BF123" s="385"/>
      <c r="BG123" s="385"/>
      <c r="BH123" s="385"/>
      <c r="BI123" s="385"/>
      <c r="BJ123" s="385"/>
      <c r="BK123" s="385"/>
      <c r="BL123" s="385"/>
      <c r="BM123" s="385"/>
    </row>
    <row r="124" spans="1:65" x14ac:dyDescent="0.2">
      <c r="A124" s="385"/>
      <c r="B124" s="385"/>
      <c r="C124" s="385"/>
      <c r="D124" s="385"/>
      <c r="E124" s="385"/>
      <c r="F124" s="385"/>
      <c r="G124" s="385"/>
      <c r="H124" s="385"/>
      <c r="I124" s="385"/>
      <c r="J124" s="385"/>
      <c r="K124" s="385"/>
      <c r="L124" s="385"/>
      <c r="M124" s="385"/>
      <c r="N124" s="385"/>
      <c r="O124" s="385"/>
      <c r="P124" s="385"/>
      <c r="Q124" s="385"/>
      <c r="R124" s="385"/>
      <c r="S124" s="385"/>
      <c r="T124" s="385"/>
      <c r="U124" s="385"/>
      <c r="V124" s="385"/>
      <c r="W124" s="385"/>
      <c r="X124" s="385"/>
      <c r="Y124" s="385"/>
      <c r="Z124" s="385"/>
      <c r="AA124" s="385"/>
      <c r="AB124" s="385"/>
      <c r="AC124" s="385"/>
      <c r="AD124" s="385"/>
      <c r="AE124" s="385"/>
      <c r="AF124" s="385"/>
      <c r="AG124" s="385"/>
      <c r="AH124" s="385"/>
      <c r="AI124" s="385"/>
      <c r="AJ124" s="385"/>
      <c r="AK124" s="385"/>
      <c r="AL124" s="385"/>
      <c r="AM124" s="385"/>
      <c r="AN124" s="385"/>
      <c r="AO124" s="385"/>
      <c r="AP124" s="385"/>
      <c r="AQ124" s="385"/>
      <c r="AR124" s="385"/>
      <c r="AS124" s="385"/>
      <c r="AT124" s="385"/>
      <c r="AU124" s="385"/>
      <c r="AV124" s="385"/>
      <c r="AW124" s="385"/>
      <c r="AX124" s="385"/>
      <c r="AY124" s="385"/>
      <c r="AZ124" s="385"/>
      <c r="BA124" s="385"/>
      <c r="BB124" s="385"/>
      <c r="BC124" s="385"/>
      <c r="BD124" s="385"/>
      <c r="BE124" s="385"/>
      <c r="BF124" s="385"/>
      <c r="BG124" s="385"/>
      <c r="BH124" s="385"/>
      <c r="BI124" s="385"/>
      <c r="BJ124" s="385"/>
      <c r="BK124" s="385"/>
      <c r="BL124" s="385"/>
      <c r="BM124" s="385"/>
    </row>
    <row r="125" spans="1:65" x14ac:dyDescent="0.2">
      <c r="A125" s="385"/>
      <c r="B125" s="385"/>
      <c r="C125" s="385"/>
      <c r="D125" s="385"/>
      <c r="E125" s="385"/>
      <c r="F125" s="385"/>
      <c r="G125" s="385"/>
      <c r="H125" s="385"/>
      <c r="I125" s="385"/>
      <c r="J125" s="385"/>
      <c r="K125" s="385"/>
      <c r="L125" s="385"/>
      <c r="M125" s="385"/>
      <c r="N125" s="385"/>
      <c r="O125" s="385"/>
      <c r="P125" s="385"/>
      <c r="Q125" s="385"/>
      <c r="R125" s="385"/>
      <c r="S125" s="385"/>
      <c r="T125" s="385"/>
      <c r="U125" s="385"/>
      <c r="V125" s="385"/>
      <c r="W125" s="385"/>
      <c r="X125" s="385"/>
      <c r="Y125" s="385"/>
      <c r="Z125" s="385"/>
      <c r="AA125" s="385"/>
      <c r="AB125" s="385"/>
      <c r="AC125" s="385"/>
      <c r="AD125" s="385"/>
      <c r="AE125" s="385"/>
      <c r="AF125" s="385"/>
      <c r="AG125" s="385"/>
      <c r="AH125" s="385"/>
      <c r="AI125" s="385"/>
      <c r="AJ125" s="385"/>
      <c r="AK125" s="385"/>
      <c r="AL125" s="385"/>
      <c r="AM125" s="385"/>
      <c r="AN125" s="385"/>
      <c r="AO125" s="385"/>
      <c r="AP125" s="385"/>
      <c r="AQ125" s="385"/>
      <c r="AR125" s="385"/>
      <c r="AS125" s="385"/>
      <c r="AT125" s="385"/>
      <c r="AU125" s="385"/>
      <c r="AV125" s="385"/>
      <c r="AW125" s="385"/>
      <c r="AX125" s="385"/>
      <c r="AY125" s="385"/>
      <c r="AZ125" s="385"/>
      <c r="BA125" s="385"/>
      <c r="BB125" s="385"/>
      <c r="BC125" s="385"/>
      <c r="BD125" s="385"/>
      <c r="BE125" s="385"/>
      <c r="BF125" s="385"/>
      <c r="BG125" s="385"/>
      <c r="BH125" s="385"/>
      <c r="BI125" s="385"/>
      <c r="BJ125" s="385"/>
      <c r="BK125" s="385"/>
      <c r="BL125" s="385"/>
      <c r="BM125" s="385"/>
    </row>
    <row r="126" spans="1:65" x14ac:dyDescent="0.2">
      <c r="A126" s="385"/>
      <c r="B126" s="385"/>
      <c r="C126" s="385"/>
      <c r="D126" s="385"/>
      <c r="E126" s="385"/>
      <c r="F126" s="385"/>
      <c r="G126" s="385"/>
      <c r="H126" s="385"/>
      <c r="I126" s="385"/>
      <c r="J126" s="385"/>
      <c r="K126" s="385"/>
      <c r="L126" s="385"/>
      <c r="M126" s="385"/>
      <c r="N126" s="385"/>
      <c r="O126" s="385"/>
      <c r="P126" s="385"/>
      <c r="Q126" s="385"/>
      <c r="R126" s="385"/>
      <c r="S126" s="385"/>
      <c r="T126" s="385"/>
      <c r="U126" s="385"/>
      <c r="V126" s="385"/>
      <c r="W126" s="385"/>
      <c r="X126" s="385"/>
      <c r="Y126" s="385"/>
      <c r="Z126" s="385"/>
      <c r="AA126" s="385"/>
      <c r="AB126" s="385"/>
      <c r="AC126" s="385"/>
      <c r="AD126" s="385"/>
      <c r="AE126" s="385"/>
      <c r="AF126" s="385"/>
      <c r="AG126" s="385"/>
      <c r="AH126" s="385"/>
      <c r="AI126" s="385"/>
      <c r="AJ126" s="385"/>
      <c r="AK126" s="385"/>
      <c r="AL126" s="385"/>
      <c r="AM126" s="385"/>
      <c r="AN126" s="385"/>
      <c r="AO126" s="385"/>
      <c r="AP126" s="385"/>
      <c r="AQ126" s="385"/>
      <c r="AR126" s="385"/>
      <c r="AS126" s="385"/>
      <c r="AT126" s="385"/>
      <c r="AU126" s="385"/>
      <c r="AV126" s="385"/>
      <c r="AW126" s="385"/>
      <c r="AX126" s="385"/>
      <c r="AY126" s="385"/>
      <c r="AZ126" s="385"/>
      <c r="BA126" s="385"/>
      <c r="BB126" s="385"/>
      <c r="BC126" s="385"/>
      <c r="BD126" s="385"/>
      <c r="BE126" s="385"/>
      <c r="BF126" s="385"/>
      <c r="BG126" s="385"/>
      <c r="BH126" s="385"/>
      <c r="BI126" s="385"/>
      <c r="BJ126" s="385"/>
      <c r="BK126" s="385"/>
      <c r="BL126" s="385"/>
      <c r="BM126" s="385"/>
    </row>
    <row r="127" spans="1:65" x14ac:dyDescent="0.2">
      <c r="A127" s="385"/>
      <c r="B127" s="385"/>
      <c r="C127" s="385"/>
      <c r="D127" s="385"/>
      <c r="E127" s="385"/>
      <c r="F127" s="385"/>
      <c r="G127" s="385"/>
      <c r="H127" s="385"/>
      <c r="I127" s="385"/>
      <c r="J127" s="385"/>
      <c r="K127" s="385"/>
      <c r="L127" s="385"/>
      <c r="M127" s="385"/>
      <c r="N127" s="385"/>
      <c r="O127" s="385"/>
      <c r="P127" s="385"/>
      <c r="Q127" s="385"/>
      <c r="R127" s="385"/>
      <c r="S127" s="385"/>
      <c r="T127" s="385"/>
      <c r="U127" s="385"/>
      <c r="V127" s="385"/>
      <c r="W127" s="385"/>
      <c r="X127" s="385"/>
      <c r="Y127" s="385"/>
      <c r="Z127" s="385"/>
      <c r="AA127" s="385"/>
      <c r="AB127" s="385"/>
      <c r="AC127" s="385"/>
      <c r="AD127" s="385"/>
      <c r="AE127" s="385"/>
      <c r="AF127" s="385"/>
      <c r="AG127" s="385"/>
      <c r="AH127" s="385"/>
      <c r="AI127" s="385"/>
      <c r="AJ127" s="385"/>
      <c r="AK127" s="385"/>
      <c r="AL127" s="385"/>
      <c r="AM127" s="385"/>
      <c r="AN127" s="385"/>
      <c r="AO127" s="385"/>
      <c r="AP127" s="385"/>
      <c r="AQ127" s="385"/>
      <c r="AR127" s="385"/>
      <c r="AS127" s="385"/>
      <c r="AT127" s="385"/>
      <c r="AU127" s="385"/>
      <c r="AV127" s="385"/>
      <c r="AW127" s="385"/>
      <c r="AX127" s="385"/>
      <c r="AY127" s="385"/>
      <c r="AZ127" s="385"/>
      <c r="BA127" s="385"/>
      <c r="BB127" s="385"/>
      <c r="BC127" s="385"/>
      <c r="BD127" s="385"/>
      <c r="BE127" s="385"/>
      <c r="BF127" s="385"/>
      <c r="BG127" s="385"/>
      <c r="BH127" s="385"/>
      <c r="BI127" s="385"/>
      <c r="BJ127" s="385"/>
      <c r="BK127" s="385"/>
      <c r="BL127" s="385"/>
      <c r="BM127" s="385"/>
    </row>
    <row r="128" spans="1:65" x14ac:dyDescent="0.2">
      <c r="A128" s="385"/>
      <c r="B128" s="385"/>
      <c r="C128" s="385"/>
      <c r="D128" s="385"/>
      <c r="E128" s="385"/>
      <c r="F128" s="385"/>
      <c r="G128" s="385"/>
      <c r="H128" s="385"/>
      <c r="I128" s="385"/>
      <c r="J128" s="385"/>
      <c r="K128" s="385"/>
      <c r="L128" s="385"/>
      <c r="M128" s="385"/>
      <c r="N128" s="385"/>
      <c r="O128" s="385"/>
      <c r="P128" s="385"/>
      <c r="Q128" s="385"/>
      <c r="R128" s="385"/>
      <c r="S128" s="385"/>
      <c r="T128" s="385"/>
      <c r="U128" s="385"/>
      <c r="V128" s="385"/>
      <c r="W128" s="385"/>
      <c r="X128" s="385"/>
      <c r="Y128" s="385"/>
      <c r="Z128" s="385"/>
      <c r="AA128" s="385"/>
      <c r="AB128" s="385"/>
      <c r="AC128" s="385"/>
      <c r="AD128" s="385"/>
      <c r="AE128" s="385"/>
      <c r="AF128" s="385"/>
      <c r="AG128" s="385"/>
      <c r="AH128" s="385"/>
      <c r="AI128" s="385"/>
      <c r="AJ128" s="385"/>
      <c r="AK128" s="385"/>
      <c r="AL128" s="385"/>
      <c r="AM128" s="385"/>
      <c r="AN128" s="385"/>
      <c r="AO128" s="385"/>
      <c r="AP128" s="385"/>
      <c r="AQ128" s="385"/>
      <c r="AR128" s="385"/>
      <c r="AS128" s="385"/>
      <c r="AT128" s="385"/>
      <c r="AU128" s="385"/>
      <c r="AV128" s="385"/>
      <c r="AW128" s="385"/>
      <c r="AX128" s="385"/>
      <c r="AY128" s="385"/>
      <c r="AZ128" s="385"/>
      <c r="BA128" s="385"/>
      <c r="BB128" s="385"/>
      <c r="BC128" s="385"/>
      <c r="BD128" s="385"/>
      <c r="BE128" s="385"/>
      <c r="BF128" s="385"/>
      <c r="BG128" s="385"/>
      <c r="BH128" s="385"/>
      <c r="BI128" s="385"/>
      <c r="BJ128" s="385"/>
      <c r="BK128" s="385"/>
      <c r="BL128" s="385"/>
      <c r="BM128" s="385"/>
    </row>
    <row r="129" spans="1:65" x14ac:dyDescent="0.2">
      <c r="A129" s="385"/>
      <c r="B129" s="385"/>
      <c r="C129" s="385"/>
      <c r="D129" s="385"/>
      <c r="E129" s="385"/>
      <c r="F129" s="385"/>
      <c r="G129" s="385"/>
      <c r="H129" s="385"/>
      <c r="I129" s="385"/>
      <c r="J129" s="385"/>
      <c r="K129" s="385"/>
      <c r="L129" s="385"/>
      <c r="M129" s="385"/>
      <c r="N129" s="385"/>
      <c r="O129" s="385"/>
      <c r="P129" s="385"/>
      <c r="Q129" s="385"/>
      <c r="R129" s="385"/>
      <c r="S129" s="385"/>
      <c r="T129" s="385"/>
      <c r="U129" s="385"/>
      <c r="V129" s="385"/>
      <c r="W129" s="385"/>
      <c r="X129" s="385"/>
      <c r="Y129" s="385"/>
      <c r="Z129" s="385"/>
      <c r="AA129" s="385"/>
      <c r="AB129" s="385"/>
      <c r="AC129" s="385"/>
      <c r="AD129" s="385"/>
      <c r="AE129" s="385"/>
      <c r="AF129" s="385"/>
      <c r="AG129" s="385"/>
      <c r="AH129" s="385"/>
      <c r="AI129" s="385"/>
      <c r="AJ129" s="385"/>
      <c r="AK129" s="385"/>
      <c r="AL129" s="385"/>
      <c r="AM129" s="385"/>
      <c r="AN129" s="385"/>
      <c r="AO129" s="385"/>
      <c r="AP129" s="385"/>
      <c r="AQ129" s="385"/>
      <c r="AR129" s="385"/>
      <c r="AS129" s="385"/>
      <c r="AT129" s="385"/>
      <c r="AU129" s="385"/>
      <c r="AV129" s="385"/>
      <c r="AW129" s="385"/>
      <c r="AX129" s="385"/>
      <c r="AY129" s="385"/>
      <c r="AZ129" s="385"/>
      <c r="BA129" s="385"/>
      <c r="BB129" s="385"/>
      <c r="BC129" s="385"/>
      <c r="BD129" s="385"/>
      <c r="BE129" s="385"/>
      <c r="BF129" s="385"/>
      <c r="BG129" s="385"/>
      <c r="BH129" s="385"/>
      <c r="BI129" s="385"/>
      <c r="BJ129" s="385"/>
      <c r="BK129" s="385"/>
      <c r="BL129" s="385"/>
      <c r="BM129" s="385"/>
    </row>
    <row r="130" spans="1:65" x14ac:dyDescent="0.2">
      <c r="A130" s="385"/>
      <c r="B130" s="385"/>
      <c r="C130" s="385"/>
      <c r="D130" s="385"/>
      <c r="E130" s="385"/>
      <c r="F130" s="385"/>
      <c r="G130" s="385"/>
      <c r="H130" s="385"/>
      <c r="I130" s="385"/>
      <c r="J130" s="385"/>
      <c r="K130" s="385"/>
      <c r="L130" s="385"/>
      <c r="M130" s="385"/>
      <c r="N130" s="385"/>
      <c r="O130" s="385"/>
      <c r="P130" s="385"/>
      <c r="Q130" s="385"/>
      <c r="R130" s="385"/>
      <c r="S130" s="385"/>
      <c r="T130" s="385"/>
      <c r="U130" s="385"/>
      <c r="V130" s="385"/>
      <c r="W130" s="385"/>
      <c r="X130" s="385"/>
      <c r="Y130" s="385"/>
      <c r="Z130" s="385"/>
      <c r="AA130" s="385"/>
      <c r="AB130" s="385"/>
      <c r="AC130" s="385"/>
      <c r="AD130" s="385"/>
      <c r="AE130" s="385"/>
      <c r="AF130" s="385"/>
      <c r="AG130" s="385"/>
      <c r="AH130" s="385"/>
      <c r="AI130" s="385"/>
      <c r="AJ130" s="385"/>
      <c r="AK130" s="385"/>
      <c r="AL130" s="385"/>
      <c r="AM130" s="385"/>
      <c r="AN130" s="385"/>
      <c r="AO130" s="385"/>
      <c r="AP130" s="385"/>
      <c r="AQ130" s="385"/>
      <c r="AR130" s="385"/>
      <c r="AS130" s="385"/>
      <c r="AT130" s="385"/>
      <c r="AU130" s="385"/>
      <c r="AV130" s="385"/>
      <c r="AW130" s="385"/>
      <c r="AX130" s="385"/>
      <c r="AY130" s="385"/>
      <c r="AZ130" s="385"/>
      <c r="BA130" s="385"/>
      <c r="BB130" s="385"/>
      <c r="BC130" s="385"/>
      <c r="BD130" s="385"/>
      <c r="BE130" s="385"/>
      <c r="BF130" s="385"/>
      <c r="BG130" s="385"/>
      <c r="BH130" s="385"/>
      <c r="BI130" s="385"/>
      <c r="BJ130" s="385"/>
      <c r="BK130" s="385"/>
      <c r="BL130" s="385"/>
      <c r="BM130" s="385"/>
    </row>
    <row r="131" spans="1:65" x14ac:dyDescent="0.2">
      <c r="A131" s="385"/>
      <c r="B131" s="385"/>
      <c r="C131" s="385"/>
      <c r="D131" s="385"/>
      <c r="E131" s="385"/>
      <c r="F131" s="385"/>
      <c r="G131" s="385"/>
      <c r="H131" s="385"/>
      <c r="I131" s="385"/>
      <c r="J131" s="385"/>
      <c r="K131" s="385"/>
      <c r="L131" s="385"/>
      <c r="M131" s="385"/>
      <c r="N131" s="385"/>
      <c r="O131" s="385"/>
      <c r="P131" s="385"/>
      <c r="Q131" s="385"/>
      <c r="R131" s="385"/>
      <c r="S131" s="385"/>
      <c r="T131" s="385"/>
      <c r="U131" s="385"/>
      <c r="V131" s="385"/>
      <c r="W131" s="385"/>
      <c r="X131" s="385"/>
      <c r="Y131" s="385"/>
      <c r="Z131" s="385"/>
      <c r="AA131" s="385"/>
      <c r="AB131" s="385"/>
      <c r="AC131" s="385"/>
      <c r="AD131" s="385"/>
      <c r="AE131" s="385"/>
      <c r="AF131" s="385"/>
      <c r="AG131" s="385"/>
      <c r="AH131" s="385"/>
      <c r="AI131" s="385"/>
      <c r="AJ131" s="385"/>
      <c r="AK131" s="385"/>
      <c r="AL131" s="385"/>
      <c r="AM131" s="385"/>
      <c r="AN131" s="385"/>
      <c r="AO131" s="385"/>
      <c r="AP131" s="385"/>
      <c r="AQ131" s="385"/>
      <c r="AR131" s="385"/>
      <c r="AS131" s="385"/>
      <c r="AT131" s="385"/>
      <c r="AU131" s="385"/>
      <c r="AV131" s="385"/>
      <c r="AW131" s="385"/>
      <c r="AX131" s="385"/>
      <c r="AY131" s="385"/>
      <c r="AZ131" s="385"/>
      <c r="BA131" s="385"/>
      <c r="BB131" s="385"/>
      <c r="BC131" s="385"/>
      <c r="BD131" s="385"/>
      <c r="BE131" s="385"/>
      <c r="BF131" s="385"/>
      <c r="BG131" s="385"/>
      <c r="BH131" s="385"/>
      <c r="BI131" s="385"/>
      <c r="BJ131" s="385"/>
      <c r="BK131" s="385"/>
      <c r="BL131" s="385"/>
      <c r="BM131" s="385"/>
    </row>
    <row r="132" spans="1:65" x14ac:dyDescent="0.2">
      <c r="A132" s="385"/>
      <c r="B132" s="385"/>
      <c r="C132" s="385"/>
      <c r="D132" s="385"/>
      <c r="E132" s="385"/>
      <c r="F132" s="385"/>
      <c r="G132" s="385"/>
      <c r="H132" s="385"/>
      <c r="I132" s="385"/>
      <c r="J132" s="385"/>
      <c r="K132" s="385"/>
      <c r="L132" s="385"/>
      <c r="M132" s="385"/>
      <c r="N132" s="385"/>
      <c r="O132" s="385"/>
      <c r="P132" s="385"/>
      <c r="Q132" s="385"/>
      <c r="R132" s="385"/>
      <c r="S132" s="385"/>
      <c r="T132" s="385"/>
      <c r="U132" s="385"/>
      <c r="V132" s="385"/>
      <c r="W132" s="385"/>
      <c r="X132" s="385"/>
      <c r="Y132" s="385"/>
      <c r="Z132" s="385"/>
      <c r="AA132" s="385"/>
      <c r="AB132" s="385"/>
      <c r="AC132" s="385"/>
      <c r="AD132" s="385"/>
      <c r="AE132" s="385"/>
      <c r="AF132" s="385"/>
      <c r="AG132" s="385"/>
      <c r="AH132" s="385"/>
      <c r="AI132" s="385"/>
      <c r="AJ132" s="385"/>
      <c r="AK132" s="385"/>
      <c r="AL132" s="385"/>
      <c r="AM132" s="385"/>
      <c r="AN132" s="385"/>
      <c r="AO132" s="385"/>
      <c r="AP132" s="385"/>
      <c r="AQ132" s="385"/>
      <c r="AR132" s="385"/>
      <c r="AS132" s="385"/>
      <c r="AT132" s="385"/>
      <c r="AU132" s="385"/>
      <c r="AV132" s="385"/>
      <c r="AW132" s="385"/>
      <c r="AX132" s="385"/>
      <c r="AY132" s="385"/>
      <c r="AZ132" s="385"/>
      <c r="BA132" s="385"/>
      <c r="BB132" s="385"/>
      <c r="BC132" s="385"/>
      <c r="BD132" s="385"/>
      <c r="BE132" s="385"/>
      <c r="BF132" s="385"/>
      <c r="BG132" s="385"/>
      <c r="BH132" s="385"/>
      <c r="BI132" s="385"/>
      <c r="BJ132" s="385"/>
      <c r="BK132" s="385"/>
      <c r="BL132" s="385"/>
      <c r="BM132" s="385"/>
    </row>
    <row r="133" spans="1:65" x14ac:dyDescent="0.2">
      <c r="A133" s="385"/>
      <c r="B133" s="385"/>
      <c r="C133" s="385"/>
      <c r="D133" s="385"/>
      <c r="E133" s="385"/>
      <c r="F133" s="385"/>
      <c r="G133" s="385"/>
      <c r="H133" s="385"/>
      <c r="I133" s="385"/>
      <c r="J133" s="385"/>
      <c r="K133" s="385"/>
      <c r="L133" s="385"/>
      <c r="M133" s="385"/>
      <c r="N133" s="385"/>
      <c r="O133" s="385"/>
      <c r="P133" s="385"/>
      <c r="Q133" s="385"/>
      <c r="R133" s="385"/>
      <c r="S133" s="385"/>
      <c r="T133" s="385"/>
      <c r="U133" s="385"/>
      <c r="V133" s="385"/>
      <c r="W133" s="385"/>
      <c r="X133" s="385"/>
      <c r="Y133" s="385"/>
      <c r="Z133" s="385"/>
      <c r="AA133" s="385"/>
      <c r="AB133" s="385"/>
      <c r="AC133" s="385"/>
      <c r="AD133" s="385"/>
      <c r="AE133" s="385"/>
      <c r="AF133" s="385"/>
      <c r="AG133" s="385"/>
      <c r="AH133" s="385"/>
      <c r="AI133" s="385"/>
      <c r="AJ133" s="385"/>
      <c r="AK133" s="385"/>
      <c r="AL133" s="385"/>
      <c r="AM133" s="385"/>
      <c r="AN133" s="385"/>
      <c r="AO133" s="385"/>
      <c r="AP133" s="385"/>
      <c r="AQ133" s="385"/>
      <c r="AR133" s="385"/>
      <c r="AS133" s="385"/>
      <c r="AT133" s="385"/>
      <c r="AU133" s="385"/>
      <c r="AV133" s="385"/>
      <c r="AW133" s="385"/>
      <c r="AX133" s="385"/>
      <c r="AY133" s="385"/>
      <c r="AZ133" s="385"/>
      <c r="BA133" s="385"/>
      <c r="BB133" s="385"/>
      <c r="BC133" s="385"/>
      <c r="BD133" s="385"/>
      <c r="BE133" s="385"/>
      <c r="BF133" s="385"/>
      <c r="BG133" s="385"/>
      <c r="BH133" s="385"/>
      <c r="BI133" s="385"/>
      <c r="BJ133" s="385"/>
      <c r="BK133" s="385"/>
      <c r="BL133" s="385"/>
      <c r="BM133" s="385"/>
    </row>
    <row r="134" spans="1:65" x14ac:dyDescent="0.2">
      <c r="A134" s="385"/>
      <c r="B134" s="385"/>
      <c r="C134" s="385"/>
      <c r="D134" s="385"/>
      <c r="E134" s="385"/>
      <c r="F134" s="385"/>
      <c r="G134" s="385"/>
      <c r="H134" s="385"/>
      <c r="I134" s="385"/>
      <c r="J134" s="385"/>
      <c r="K134" s="385"/>
      <c r="L134" s="385"/>
      <c r="M134" s="385"/>
      <c r="N134" s="385"/>
      <c r="O134" s="385"/>
      <c r="P134" s="385"/>
      <c r="Q134" s="385"/>
      <c r="R134" s="385"/>
      <c r="S134" s="385"/>
      <c r="T134" s="385"/>
      <c r="U134" s="385"/>
      <c r="V134" s="385"/>
      <c r="W134" s="385"/>
      <c r="X134" s="385"/>
      <c r="Y134" s="385"/>
      <c r="Z134" s="385"/>
      <c r="AA134" s="385"/>
      <c r="AB134" s="385"/>
      <c r="AC134" s="385"/>
      <c r="AD134" s="385"/>
      <c r="AE134" s="385"/>
      <c r="AF134" s="385"/>
      <c r="AG134" s="385"/>
      <c r="AH134" s="385"/>
      <c r="AI134" s="385"/>
      <c r="AJ134" s="385"/>
      <c r="AK134" s="385"/>
      <c r="AL134" s="385"/>
      <c r="AM134" s="385"/>
      <c r="AN134" s="385"/>
      <c r="AO134" s="385"/>
      <c r="AP134" s="385"/>
      <c r="AQ134" s="385"/>
      <c r="AR134" s="385"/>
      <c r="AS134" s="385"/>
      <c r="AT134" s="385"/>
      <c r="AU134" s="385"/>
      <c r="AV134" s="385"/>
      <c r="AW134" s="385"/>
      <c r="AX134" s="385"/>
      <c r="AY134" s="385"/>
      <c r="AZ134" s="385"/>
      <c r="BA134" s="385"/>
      <c r="BB134" s="385"/>
      <c r="BC134" s="385"/>
      <c r="BD134" s="385"/>
      <c r="BE134" s="385"/>
      <c r="BF134" s="385"/>
      <c r="BG134" s="385"/>
      <c r="BH134" s="385"/>
      <c r="BI134" s="385"/>
      <c r="BJ134" s="385"/>
      <c r="BK134" s="385"/>
      <c r="BL134" s="385"/>
      <c r="BM134" s="385"/>
    </row>
    <row r="135" spans="1:65" x14ac:dyDescent="0.2">
      <c r="A135" s="385"/>
      <c r="B135" s="385"/>
      <c r="C135" s="385"/>
      <c r="D135" s="385"/>
      <c r="E135" s="385"/>
      <c r="F135" s="385"/>
      <c r="G135" s="385"/>
      <c r="H135" s="385"/>
      <c r="I135" s="385"/>
      <c r="J135" s="385"/>
      <c r="K135" s="385"/>
      <c r="L135" s="385"/>
      <c r="M135" s="385"/>
      <c r="N135" s="385"/>
      <c r="O135" s="385"/>
      <c r="P135" s="385"/>
      <c r="Q135" s="385"/>
      <c r="R135" s="385"/>
      <c r="S135" s="385"/>
      <c r="T135" s="385"/>
      <c r="U135" s="385"/>
      <c r="V135" s="385"/>
      <c r="W135" s="385"/>
      <c r="X135" s="385"/>
      <c r="Y135" s="385"/>
      <c r="Z135" s="385"/>
      <c r="AA135" s="385"/>
      <c r="AB135" s="385"/>
      <c r="AC135" s="385"/>
      <c r="AD135" s="385"/>
      <c r="AE135" s="385"/>
      <c r="AF135" s="385"/>
      <c r="AG135" s="385"/>
      <c r="AH135" s="385"/>
      <c r="AI135" s="385"/>
      <c r="AJ135" s="385"/>
      <c r="AK135" s="385"/>
      <c r="AL135" s="385"/>
      <c r="AM135" s="385"/>
      <c r="AN135" s="385"/>
      <c r="AO135" s="385"/>
      <c r="AP135" s="385"/>
      <c r="AQ135" s="385"/>
      <c r="AR135" s="385"/>
      <c r="AS135" s="385"/>
      <c r="AT135" s="385"/>
      <c r="AU135" s="385"/>
      <c r="AV135" s="385"/>
      <c r="AW135" s="385"/>
      <c r="AX135" s="385"/>
      <c r="AY135" s="385"/>
      <c r="AZ135" s="385"/>
      <c r="BA135" s="385"/>
      <c r="BB135" s="385"/>
      <c r="BC135" s="385"/>
      <c r="BD135" s="385"/>
      <c r="BE135" s="385"/>
      <c r="BF135" s="385"/>
      <c r="BG135" s="385"/>
      <c r="BH135" s="385"/>
      <c r="BI135" s="385"/>
      <c r="BJ135" s="385"/>
      <c r="BK135" s="385"/>
      <c r="BL135" s="385"/>
      <c r="BM135" s="385"/>
    </row>
    <row r="136" spans="1:65" x14ac:dyDescent="0.2">
      <c r="A136" s="385"/>
      <c r="B136" s="385"/>
      <c r="C136" s="385"/>
      <c r="D136" s="385"/>
      <c r="E136" s="385"/>
      <c r="F136" s="385"/>
      <c r="G136" s="385"/>
      <c r="H136" s="385"/>
      <c r="I136" s="385"/>
      <c r="J136" s="385"/>
      <c r="K136" s="385"/>
      <c r="L136" s="385"/>
      <c r="M136" s="385"/>
      <c r="N136" s="385"/>
      <c r="O136" s="385"/>
      <c r="P136" s="385"/>
      <c r="Q136" s="385"/>
      <c r="R136" s="385"/>
      <c r="S136" s="385"/>
      <c r="T136" s="385"/>
      <c r="U136" s="385"/>
      <c r="V136" s="385"/>
      <c r="W136" s="385"/>
      <c r="X136" s="385"/>
      <c r="Y136" s="385"/>
      <c r="Z136" s="385"/>
      <c r="AA136" s="385"/>
      <c r="AB136" s="385"/>
      <c r="AC136" s="385"/>
      <c r="AD136" s="385"/>
      <c r="AE136" s="385"/>
      <c r="AF136" s="385"/>
      <c r="AG136" s="385"/>
      <c r="AH136" s="385"/>
      <c r="AI136" s="385"/>
      <c r="AJ136" s="385"/>
      <c r="AK136" s="385"/>
      <c r="AL136" s="385"/>
      <c r="AM136" s="385"/>
      <c r="AN136" s="385"/>
      <c r="AO136" s="385"/>
      <c r="AP136" s="385"/>
      <c r="AQ136" s="385"/>
      <c r="AR136" s="385"/>
      <c r="AS136" s="385"/>
      <c r="AT136" s="385"/>
      <c r="AU136" s="385"/>
      <c r="AV136" s="385"/>
      <c r="AW136" s="385"/>
      <c r="AX136" s="385"/>
      <c r="AY136" s="385"/>
      <c r="AZ136" s="385"/>
      <c r="BA136" s="385"/>
      <c r="BB136" s="385"/>
      <c r="BC136" s="385"/>
      <c r="BD136" s="385"/>
      <c r="BE136" s="385"/>
      <c r="BF136" s="385"/>
      <c r="BG136" s="385"/>
      <c r="BH136" s="385"/>
      <c r="BI136" s="385"/>
      <c r="BJ136" s="385"/>
      <c r="BK136" s="385"/>
      <c r="BL136" s="385"/>
      <c r="BM136" s="385"/>
    </row>
    <row r="137" spans="1:65" x14ac:dyDescent="0.2">
      <c r="A137" s="385"/>
      <c r="B137" s="385"/>
      <c r="C137" s="385"/>
      <c r="D137" s="385"/>
      <c r="E137" s="385"/>
      <c r="F137" s="385"/>
      <c r="G137" s="385"/>
      <c r="H137" s="385"/>
      <c r="I137" s="385"/>
      <c r="J137" s="385"/>
      <c r="K137" s="385"/>
      <c r="L137" s="385"/>
      <c r="M137" s="385"/>
      <c r="N137" s="385"/>
      <c r="O137" s="385"/>
      <c r="P137" s="385"/>
      <c r="Q137" s="385"/>
      <c r="R137" s="385"/>
      <c r="S137" s="385"/>
      <c r="T137" s="385"/>
      <c r="U137" s="385"/>
      <c r="V137" s="385"/>
      <c r="W137" s="385"/>
      <c r="X137" s="385"/>
      <c r="Y137" s="385"/>
      <c r="Z137" s="385"/>
      <c r="AA137" s="385"/>
      <c r="AB137" s="385"/>
      <c r="AC137" s="385"/>
      <c r="AD137" s="385"/>
      <c r="AE137" s="385"/>
      <c r="AF137" s="385"/>
      <c r="AG137" s="385"/>
      <c r="AH137" s="385"/>
      <c r="AI137" s="385"/>
      <c r="AJ137" s="385"/>
      <c r="AK137" s="385"/>
      <c r="AL137" s="385"/>
      <c r="AM137" s="385"/>
      <c r="AN137" s="385"/>
      <c r="AO137" s="385"/>
      <c r="AP137" s="385"/>
      <c r="AQ137" s="385"/>
      <c r="AR137" s="385"/>
      <c r="AS137" s="385"/>
      <c r="AT137" s="385"/>
      <c r="AU137" s="385"/>
      <c r="AV137" s="385"/>
      <c r="AW137" s="385"/>
      <c r="AX137" s="385"/>
      <c r="AY137" s="385"/>
      <c r="AZ137" s="385"/>
      <c r="BA137" s="385"/>
      <c r="BB137" s="385"/>
      <c r="BC137" s="385"/>
      <c r="BD137" s="385"/>
      <c r="BE137" s="385"/>
      <c r="BF137" s="385"/>
      <c r="BG137" s="385"/>
      <c r="BH137" s="385"/>
      <c r="BI137" s="385"/>
      <c r="BJ137" s="385"/>
      <c r="BK137" s="385"/>
      <c r="BL137" s="385"/>
      <c r="BM137" s="385"/>
    </row>
    <row r="138" spans="1:65" x14ac:dyDescent="0.2">
      <c r="A138" s="385"/>
      <c r="B138" s="385"/>
      <c r="C138" s="385"/>
      <c r="D138" s="385"/>
      <c r="E138" s="385"/>
      <c r="F138" s="385"/>
      <c r="G138" s="385"/>
      <c r="H138" s="385"/>
      <c r="I138" s="385"/>
      <c r="J138" s="385"/>
      <c r="K138" s="385"/>
      <c r="L138" s="385"/>
      <c r="M138" s="385"/>
      <c r="N138" s="385"/>
      <c r="O138" s="385"/>
      <c r="P138" s="385"/>
      <c r="Q138" s="385"/>
      <c r="R138" s="385"/>
      <c r="S138" s="385"/>
      <c r="T138" s="385"/>
      <c r="U138" s="385"/>
      <c r="V138" s="385"/>
      <c r="W138" s="385"/>
      <c r="X138" s="385"/>
      <c r="Y138" s="385"/>
      <c r="Z138" s="385"/>
      <c r="AA138" s="385"/>
      <c r="AB138" s="385"/>
      <c r="AC138" s="385"/>
      <c r="AD138" s="385"/>
      <c r="AE138" s="385"/>
      <c r="AF138" s="385"/>
      <c r="AG138" s="385"/>
      <c r="AH138" s="385"/>
      <c r="AI138" s="385"/>
      <c r="AJ138" s="385"/>
      <c r="AK138" s="385"/>
      <c r="AL138" s="385"/>
      <c r="AM138" s="385"/>
      <c r="AN138" s="385"/>
      <c r="AO138" s="385"/>
      <c r="AP138" s="385"/>
      <c r="AQ138" s="385"/>
      <c r="AR138" s="385"/>
      <c r="AS138" s="385"/>
      <c r="AT138" s="385"/>
      <c r="AU138" s="385"/>
      <c r="AV138" s="385"/>
      <c r="AW138" s="385"/>
      <c r="AX138" s="385"/>
      <c r="AY138" s="385"/>
      <c r="AZ138" s="385"/>
      <c r="BA138" s="385"/>
      <c r="BB138" s="385"/>
      <c r="BC138" s="385"/>
      <c r="BD138" s="385"/>
      <c r="BE138" s="385"/>
      <c r="BF138" s="385"/>
      <c r="BG138" s="385"/>
      <c r="BH138" s="385"/>
      <c r="BI138" s="385"/>
      <c r="BJ138" s="385"/>
      <c r="BK138" s="385"/>
      <c r="BL138" s="385"/>
      <c r="BM138" s="385"/>
    </row>
    <row r="139" spans="1:65" x14ac:dyDescent="0.2">
      <c r="A139" s="385"/>
      <c r="B139" s="385"/>
      <c r="C139" s="385"/>
      <c r="D139" s="385"/>
      <c r="E139" s="385"/>
      <c r="F139" s="385"/>
      <c r="G139" s="385"/>
      <c r="H139" s="385"/>
      <c r="I139" s="385"/>
      <c r="J139" s="385"/>
      <c r="K139" s="385"/>
      <c r="L139" s="385"/>
      <c r="M139" s="385"/>
      <c r="N139" s="385"/>
      <c r="O139" s="385"/>
      <c r="P139" s="385"/>
      <c r="Q139" s="385"/>
      <c r="R139" s="385"/>
      <c r="S139" s="385"/>
      <c r="T139" s="385"/>
      <c r="U139" s="385"/>
      <c r="V139" s="385"/>
      <c r="W139" s="385"/>
      <c r="X139" s="385"/>
      <c r="Y139" s="385"/>
      <c r="Z139" s="385"/>
      <c r="AA139" s="385"/>
      <c r="AB139" s="385"/>
      <c r="AC139" s="385"/>
      <c r="AD139" s="385"/>
      <c r="AE139" s="385"/>
      <c r="AF139" s="385"/>
      <c r="AG139" s="385"/>
      <c r="AH139" s="385"/>
      <c r="AI139" s="385"/>
      <c r="AJ139" s="385"/>
      <c r="AK139" s="385"/>
      <c r="AL139" s="385"/>
      <c r="AM139" s="385"/>
      <c r="AN139" s="385"/>
      <c r="AO139" s="385"/>
      <c r="AP139" s="385"/>
      <c r="AQ139" s="385"/>
      <c r="AR139" s="385"/>
      <c r="AS139" s="385"/>
      <c r="AT139" s="385"/>
      <c r="AU139" s="385"/>
      <c r="AV139" s="385"/>
      <c r="AW139" s="385"/>
      <c r="AX139" s="385"/>
      <c r="AY139" s="385"/>
      <c r="AZ139" s="385"/>
      <c r="BA139" s="385"/>
      <c r="BB139" s="385"/>
      <c r="BC139" s="385"/>
      <c r="BD139" s="385"/>
      <c r="BE139" s="385"/>
      <c r="BF139" s="385"/>
      <c r="BG139" s="385"/>
      <c r="BH139" s="385"/>
      <c r="BI139" s="385"/>
      <c r="BJ139" s="385"/>
      <c r="BK139" s="385"/>
      <c r="BL139" s="385"/>
      <c r="BM139" s="385"/>
    </row>
    <row r="140" spans="1:65" x14ac:dyDescent="0.2">
      <c r="A140" s="385"/>
      <c r="B140" s="385"/>
      <c r="C140" s="385"/>
      <c r="D140" s="385"/>
      <c r="E140" s="385"/>
      <c r="F140" s="385"/>
      <c r="G140" s="385"/>
      <c r="H140" s="385"/>
      <c r="I140" s="385"/>
      <c r="J140" s="385"/>
      <c r="K140" s="385"/>
      <c r="L140" s="385"/>
      <c r="M140" s="385"/>
      <c r="N140" s="385"/>
      <c r="O140" s="385"/>
      <c r="P140" s="385"/>
      <c r="Q140" s="385"/>
      <c r="R140" s="385"/>
      <c r="S140" s="385"/>
      <c r="T140" s="385"/>
      <c r="U140" s="385"/>
      <c r="V140" s="385"/>
      <c r="W140" s="385"/>
      <c r="X140" s="385"/>
      <c r="Y140" s="385"/>
      <c r="Z140" s="385"/>
      <c r="AA140" s="385"/>
      <c r="AB140" s="385"/>
      <c r="AC140" s="385"/>
      <c r="AD140" s="385"/>
      <c r="AE140" s="385"/>
      <c r="AF140" s="385"/>
      <c r="AG140" s="385"/>
      <c r="AH140" s="385"/>
      <c r="AI140" s="385"/>
      <c r="AJ140" s="385"/>
      <c r="AK140" s="385"/>
      <c r="AL140" s="385"/>
      <c r="AM140" s="385"/>
      <c r="AN140" s="385"/>
      <c r="AO140" s="385"/>
      <c r="AP140" s="385"/>
      <c r="AQ140" s="385"/>
      <c r="AR140" s="385"/>
      <c r="AS140" s="385"/>
      <c r="AT140" s="385"/>
      <c r="AU140" s="385"/>
      <c r="AV140" s="385"/>
      <c r="AW140" s="385"/>
      <c r="AX140" s="385"/>
      <c r="AY140" s="385"/>
      <c r="AZ140" s="385"/>
      <c r="BA140" s="385"/>
      <c r="BB140" s="385"/>
      <c r="BC140" s="385"/>
      <c r="BD140" s="385"/>
      <c r="BE140" s="385"/>
      <c r="BF140" s="385"/>
      <c r="BG140" s="385"/>
      <c r="BH140" s="385"/>
      <c r="BI140" s="385"/>
      <c r="BJ140" s="385"/>
      <c r="BK140" s="385"/>
      <c r="BL140" s="385"/>
      <c r="BM140" s="385"/>
    </row>
    <row r="141" spans="1:65" x14ac:dyDescent="0.2">
      <c r="A141" s="385"/>
      <c r="B141" s="385"/>
      <c r="C141" s="385"/>
      <c r="D141" s="385"/>
      <c r="E141" s="385"/>
      <c r="F141" s="385"/>
      <c r="G141" s="385"/>
      <c r="H141" s="385"/>
      <c r="I141" s="385"/>
      <c r="J141" s="385"/>
      <c r="K141" s="385"/>
      <c r="L141" s="385"/>
      <c r="M141" s="385"/>
      <c r="N141" s="385"/>
      <c r="O141" s="385"/>
      <c r="P141" s="385"/>
      <c r="Q141" s="385"/>
      <c r="R141" s="385"/>
      <c r="S141" s="385"/>
      <c r="T141" s="385"/>
      <c r="U141" s="385"/>
      <c r="V141" s="385"/>
      <c r="W141" s="385"/>
      <c r="X141" s="385"/>
      <c r="Y141" s="385"/>
      <c r="Z141" s="385"/>
      <c r="AA141" s="385"/>
      <c r="AB141" s="385"/>
      <c r="AC141" s="385"/>
      <c r="AD141" s="385"/>
      <c r="AE141" s="385"/>
      <c r="AF141" s="385"/>
      <c r="AG141" s="385"/>
      <c r="AH141" s="385"/>
      <c r="AI141" s="385"/>
      <c r="AJ141" s="385"/>
      <c r="AK141" s="385"/>
      <c r="AL141" s="385"/>
      <c r="AM141" s="385"/>
      <c r="AN141" s="385"/>
      <c r="AO141" s="385"/>
      <c r="AP141" s="385"/>
      <c r="AQ141" s="385"/>
      <c r="AR141" s="385"/>
      <c r="AS141" s="385"/>
      <c r="AT141" s="385"/>
      <c r="AU141" s="385"/>
      <c r="AV141" s="385"/>
      <c r="AW141" s="385"/>
      <c r="AX141" s="385"/>
      <c r="AY141" s="385"/>
      <c r="AZ141" s="385"/>
      <c r="BA141" s="385"/>
      <c r="BB141" s="385"/>
      <c r="BC141" s="385"/>
      <c r="BD141" s="385"/>
      <c r="BE141" s="385"/>
      <c r="BF141" s="385"/>
      <c r="BG141" s="385"/>
      <c r="BH141" s="385"/>
      <c r="BI141" s="385"/>
      <c r="BJ141" s="385"/>
      <c r="BK141" s="385"/>
      <c r="BL141" s="385"/>
      <c r="BM141" s="385"/>
    </row>
    <row r="142" spans="1:65" x14ac:dyDescent="0.2">
      <c r="A142" s="385"/>
      <c r="B142" s="385"/>
      <c r="C142" s="385"/>
      <c r="D142" s="385"/>
      <c r="E142" s="385"/>
      <c r="F142" s="385"/>
      <c r="G142" s="385"/>
      <c r="H142" s="385"/>
      <c r="I142" s="385"/>
      <c r="J142" s="385"/>
      <c r="K142" s="385"/>
      <c r="L142" s="385"/>
      <c r="M142" s="385"/>
      <c r="N142" s="385"/>
      <c r="O142" s="385"/>
      <c r="P142" s="385"/>
      <c r="Q142" s="385"/>
      <c r="R142" s="385"/>
      <c r="S142" s="385"/>
      <c r="T142" s="385"/>
      <c r="U142" s="385"/>
      <c r="V142" s="385"/>
      <c r="W142" s="385"/>
      <c r="X142" s="385"/>
      <c r="Y142" s="385"/>
      <c r="Z142" s="385"/>
      <c r="AA142" s="385"/>
      <c r="AB142" s="385"/>
      <c r="AC142" s="385"/>
      <c r="AD142" s="385"/>
      <c r="AE142" s="385"/>
      <c r="AF142" s="385"/>
      <c r="AG142" s="385"/>
      <c r="AH142" s="385"/>
      <c r="AI142" s="385"/>
      <c r="AJ142" s="385"/>
      <c r="AK142" s="385"/>
      <c r="AL142" s="385"/>
      <c r="AM142" s="385"/>
      <c r="AN142" s="385"/>
      <c r="AO142" s="385"/>
      <c r="AP142" s="385"/>
      <c r="AQ142" s="385"/>
      <c r="AR142" s="385"/>
      <c r="AS142" s="385"/>
      <c r="AT142" s="385"/>
      <c r="AU142" s="385"/>
      <c r="AV142" s="385"/>
      <c r="AW142" s="385"/>
      <c r="AX142" s="385"/>
      <c r="AY142" s="385"/>
      <c r="AZ142" s="385"/>
      <c r="BA142" s="385"/>
      <c r="BB142" s="385"/>
      <c r="BC142" s="385"/>
      <c r="BD142" s="385"/>
      <c r="BE142" s="385"/>
      <c r="BF142" s="385"/>
      <c r="BG142" s="385"/>
      <c r="BH142" s="385"/>
      <c r="BI142" s="385"/>
      <c r="BJ142" s="385"/>
      <c r="BK142" s="385"/>
      <c r="BL142" s="385"/>
      <c r="BM142" s="385"/>
    </row>
    <row r="143" spans="1:65" x14ac:dyDescent="0.2">
      <c r="A143" s="385"/>
      <c r="B143" s="385"/>
      <c r="C143" s="385"/>
      <c r="D143" s="385"/>
      <c r="E143" s="385"/>
      <c r="F143" s="385"/>
      <c r="G143" s="385"/>
      <c r="H143" s="385"/>
      <c r="I143" s="385"/>
      <c r="J143" s="385"/>
      <c r="K143" s="385"/>
      <c r="L143" s="385"/>
      <c r="M143" s="385"/>
      <c r="N143" s="385"/>
      <c r="O143" s="385"/>
      <c r="P143" s="385"/>
      <c r="Q143" s="385"/>
      <c r="R143" s="385"/>
      <c r="S143" s="385"/>
      <c r="T143" s="385"/>
      <c r="U143" s="385"/>
      <c r="V143" s="385"/>
      <c r="W143" s="385"/>
      <c r="X143" s="385"/>
      <c r="Y143" s="385"/>
      <c r="Z143" s="385"/>
      <c r="AA143" s="385"/>
      <c r="AB143" s="385"/>
      <c r="AC143" s="385"/>
      <c r="AD143" s="385"/>
      <c r="AE143" s="385"/>
      <c r="AF143" s="385"/>
      <c r="AG143" s="385"/>
      <c r="AH143" s="385"/>
      <c r="AI143" s="385"/>
      <c r="AJ143" s="385"/>
      <c r="AK143" s="385"/>
      <c r="AL143" s="385"/>
      <c r="AM143" s="385"/>
      <c r="AN143" s="385"/>
      <c r="AO143" s="385"/>
      <c r="AP143" s="385"/>
      <c r="AQ143" s="385"/>
      <c r="AR143" s="385"/>
      <c r="AS143" s="385"/>
      <c r="AT143" s="385"/>
      <c r="AU143" s="385"/>
      <c r="AV143" s="385"/>
      <c r="AW143" s="385"/>
      <c r="AX143" s="385"/>
      <c r="AY143" s="385"/>
      <c r="AZ143" s="385"/>
      <c r="BA143" s="385"/>
      <c r="BB143" s="385"/>
      <c r="BC143" s="385"/>
      <c r="BD143" s="385"/>
      <c r="BE143" s="385"/>
      <c r="BF143" s="385"/>
      <c r="BG143" s="385"/>
      <c r="BH143" s="385"/>
      <c r="BI143" s="385"/>
      <c r="BJ143" s="385"/>
      <c r="BK143" s="385"/>
      <c r="BL143" s="385"/>
      <c r="BM143" s="385"/>
    </row>
    <row r="144" spans="1:65" x14ac:dyDescent="0.2">
      <c r="A144" s="385"/>
      <c r="B144" s="385"/>
      <c r="C144" s="385"/>
      <c r="D144" s="385"/>
      <c r="E144" s="385"/>
      <c r="F144" s="385"/>
      <c r="G144" s="385"/>
      <c r="H144" s="385"/>
      <c r="I144" s="385"/>
      <c r="J144" s="385"/>
      <c r="K144" s="385"/>
      <c r="L144" s="385"/>
      <c r="M144" s="385"/>
      <c r="N144" s="385"/>
      <c r="O144" s="385"/>
      <c r="P144" s="385"/>
      <c r="Q144" s="385"/>
      <c r="R144" s="385"/>
      <c r="S144" s="385"/>
      <c r="T144" s="385"/>
      <c r="U144" s="385"/>
      <c r="V144" s="385"/>
      <c r="W144" s="385"/>
      <c r="X144" s="385"/>
      <c r="Y144" s="385"/>
      <c r="Z144" s="385"/>
      <c r="AA144" s="385"/>
      <c r="AB144" s="385"/>
      <c r="AC144" s="385"/>
      <c r="AD144" s="385"/>
      <c r="AE144" s="385"/>
      <c r="AF144" s="385"/>
      <c r="AG144" s="385"/>
      <c r="AH144" s="385"/>
      <c r="AI144" s="385"/>
      <c r="AJ144" s="385"/>
      <c r="AK144" s="385"/>
      <c r="AL144" s="385"/>
      <c r="AM144" s="385"/>
      <c r="AN144" s="385"/>
      <c r="AO144" s="385"/>
      <c r="AP144" s="385"/>
      <c r="AQ144" s="385"/>
      <c r="AR144" s="385"/>
      <c r="AS144" s="385"/>
      <c r="AT144" s="385"/>
      <c r="AU144" s="385"/>
      <c r="AV144" s="385"/>
      <c r="AW144" s="385"/>
      <c r="AX144" s="385"/>
      <c r="AY144" s="385"/>
      <c r="AZ144" s="385"/>
      <c r="BA144" s="385"/>
      <c r="BB144" s="385"/>
      <c r="BC144" s="385"/>
      <c r="BD144" s="385"/>
      <c r="BE144" s="385"/>
      <c r="BF144" s="385"/>
      <c r="BG144" s="385"/>
      <c r="BH144" s="385"/>
      <c r="BI144" s="385"/>
      <c r="BJ144" s="385"/>
      <c r="BK144" s="385"/>
      <c r="BL144" s="385"/>
      <c r="BM144" s="385"/>
    </row>
    <row r="145" spans="1:65" x14ac:dyDescent="0.2">
      <c r="A145" s="385"/>
      <c r="B145" s="385"/>
      <c r="C145" s="385"/>
      <c r="D145" s="385"/>
      <c r="E145" s="385"/>
      <c r="F145" s="385"/>
      <c r="G145" s="385"/>
      <c r="H145" s="385"/>
      <c r="I145" s="385"/>
      <c r="J145" s="385"/>
      <c r="K145" s="385"/>
      <c r="L145" s="385"/>
      <c r="M145" s="385"/>
      <c r="N145" s="385"/>
      <c r="O145" s="385"/>
      <c r="P145" s="385"/>
      <c r="Q145" s="385"/>
      <c r="R145" s="385"/>
      <c r="S145" s="385"/>
      <c r="T145" s="385"/>
      <c r="U145" s="385"/>
      <c r="V145" s="385"/>
      <c r="W145" s="385"/>
      <c r="X145" s="385"/>
      <c r="Y145" s="385"/>
      <c r="Z145" s="385"/>
      <c r="AA145" s="385"/>
      <c r="AB145" s="385"/>
      <c r="AC145" s="385"/>
      <c r="AD145" s="385"/>
      <c r="AE145" s="385"/>
      <c r="AF145" s="385"/>
      <c r="AG145" s="385"/>
      <c r="AH145" s="385"/>
      <c r="AI145" s="385"/>
      <c r="AJ145" s="385"/>
      <c r="AK145" s="385"/>
      <c r="AL145" s="385"/>
      <c r="AM145" s="385"/>
      <c r="AN145" s="385"/>
      <c r="AO145" s="385"/>
      <c r="AP145" s="385"/>
      <c r="AQ145" s="385"/>
      <c r="AR145" s="385"/>
      <c r="AS145" s="385"/>
      <c r="AT145" s="385"/>
      <c r="AU145" s="385"/>
      <c r="AV145" s="385"/>
      <c r="AW145" s="385"/>
      <c r="AX145" s="385"/>
      <c r="AY145" s="385"/>
      <c r="AZ145" s="385"/>
      <c r="BA145" s="385"/>
      <c r="BB145" s="385"/>
      <c r="BC145" s="385"/>
      <c r="BD145" s="385"/>
      <c r="BE145" s="385"/>
      <c r="BF145" s="385"/>
      <c r="BG145" s="385"/>
      <c r="BH145" s="385"/>
      <c r="BI145" s="385"/>
      <c r="BJ145" s="385"/>
      <c r="BK145" s="385"/>
      <c r="BL145" s="385"/>
      <c r="BM145" s="385"/>
    </row>
    <row r="146" spans="1:65" x14ac:dyDescent="0.2">
      <c r="A146" s="385"/>
      <c r="B146" s="385"/>
      <c r="C146" s="385"/>
      <c r="D146" s="385"/>
      <c r="E146" s="385"/>
      <c r="F146" s="385"/>
      <c r="G146" s="385"/>
      <c r="H146" s="385"/>
      <c r="I146" s="385"/>
      <c r="J146" s="385"/>
      <c r="K146" s="385"/>
      <c r="L146" s="385"/>
      <c r="M146" s="385"/>
      <c r="N146" s="385"/>
      <c r="O146" s="385"/>
      <c r="P146" s="385"/>
      <c r="Q146" s="385"/>
      <c r="R146" s="385"/>
      <c r="S146" s="385"/>
      <c r="T146" s="385"/>
      <c r="U146" s="385"/>
      <c r="V146" s="385"/>
      <c r="W146" s="385"/>
      <c r="X146" s="385"/>
      <c r="Y146" s="385"/>
      <c r="Z146" s="385"/>
      <c r="AA146" s="385"/>
      <c r="AB146" s="385"/>
      <c r="AC146" s="385"/>
      <c r="AD146" s="385"/>
      <c r="AE146" s="385"/>
      <c r="AF146" s="385"/>
      <c r="AG146" s="385"/>
      <c r="AH146" s="385"/>
      <c r="AI146" s="385"/>
      <c r="AJ146" s="385"/>
      <c r="AK146" s="385"/>
      <c r="AL146" s="385"/>
      <c r="AM146" s="385"/>
      <c r="AN146" s="385"/>
      <c r="AO146" s="385"/>
      <c r="AP146" s="385"/>
      <c r="AQ146" s="385"/>
      <c r="AR146" s="385"/>
      <c r="AS146" s="385"/>
      <c r="AT146" s="385"/>
      <c r="AU146" s="385"/>
      <c r="AV146" s="385"/>
      <c r="AW146" s="385"/>
      <c r="AX146" s="385"/>
      <c r="AY146" s="385"/>
      <c r="AZ146" s="385"/>
      <c r="BA146" s="385"/>
      <c r="BB146" s="385"/>
      <c r="BC146" s="385"/>
      <c r="BD146" s="385"/>
      <c r="BE146" s="385"/>
      <c r="BF146" s="385"/>
      <c r="BG146" s="385"/>
      <c r="BH146" s="385"/>
      <c r="BI146" s="385"/>
      <c r="BJ146" s="385"/>
      <c r="BK146" s="385"/>
      <c r="BL146" s="385"/>
      <c r="BM146" s="385"/>
    </row>
    <row r="147" spans="1:65" x14ac:dyDescent="0.2">
      <c r="A147" s="385"/>
      <c r="B147" s="385"/>
      <c r="C147" s="385"/>
      <c r="D147" s="385"/>
      <c r="E147" s="385"/>
      <c r="F147" s="385"/>
      <c r="G147" s="385"/>
      <c r="H147" s="385"/>
      <c r="I147" s="385"/>
      <c r="J147" s="385"/>
      <c r="K147" s="385"/>
      <c r="L147" s="385"/>
      <c r="M147" s="385"/>
      <c r="N147" s="385"/>
      <c r="O147" s="385"/>
      <c r="P147" s="385"/>
      <c r="Q147" s="385"/>
      <c r="R147" s="385"/>
      <c r="S147" s="385"/>
      <c r="T147" s="385"/>
      <c r="U147" s="385"/>
      <c r="V147" s="385"/>
      <c r="W147" s="385"/>
      <c r="X147" s="385"/>
      <c r="Y147" s="385"/>
      <c r="Z147" s="385"/>
      <c r="AA147" s="385"/>
      <c r="AB147" s="385"/>
      <c r="AC147" s="385"/>
      <c r="AD147" s="385"/>
      <c r="AE147" s="385"/>
      <c r="AF147" s="385"/>
      <c r="AG147" s="385"/>
      <c r="AH147" s="385"/>
      <c r="AI147" s="385"/>
      <c r="AJ147" s="385"/>
      <c r="AK147" s="385"/>
      <c r="AL147" s="385"/>
      <c r="AM147" s="385"/>
      <c r="AN147" s="385"/>
      <c r="AO147" s="385"/>
      <c r="AP147" s="385"/>
      <c r="AQ147" s="385"/>
      <c r="AR147" s="385"/>
      <c r="AS147" s="385"/>
      <c r="AT147" s="385"/>
      <c r="AU147" s="385"/>
      <c r="AV147" s="385"/>
      <c r="AW147" s="385"/>
      <c r="AX147" s="385"/>
      <c r="AY147" s="385"/>
      <c r="AZ147" s="385"/>
      <c r="BA147" s="385"/>
      <c r="BB147" s="385"/>
      <c r="BC147" s="385"/>
      <c r="BD147" s="385"/>
      <c r="BE147" s="385"/>
      <c r="BF147" s="385"/>
      <c r="BG147" s="385"/>
      <c r="BH147" s="385"/>
      <c r="BI147" s="385"/>
      <c r="BJ147" s="385"/>
      <c r="BK147" s="385"/>
      <c r="BL147" s="385"/>
      <c r="BM147" s="385"/>
    </row>
    <row r="148" spans="1:65" x14ac:dyDescent="0.2">
      <c r="A148" s="385"/>
      <c r="B148" s="385"/>
      <c r="C148" s="385"/>
      <c r="D148" s="385"/>
      <c r="E148" s="385"/>
      <c r="F148" s="385"/>
      <c r="G148" s="385"/>
      <c r="H148" s="385"/>
      <c r="I148" s="385"/>
      <c r="J148" s="385"/>
      <c r="K148" s="385"/>
      <c r="L148" s="385"/>
      <c r="M148" s="385"/>
      <c r="N148" s="385"/>
      <c r="O148" s="385"/>
      <c r="P148" s="385"/>
      <c r="Q148" s="385"/>
      <c r="R148" s="385"/>
      <c r="S148" s="385"/>
      <c r="T148" s="385"/>
      <c r="U148" s="385"/>
      <c r="V148" s="385"/>
      <c r="W148" s="385"/>
      <c r="X148" s="385"/>
      <c r="Y148" s="385"/>
      <c r="Z148" s="385"/>
      <c r="AA148" s="385"/>
      <c r="AB148" s="385"/>
      <c r="AC148" s="385"/>
      <c r="AD148" s="385"/>
      <c r="AE148" s="385"/>
      <c r="AF148" s="385"/>
      <c r="AG148" s="385"/>
      <c r="AH148" s="385"/>
      <c r="AI148" s="385"/>
      <c r="AJ148" s="385"/>
      <c r="AK148" s="385"/>
      <c r="AL148" s="385"/>
      <c r="AM148" s="385"/>
      <c r="AN148" s="385"/>
      <c r="AO148" s="385"/>
      <c r="AP148" s="385"/>
      <c r="AQ148" s="385"/>
      <c r="AR148" s="385"/>
      <c r="AS148" s="385"/>
      <c r="AT148" s="385"/>
      <c r="AU148" s="385"/>
      <c r="AV148" s="385"/>
      <c r="AW148" s="385"/>
      <c r="AX148" s="385"/>
      <c r="AY148" s="385"/>
      <c r="AZ148" s="385"/>
      <c r="BA148" s="385"/>
      <c r="BB148" s="385"/>
      <c r="BC148" s="385"/>
      <c r="BD148" s="385"/>
      <c r="BE148" s="385"/>
      <c r="BF148" s="385"/>
      <c r="BG148" s="385"/>
      <c r="BH148" s="385"/>
      <c r="BI148" s="385"/>
      <c r="BJ148" s="385"/>
      <c r="BK148" s="385"/>
      <c r="BL148" s="385"/>
      <c r="BM148" s="385"/>
    </row>
    <row r="149" spans="1:65" x14ac:dyDescent="0.2">
      <c r="A149" s="385"/>
      <c r="B149" s="385"/>
      <c r="C149" s="385"/>
      <c r="D149" s="385"/>
      <c r="E149" s="385"/>
      <c r="F149" s="385"/>
      <c r="G149" s="385"/>
      <c r="H149" s="385"/>
      <c r="I149" s="385"/>
      <c r="J149" s="385"/>
      <c r="K149" s="385"/>
      <c r="L149" s="385"/>
      <c r="M149" s="385"/>
      <c r="N149" s="385"/>
      <c r="O149" s="385"/>
      <c r="P149" s="385"/>
      <c r="Q149" s="385"/>
      <c r="R149" s="385"/>
      <c r="S149" s="385"/>
      <c r="T149" s="385"/>
      <c r="U149" s="385"/>
      <c r="V149" s="385"/>
      <c r="W149" s="385"/>
      <c r="X149" s="385"/>
      <c r="Y149" s="385"/>
      <c r="Z149" s="385"/>
      <c r="AA149" s="385"/>
      <c r="AB149" s="385"/>
      <c r="AC149" s="385"/>
      <c r="AD149" s="385"/>
      <c r="AE149" s="385"/>
      <c r="AF149" s="385"/>
      <c r="AG149" s="385"/>
      <c r="AH149" s="385"/>
      <c r="AI149" s="385"/>
      <c r="AJ149" s="385"/>
      <c r="AK149" s="385"/>
      <c r="AL149" s="385"/>
      <c r="AM149" s="385"/>
      <c r="AN149" s="385"/>
      <c r="AO149" s="385"/>
      <c r="AP149" s="385"/>
      <c r="AQ149" s="385"/>
      <c r="AR149" s="385"/>
      <c r="AS149" s="385"/>
      <c r="AT149" s="385"/>
      <c r="AU149" s="385"/>
      <c r="AV149" s="385"/>
      <c r="AW149" s="385"/>
      <c r="AX149" s="385"/>
      <c r="AY149" s="385"/>
      <c r="AZ149" s="385"/>
      <c r="BA149" s="385"/>
      <c r="BB149" s="385"/>
      <c r="BC149" s="385"/>
      <c r="BD149" s="385"/>
      <c r="BE149" s="385"/>
      <c r="BF149" s="385"/>
      <c r="BG149" s="385"/>
      <c r="BH149" s="385"/>
      <c r="BI149" s="385"/>
      <c r="BJ149" s="385"/>
      <c r="BK149" s="385"/>
      <c r="BL149" s="385"/>
      <c r="BM149" s="385"/>
    </row>
    <row r="150" spans="1:65" x14ac:dyDescent="0.2">
      <c r="A150" s="385"/>
      <c r="B150" s="385"/>
      <c r="C150" s="385"/>
      <c r="D150" s="385"/>
      <c r="E150" s="385"/>
      <c r="F150" s="385"/>
      <c r="G150" s="385"/>
      <c r="H150" s="385"/>
      <c r="I150" s="385"/>
      <c r="J150" s="385"/>
      <c r="K150" s="385"/>
      <c r="L150" s="385"/>
      <c r="M150" s="385"/>
      <c r="N150" s="385"/>
      <c r="O150" s="385"/>
      <c r="P150" s="385"/>
      <c r="Q150" s="385"/>
      <c r="R150" s="385"/>
      <c r="S150" s="385"/>
      <c r="T150" s="385"/>
      <c r="U150" s="385"/>
      <c r="V150" s="385"/>
      <c r="W150" s="385"/>
      <c r="X150" s="385"/>
      <c r="Y150" s="385"/>
      <c r="Z150" s="385"/>
      <c r="AA150" s="385"/>
      <c r="AB150" s="385"/>
      <c r="AC150" s="385"/>
      <c r="AD150" s="385"/>
      <c r="AE150" s="385"/>
      <c r="AF150" s="385"/>
      <c r="AG150" s="385"/>
      <c r="AH150" s="385"/>
      <c r="AI150" s="385"/>
      <c r="AJ150" s="385"/>
      <c r="AK150" s="385"/>
      <c r="AL150" s="385"/>
      <c r="AM150" s="385"/>
      <c r="AN150" s="385"/>
      <c r="AO150" s="385"/>
      <c r="AP150" s="385"/>
      <c r="AQ150" s="385"/>
      <c r="AR150" s="385"/>
      <c r="AS150" s="385"/>
      <c r="AT150" s="385"/>
      <c r="AU150" s="385"/>
      <c r="AV150" s="385"/>
      <c r="AW150" s="385"/>
      <c r="AX150" s="385"/>
      <c r="AY150" s="385"/>
      <c r="AZ150" s="385"/>
      <c r="BA150" s="385"/>
      <c r="BB150" s="385"/>
      <c r="BC150" s="385"/>
      <c r="BD150" s="385"/>
      <c r="BE150" s="385"/>
      <c r="BF150" s="385"/>
      <c r="BG150" s="385"/>
      <c r="BH150" s="385"/>
      <c r="BI150" s="385"/>
      <c r="BJ150" s="385"/>
      <c r="BK150" s="385"/>
      <c r="BL150" s="385"/>
      <c r="BM150" s="385"/>
    </row>
    <row r="151" spans="1:65" x14ac:dyDescent="0.2">
      <c r="A151" s="385"/>
      <c r="B151" s="385"/>
      <c r="C151" s="385"/>
      <c r="D151" s="385"/>
      <c r="E151" s="385"/>
      <c r="F151" s="385"/>
      <c r="G151" s="385"/>
      <c r="H151" s="385"/>
      <c r="I151" s="385"/>
      <c r="J151" s="385"/>
      <c r="K151" s="385"/>
      <c r="L151" s="385"/>
      <c r="M151" s="385"/>
      <c r="N151" s="385"/>
      <c r="O151" s="385"/>
      <c r="P151" s="385"/>
      <c r="Q151" s="385"/>
      <c r="R151" s="385"/>
      <c r="S151" s="385"/>
      <c r="T151" s="385"/>
      <c r="U151" s="385"/>
      <c r="V151" s="385"/>
      <c r="W151" s="385"/>
      <c r="X151" s="385"/>
      <c r="Y151" s="385"/>
      <c r="Z151" s="385"/>
      <c r="AA151" s="385"/>
      <c r="AB151" s="385"/>
      <c r="AC151" s="385"/>
      <c r="AD151" s="385"/>
      <c r="AE151" s="385"/>
      <c r="AF151" s="385"/>
      <c r="AG151" s="385"/>
      <c r="AH151" s="385"/>
      <c r="AI151" s="385"/>
      <c r="AJ151" s="385"/>
      <c r="AK151" s="385"/>
      <c r="AL151" s="385"/>
      <c r="AM151" s="385"/>
      <c r="AN151" s="385"/>
      <c r="AO151" s="385"/>
      <c r="AP151" s="385"/>
      <c r="AQ151" s="385"/>
      <c r="AR151" s="385"/>
      <c r="AS151" s="385"/>
      <c r="AT151" s="385"/>
      <c r="AU151" s="385"/>
      <c r="AV151" s="385"/>
      <c r="AW151" s="385"/>
      <c r="AX151" s="385"/>
      <c r="AY151" s="385"/>
      <c r="AZ151" s="385"/>
      <c r="BA151" s="385"/>
      <c r="BB151" s="385"/>
      <c r="BC151" s="385"/>
      <c r="BD151" s="385"/>
      <c r="BE151" s="385"/>
      <c r="BF151" s="385"/>
      <c r="BG151" s="385"/>
      <c r="BH151" s="385"/>
      <c r="BI151" s="385"/>
      <c r="BJ151" s="385"/>
      <c r="BK151" s="385"/>
      <c r="BL151" s="385"/>
      <c r="BM151" s="385"/>
    </row>
    <row r="152" spans="1:65" x14ac:dyDescent="0.2">
      <c r="A152" s="385"/>
      <c r="B152" s="385"/>
      <c r="C152" s="385"/>
      <c r="D152" s="385"/>
      <c r="E152" s="385"/>
      <c r="F152" s="385"/>
      <c r="G152" s="385"/>
      <c r="H152" s="385"/>
      <c r="I152" s="385"/>
      <c r="J152" s="385"/>
      <c r="K152" s="385"/>
      <c r="L152" s="385"/>
      <c r="M152" s="385"/>
      <c r="N152" s="385"/>
      <c r="O152" s="385"/>
      <c r="P152" s="385"/>
      <c r="Q152" s="385"/>
      <c r="R152" s="385"/>
      <c r="S152" s="385"/>
      <c r="T152" s="385"/>
      <c r="U152" s="385"/>
      <c r="V152" s="385"/>
      <c r="W152" s="385"/>
      <c r="X152" s="385"/>
      <c r="Y152" s="385"/>
      <c r="Z152" s="385"/>
      <c r="AA152" s="385"/>
      <c r="AB152" s="385"/>
      <c r="AC152" s="385"/>
      <c r="AD152" s="385"/>
      <c r="AE152" s="385"/>
      <c r="AF152" s="385"/>
      <c r="AG152" s="385"/>
      <c r="AH152" s="385"/>
      <c r="AI152" s="385"/>
      <c r="AJ152" s="385"/>
      <c r="AK152" s="385"/>
      <c r="AL152" s="385"/>
      <c r="AM152" s="385"/>
      <c r="AN152" s="385"/>
      <c r="AO152" s="385"/>
      <c r="AP152" s="385"/>
      <c r="AQ152" s="385"/>
      <c r="AR152" s="385"/>
      <c r="AS152" s="385"/>
      <c r="AT152" s="385"/>
      <c r="AU152" s="385"/>
      <c r="AV152" s="385"/>
      <c r="AW152" s="385"/>
      <c r="AX152" s="385"/>
      <c r="AY152" s="385"/>
      <c r="AZ152" s="385"/>
      <c r="BA152" s="385"/>
      <c r="BB152" s="385"/>
      <c r="BC152" s="385"/>
      <c r="BD152" s="385"/>
      <c r="BE152" s="385"/>
      <c r="BF152" s="385"/>
      <c r="BG152" s="385"/>
      <c r="BH152" s="385"/>
      <c r="BI152" s="385"/>
      <c r="BJ152" s="385"/>
      <c r="BK152" s="385"/>
      <c r="BL152" s="385"/>
      <c r="BM152" s="385"/>
    </row>
    <row r="153" spans="1:65" x14ac:dyDescent="0.2">
      <c r="A153" s="385"/>
      <c r="B153" s="385"/>
      <c r="C153" s="385"/>
      <c r="D153" s="385"/>
      <c r="E153" s="385"/>
      <c r="F153" s="385"/>
      <c r="G153" s="385"/>
      <c r="H153" s="385"/>
      <c r="I153" s="385"/>
      <c r="J153" s="385"/>
      <c r="K153" s="385"/>
      <c r="L153" s="385"/>
      <c r="M153" s="385"/>
      <c r="N153" s="385"/>
      <c r="O153" s="385"/>
      <c r="P153" s="385"/>
      <c r="Q153" s="385"/>
      <c r="R153" s="385"/>
      <c r="S153" s="385"/>
      <c r="T153" s="385"/>
      <c r="U153" s="385"/>
      <c r="V153" s="385"/>
      <c r="W153" s="385"/>
      <c r="X153" s="385"/>
      <c r="Y153" s="385"/>
      <c r="Z153" s="385"/>
      <c r="AA153" s="385"/>
      <c r="AB153" s="385"/>
      <c r="AC153" s="385"/>
      <c r="AD153" s="385"/>
      <c r="AE153" s="385"/>
      <c r="AF153" s="385"/>
      <c r="AG153" s="385"/>
      <c r="AH153" s="385"/>
      <c r="AI153" s="385"/>
      <c r="AJ153" s="385"/>
      <c r="AK153" s="385"/>
      <c r="AL153" s="385"/>
      <c r="AM153" s="385"/>
      <c r="AN153" s="385"/>
      <c r="AO153" s="385"/>
      <c r="AP153" s="385"/>
      <c r="AQ153" s="385"/>
      <c r="AR153" s="385"/>
      <c r="AS153" s="385"/>
      <c r="AT153" s="385"/>
      <c r="AU153" s="385"/>
      <c r="AV153" s="385"/>
      <c r="AW153" s="385"/>
      <c r="AX153" s="385"/>
      <c r="AY153" s="385"/>
      <c r="AZ153" s="385"/>
      <c r="BA153" s="385"/>
      <c r="BB153" s="385"/>
      <c r="BC153" s="385"/>
      <c r="BD153" s="385"/>
      <c r="BE153" s="385"/>
      <c r="BF153" s="385"/>
      <c r="BG153" s="385"/>
      <c r="BH153" s="385"/>
      <c r="BI153" s="385"/>
      <c r="BJ153" s="385"/>
      <c r="BK153" s="385"/>
      <c r="BL153" s="385"/>
      <c r="BM153" s="385"/>
    </row>
    <row r="154" spans="1:65" x14ac:dyDescent="0.2">
      <c r="A154" s="385"/>
      <c r="B154" s="385"/>
      <c r="C154" s="385"/>
      <c r="D154" s="385"/>
      <c r="E154" s="385"/>
      <c r="F154" s="385"/>
      <c r="G154" s="385"/>
      <c r="H154" s="385"/>
      <c r="I154" s="385"/>
      <c r="J154" s="385"/>
      <c r="K154" s="385"/>
      <c r="L154" s="385"/>
      <c r="M154" s="385"/>
      <c r="N154" s="385"/>
      <c r="O154" s="385"/>
      <c r="P154" s="385"/>
      <c r="Q154" s="385"/>
      <c r="R154" s="385"/>
      <c r="S154" s="385"/>
      <c r="T154" s="385"/>
      <c r="U154" s="385"/>
      <c r="V154" s="385"/>
      <c r="W154" s="385"/>
      <c r="X154" s="385"/>
      <c r="Y154" s="385"/>
      <c r="Z154" s="385"/>
      <c r="AA154" s="385"/>
      <c r="AB154" s="385"/>
      <c r="AC154" s="385"/>
      <c r="AD154" s="385"/>
      <c r="AE154" s="385"/>
      <c r="AF154" s="385"/>
      <c r="AG154" s="385"/>
      <c r="AH154" s="385"/>
      <c r="AI154" s="385"/>
      <c r="AJ154" s="385"/>
      <c r="AK154" s="385"/>
      <c r="AL154" s="385"/>
      <c r="AM154" s="385"/>
      <c r="AN154" s="385"/>
      <c r="AO154" s="385"/>
      <c r="AP154" s="385"/>
      <c r="AQ154" s="385"/>
      <c r="AR154" s="385"/>
      <c r="AS154" s="385"/>
      <c r="AT154" s="385"/>
      <c r="AU154" s="385"/>
      <c r="AV154" s="385"/>
      <c r="AW154" s="385"/>
      <c r="AX154" s="385"/>
      <c r="AY154" s="385"/>
      <c r="AZ154" s="385"/>
      <c r="BA154" s="385"/>
      <c r="BB154" s="385"/>
      <c r="BC154" s="385"/>
      <c r="BD154" s="385"/>
      <c r="BE154" s="385"/>
      <c r="BF154" s="385"/>
      <c r="BG154" s="385"/>
      <c r="BH154" s="385"/>
      <c r="BI154" s="385"/>
      <c r="BJ154" s="385"/>
      <c r="BK154" s="385"/>
      <c r="BL154" s="385"/>
      <c r="BM154" s="385"/>
    </row>
    <row r="155" spans="1:65" x14ac:dyDescent="0.2">
      <c r="A155" s="385"/>
      <c r="B155" s="385"/>
      <c r="C155" s="385"/>
      <c r="D155" s="385"/>
      <c r="E155" s="385"/>
      <c r="F155" s="385"/>
      <c r="G155" s="385"/>
      <c r="H155" s="385"/>
      <c r="I155" s="385"/>
      <c r="J155" s="385"/>
      <c r="K155" s="385"/>
      <c r="L155" s="385"/>
      <c r="M155" s="385"/>
      <c r="N155" s="385"/>
      <c r="O155" s="385"/>
      <c r="P155" s="385"/>
      <c r="Q155" s="385"/>
      <c r="R155" s="385"/>
      <c r="S155" s="385"/>
      <c r="T155" s="385"/>
      <c r="U155" s="385"/>
      <c r="V155" s="385"/>
      <c r="W155" s="385"/>
      <c r="X155" s="385"/>
      <c r="Y155" s="385"/>
      <c r="Z155" s="385"/>
      <c r="AA155" s="385"/>
      <c r="AB155" s="385"/>
      <c r="AC155" s="385"/>
      <c r="AD155" s="385"/>
      <c r="AE155" s="385"/>
      <c r="AF155" s="385"/>
      <c r="AG155" s="385"/>
      <c r="AH155" s="385"/>
      <c r="AI155" s="385"/>
      <c r="AJ155" s="385"/>
      <c r="AK155" s="385"/>
      <c r="AL155" s="385"/>
      <c r="AM155" s="385"/>
      <c r="AN155" s="385"/>
      <c r="AO155" s="385"/>
      <c r="AP155" s="385"/>
      <c r="AQ155" s="385"/>
      <c r="AR155" s="385"/>
      <c r="AS155" s="385"/>
      <c r="AT155" s="385"/>
      <c r="AU155" s="385"/>
      <c r="AV155" s="385"/>
      <c r="AW155" s="385"/>
      <c r="AX155" s="385"/>
      <c r="AY155" s="385"/>
      <c r="AZ155" s="385"/>
      <c r="BA155" s="385"/>
      <c r="BB155" s="385"/>
      <c r="BC155" s="385"/>
      <c r="BD155" s="385"/>
      <c r="BE155" s="385"/>
      <c r="BF155" s="385"/>
      <c r="BG155" s="385"/>
      <c r="BH155" s="385"/>
      <c r="BI155" s="385"/>
      <c r="BJ155" s="385"/>
      <c r="BK155" s="385"/>
      <c r="BL155" s="385"/>
      <c r="BM155" s="385"/>
    </row>
    <row r="156" spans="1:65" x14ac:dyDescent="0.2">
      <c r="A156" s="385"/>
      <c r="B156" s="385"/>
      <c r="C156" s="385"/>
      <c r="D156" s="385"/>
      <c r="E156" s="385"/>
      <c r="F156" s="385"/>
      <c r="G156" s="385"/>
      <c r="H156" s="385"/>
      <c r="I156" s="385"/>
      <c r="J156" s="385"/>
      <c r="K156" s="385"/>
      <c r="L156" s="385"/>
      <c r="M156" s="385"/>
      <c r="N156" s="385"/>
      <c r="O156" s="385"/>
      <c r="P156" s="385"/>
      <c r="Q156" s="385"/>
      <c r="R156" s="385"/>
      <c r="S156" s="385"/>
      <c r="T156" s="385"/>
      <c r="U156" s="385"/>
      <c r="V156" s="385"/>
      <c r="W156" s="385"/>
      <c r="X156" s="385"/>
      <c r="Y156" s="385"/>
      <c r="Z156" s="385"/>
      <c r="AA156" s="385"/>
      <c r="AB156" s="385"/>
      <c r="AC156" s="385"/>
      <c r="AD156" s="385"/>
      <c r="AE156" s="385"/>
      <c r="AF156" s="385"/>
      <c r="AG156" s="385"/>
      <c r="AH156" s="385"/>
      <c r="AI156" s="385"/>
      <c r="AJ156" s="385"/>
      <c r="AK156" s="385"/>
      <c r="AL156" s="385"/>
      <c r="AM156" s="385"/>
      <c r="AN156" s="385"/>
      <c r="AO156" s="385"/>
      <c r="AP156" s="385"/>
      <c r="AQ156" s="385"/>
      <c r="AR156" s="385"/>
      <c r="AS156" s="385"/>
      <c r="AT156" s="385"/>
      <c r="AU156" s="385"/>
      <c r="AV156" s="385"/>
      <c r="AW156" s="385"/>
      <c r="AX156" s="385"/>
      <c r="AY156" s="385"/>
      <c r="AZ156" s="385"/>
      <c r="BA156" s="385"/>
      <c r="BB156" s="385"/>
      <c r="BC156" s="385"/>
      <c r="BD156" s="385"/>
      <c r="BE156" s="385"/>
      <c r="BF156" s="385"/>
      <c r="BG156" s="385"/>
      <c r="BH156" s="385"/>
      <c r="BI156" s="385"/>
      <c r="BJ156" s="385"/>
      <c r="BK156" s="385"/>
      <c r="BL156" s="385"/>
      <c r="BM156" s="385"/>
    </row>
    <row r="157" spans="1:65" x14ac:dyDescent="0.2">
      <c r="A157" s="385"/>
      <c r="B157" s="385"/>
      <c r="C157" s="385"/>
      <c r="D157" s="385"/>
      <c r="E157" s="385"/>
      <c r="F157" s="385"/>
      <c r="G157" s="385"/>
      <c r="H157" s="385"/>
      <c r="I157" s="385"/>
      <c r="J157" s="385"/>
      <c r="K157" s="385"/>
      <c r="L157" s="385"/>
      <c r="M157" s="385"/>
      <c r="N157" s="385"/>
      <c r="O157" s="385"/>
      <c r="P157" s="385"/>
      <c r="Q157" s="385"/>
      <c r="R157" s="385"/>
      <c r="S157" s="385"/>
      <c r="T157" s="385"/>
      <c r="U157" s="385"/>
      <c r="V157" s="385"/>
      <c r="W157" s="385"/>
      <c r="X157" s="385"/>
      <c r="Y157" s="385"/>
      <c r="Z157" s="385"/>
      <c r="AA157" s="385"/>
      <c r="AB157" s="385"/>
      <c r="AC157" s="385"/>
      <c r="AD157" s="385"/>
      <c r="AE157" s="385"/>
      <c r="AF157" s="385"/>
      <c r="AG157" s="385"/>
      <c r="AH157" s="385"/>
      <c r="AI157" s="385"/>
      <c r="AJ157" s="385"/>
      <c r="AK157" s="385"/>
      <c r="AL157" s="385"/>
      <c r="AM157" s="385"/>
      <c r="AN157" s="385"/>
      <c r="AO157" s="385"/>
      <c r="AP157" s="385"/>
      <c r="AQ157" s="385"/>
      <c r="AR157" s="385"/>
      <c r="AS157" s="385"/>
      <c r="AT157" s="385"/>
      <c r="AU157" s="385"/>
      <c r="AV157" s="385"/>
      <c r="AW157" s="385"/>
      <c r="AX157" s="385"/>
      <c r="AY157" s="385"/>
      <c r="AZ157" s="385"/>
      <c r="BA157" s="385"/>
      <c r="BB157" s="385"/>
      <c r="BC157" s="385"/>
      <c r="BD157" s="385"/>
      <c r="BE157" s="385"/>
      <c r="BF157" s="385"/>
      <c r="BG157" s="385"/>
      <c r="BH157" s="385"/>
      <c r="BI157" s="385"/>
      <c r="BJ157" s="385"/>
      <c r="BK157" s="385"/>
      <c r="BL157" s="385"/>
      <c r="BM157" s="385"/>
    </row>
    <row r="158" spans="1:65" x14ac:dyDescent="0.2">
      <c r="A158" s="385"/>
      <c r="B158" s="385"/>
      <c r="C158" s="385"/>
      <c r="D158" s="385"/>
      <c r="E158" s="385"/>
      <c r="F158" s="385"/>
      <c r="G158" s="385"/>
      <c r="H158" s="385"/>
      <c r="I158" s="385"/>
      <c r="J158" s="385"/>
      <c r="K158" s="385"/>
      <c r="L158" s="385"/>
      <c r="M158" s="385"/>
      <c r="N158" s="385"/>
      <c r="O158" s="385"/>
      <c r="P158" s="385"/>
      <c r="Q158" s="385"/>
      <c r="R158" s="385"/>
      <c r="S158" s="385"/>
      <c r="T158" s="385"/>
      <c r="U158" s="385"/>
      <c r="V158" s="385"/>
      <c r="W158" s="385"/>
      <c r="X158" s="385"/>
      <c r="Y158" s="385"/>
      <c r="Z158" s="385"/>
      <c r="AA158" s="385"/>
      <c r="AB158" s="385"/>
      <c r="AC158" s="385"/>
      <c r="AD158" s="385"/>
      <c r="AE158" s="385"/>
      <c r="AF158" s="385"/>
      <c r="AG158" s="385"/>
      <c r="AH158" s="385"/>
      <c r="AI158" s="385"/>
      <c r="AJ158" s="385"/>
      <c r="AK158" s="385"/>
      <c r="AL158" s="385"/>
      <c r="AM158" s="385"/>
      <c r="AN158" s="385"/>
      <c r="AO158" s="385"/>
      <c r="AP158" s="385"/>
      <c r="AQ158" s="385"/>
      <c r="AR158" s="385"/>
      <c r="AS158" s="385"/>
      <c r="AT158" s="385"/>
      <c r="AU158" s="385"/>
      <c r="AV158" s="385"/>
      <c r="AW158" s="385"/>
      <c r="AX158" s="385"/>
      <c r="AY158" s="385"/>
      <c r="AZ158" s="385"/>
      <c r="BA158" s="385"/>
      <c r="BB158" s="385"/>
      <c r="BC158" s="385"/>
      <c r="BD158" s="385"/>
      <c r="BE158" s="385"/>
      <c r="BF158" s="385"/>
      <c r="BG158" s="385"/>
      <c r="BH158" s="385"/>
      <c r="BI158" s="385"/>
      <c r="BJ158" s="385"/>
      <c r="BK158" s="385"/>
      <c r="BL158" s="385"/>
      <c r="BM158" s="385"/>
    </row>
    <row r="159" spans="1:65" x14ac:dyDescent="0.2">
      <c r="A159" s="385"/>
      <c r="B159" s="385"/>
      <c r="C159" s="385"/>
      <c r="D159" s="385"/>
      <c r="E159" s="385"/>
      <c r="F159" s="385"/>
      <c r="G159" s="385"/>
      <c r="H159" s="385"/>
      <c r="I159" s="385"/>
      <c r="J159" s="385"/>
      <c r="K159" s="385"/>
      <c r="L159" s="385"/>
      <c r="M159" s="385"/>
      <c r="N159" s="385"/>
      <c r="O159" s="385"/>
      <c r="P159" s="385"/>
      <c r="Q159" s="385"/>
      <c r="R159" s="385"/>
      <c r="S159" s="385"/>
      <c r="T159" s="385"/>
      <c r="U159" s="385"/>
      <c r="V159" s="385"/>
      <c r="W159" s="385"/>
      <c r="X159" s="385"/>
      <c r="Y159" s="385"/>
      <c r="Z159" s="385"/>
      <c r="AA159" s="385"/>
      <c r="AB159" s="385"/>
      <c r="AC159" s="385"/>
      <c r="AD159" s="385"/>
      <c r="AE159" s="385"/>
      <c r="AF159" s="385"/>
      <c r="AG159" s="385"/>
      <c r="AH159" s="385"/>
      <c r="AI159" s="385"/>
      <c r="AJ159" s="385"/>
      <c r="AK159" s="385"/>
      <c r="AL159" s="385"/>
      <c r="AM159" s="385"/>
      <c r="AN159" s="385"/>
      <c r="AO159" s="385"/>
      <c r="AP159" s="385"/>
      <c r="AQ159" s="385"/>
      <c r="AR159" s="385"/>
      <c r="AS159" s="385"/>
      <c r="AT159" s="385"/>
      <c r="AU159" s="385"/>
      <c r="AV159" s="385"/>
      <c r="AW159" s="385"/>
      <c r="AX159" s="385"/>
      <c r="AY159" s="385"/>
      <c r="AZ159" s="385"/>
      <c r="BA159" s="385"/>
      <c r="BB159" s="385"/>
      <c r="BC159" s="385"/>
      <c r="BD159" s="385"/>
      <c r="BE159" s="385"/>
      <c r="BF159" s="385"/>
      <c r="BG159" s="385"/>
      <c r="BH159" s="385"/>
      <c r="BI159" s="385"/>
      <c r="BJ159" s="385"/>
      <c r="BK159" s="385"/>
      <c r="BL159" s="385"/>
      <c r="BM159" s="385"/>
    </row>
    <row r="160" spans="1:65" x14ac:dyDescent="0.2">
      <c r="A160" s="385"/>
      <c r="B160" s="385"/>
      <c r="C160" s="385"/>
      <c r="D160" s="385"/>
      <c r="E160" s="385"/>
      <c r="F160" s="385"/>
      <c r="G160" s="385"/>
      <c r="H160" s="385"/>
      <c r="I160" s="385"/>
      <c r="J160" s="385"/>
      <c r="K160" s="385"/>
      <c r="L160" s="385"/>
      <c r="M160" s="385"/>
      <c r="N160" s="385"/>
      <c r="O160" s="385"/>
      <c r="P160" s="385"/>
      <c r="Q160" s="385"/>
      <c r="R160" s="385"/>
      <c r="S160" s="385"/>
      <c r="T160" s="385"/>
      <c r="U160" s="385"/>
      <c r="V160" s="385"/>
      <c r="W160" s="385"/>
      <c r="X160" s="385"/>
      <c r="Y160" s="385"/>
      <c r="Z160" s="385"/>
      <c r="AA160" s="385"/>
      <c r="AB160" s="385"/>
      <c r="AC160" s="385"/>
      <c r="AD160" s="385"/>
      <c r="AE160" s="385"/>
      <c r="AF160" s="385"/>
      <c r="AG160" s="385"/>
      <c r="AH160" s="385"/>
      <c r="AI160" s="385"/>
      <c r="AJ160" s="385"/>
      <c r="AK160" s="385"/>
      <c r="AL160" s="385"/>
      <c r="AM160" s="385"/>
      <c r="AN160" s="385"/>
      <c r="AO160" s="385"/>
      <c r="AP160" s="385"/>
      <c r="AQ160" s="385"/>
      <c r="AR160" s="385"/>
      <c r="AS160" s="385"/>
      <c r="AT160" s="385"/>
      <c r="AU160" s="385"/>
      <c r="AV160" s="385"/>
      <c r="AW160" s="385"/>
      <c r="AX160" s="385"/>
      <c r="AY160" s="385"/>
      <c r="AZ160" s="385"/>
      <c r="BA160" s="385"/>
      <c r="BB160" s="385"/>
      <c r="BC160" s="385"/>
      <c r="BD160" s="385"/>
      <c r="BE160" s="385"/>
      <c r="BF160" s="385"/>
      <c r="BG160" s="385"/>
      <c r="BH160" s="385"/>
      <c r="BI160" s="385"/>
      <c r="BJ160" s="385"/>
      <c r="BK160" s="385"/>
      <c r="BL160" s="385"/>
      <c r="BM160" s="385"/>
    </row>
    <row r="161" spans="1:65" x14ac:dyDescent="0.2">
      <c r="A161" s="385"/>
      <c r="B161" s="385"/>
      <c r="C161" s="385"/>
      <c r="D161" s="385"/>
      <c r="E161" s="385"/>
      <c r="F161" s="385"/>
      <c r="G161" s="385"/>
      <c r="H161" s="385"/>
      <c r="I161" s="385"/>
      <c r="J161" s="385"/>
      <c r="K161" s="385"/>
      <c r="L161" s="385"/>
      <c r="M161" s="385"/>
      <c r="N161" s="385"/>
      <c r="O161" s="385"/>
      <c r="P161" s="385"/>
      <c r="Q161" s="385"/>
      <c r="R161" s="385"/>
      <c r="S161" s="385"/>
      <c r="T161" s="385"/>
      <c r="U161" s="385"/>
      <c r="V161" s="385"/>
      <c r="W161" s="385"/>
      <c r="X161" s="385"/>
      <c r="Y161" s="385"/>
      <c r="Z161" s="385"/>
      <c r="AA161" s="385"/>
      <c r="AB161" s="385"/>
      <c r="AC161" s="385"/>
      <c r="AD161" s="385"/>
      <c r="AE161" s="385"/>
      <c r="AF161" s="385"/>
      <c r="AG161" s="385"/>
      <c r="AH161" s="385"/>
      <c r="AI161" s="385"/>
      <c r="AJ161" s="385"/>
      <c r="AK161" s="385"/>
      <c r="AL161" s="385"/>
      <c r="AM161" s="385"/>
      <c r="AN161" s="385"/>
      <c r="AO161" s="385"/>
      <c r="AP161" s="385"/>
      <c r="AQ161" s="385"/>
      <c r="AR161" s="385"/>
      <c r="AS161" s="385"/>
      <c r="AT161" s="385"/>
      <c r="AU161" s="385"/>
      <c r="AV161" s="385"/>
      <c r="AW161" s="385"/>
      <c r="AX161" s="385"/>
      <c r="AY161" s="385"/>
      <c r="AZ161" s="385"/>
      <c r="BA161" s="385"/>
      <c r="BB161" s="385"/>
      <c r="BC161" s="385"/>
      <c r="BD161" s="385"/>
      <c r="BE161" s="385"/>
      <c r="BF161" s="385"/>
      <c r="BG161" s="385"/>
      <c r="BH161" s="385"/>
      <c r="BI161" s="385"/>
      <c r="BJ161" s="385"/>
      <c r="BK161" s="385"/>
      <c r="BL161" s="385"/>
      <c r="BM161" s="385"/>
    </row>
    <row r="162" spans="1:65" x14ac:dyDescent="0.2">
      <c r="A162" s="385"/>
      <c r="B162" s="385"/>
      <c r="C162" s="385"/>
      <c r="D162" s="385"/>
      <c r="E162" s="385"/>
      <c r="F162" s="385"/>
      <c r="G162" s="385"/>
      <c r="H162" s="385"/>
      <c r="I162" s="385"/>
      <c r="J162" s="385"/>
      <c r="K162" s="385"/>
      <c r="L162" s="385"/>
      <c r="M162" s="385"/>
      <c r="N162" s="385"/>
      <c r="O162" s="385"/>
      <c r="P162" s="385"/>
      <c r="Q162" s="385"/>
      <c r="R162" s="385"/>
      <c r="S162" s="385"/>
      <c r="T162" s="385"/>
      <c r="U162" s="385"/>
      <c r="V162" s="385"/>
      <c r="W162" s="385"/>
      <c r="X162" s="385"/>
      <c r="Y162" s="385"/>
      <c r="Z162" s="385"/>
      <c r="AA162" s="385"/>
      <c r="AB162" s="385"/>
      <c r="AC162" s="385"/>
      <c r="AD162" s="385"/>
      <c r="AE162" s="385"/>
      <c r="AF162" s="385"/>
      <c r="AG162" s="385"/>
      <c r="AH162" s="385"/>
      <c r="AI162" s="385"/>
      <c r="AJ162" s="385"/>
      <c r="AK162" s="385"/>
      <c r="AL162" s="385"/>
      <c r="AM162" s="385"/>
      <c r="AN162" s="385"/>
      <c r="AO162" s="385"/>
      <c r="AP162" s="385"/>
      <c r="AQ162" s="385"/>
      <c r="AR162" s="385"/>
      <c r="AS162" s="385"/>
      <c r="AT162" s="385"/>
      <c r="AU162" s="385"/>
      <c r="AV162" s="385"/>
      <c r="AW162" s="385"/>
      <c r="AX162" s="385"/>
      <c r="AY162" s="385"/>
      <c r="AZ162" s="385"/>
      <c r="BA162" s="385"/>
      <c r="BB162" s="385"/>
      <c r="BC162" s="385"/>
      <c r="BD162" s="385"/>
      <c r="BE162" s="385"/>
      <c r="BF162" s="385"/>
      <c r="BG162" s="385"/>
      <c r="BH162" s="385"/>
      <c r="BI162" s="385"/>
      <c r="BJ162" s="385"/>
      <c r="BK162" s="385"/>
      <c r="BL162" s="385"/>
      <c r="BM162" s="385"/>
    </row>
  </sheetData>
  <mergeCells count="27">
    <mergeCell ref="E8:E14"/>
    <mergeCell ref="K8:K14"/>
    <mergeCell ref="B5:B6"/>
    <mergeCell ref="C5:E5"/>
    <mergeCell ref="B17:M17"/>
    <mergeCell ref="B18:M18"/>
    <mergeCell ref="B19:M19"/>
    <mergeCell ref="B20:M20"/>
    <mergeCell ref="B21:M21"/>
    <mergeCell ref="B22:M22"/>
    <mergeCell ref="B23:M23"/>
    <mergeCell ref="B24:M24"/>
    <mergeCell ref="B25:M25"/>
    <mergeCell ref="B26:M26"/>
    <mergeCell ref="B27:M27"/>
    <mergeCell ref="B28:M28"/>
    <mergeCell ref="B29:M29"/>
    <mergeCell ref="B30:M30"/>
    <mergeCell ref="B31:M31"/>
    <mergeCell ref="B32:M32"/>
    <mergeCell ref="B38:M38"/>
    <mergeCell ref="B39:M39"/>
    <mergeCell ref="B33:M33"/>
    <mergeCell ref="B34:M34"/>
    <mergeCell ref="B35:M35"/>
    <mergeCell ref="B36:M36"/>
    <mergeCell ref="B37:M37"/>
  </mergeCells>
  <conditionalFormatting sqref="E8:E14">
    <cfRule type="cellIs" dxfId="895" priority="186" operator="between">
      <formula>0.80001</formula>
      <formula>1</formula>
    </cfRule>
    <cfRule type="cellIs" dxfId="894" priority="187" operator="between">
      <formula>0.60001</formula>
      <formula>0.8</formula>
    </cfRule>
    <cfRule type="cellIs" dxfId="893" priority="188" operator="between">
      <formula>0.400001</formula>
      <formula>0.6</formula>
    </cfRule>
    <cfRule type="cellIs" dxfId="892" priority="189" operator="between">
      <formula>0.200001</formula>
      <formula>0.4</formula>
    </cfRule>
    <cfRule type="cellIs" dxfId="891" priority="190" operator="between">
      <formula>0</formula>
      <formula>0.2</formula>
    </cfRule>
  </conditionalFormatting>
  <conditionalFormatting sqref="C8:C14">
    <cfRule type="cellIs" dxfId="890" priority="176" operator="between">
      <formula>80.001</formula>
      <formula>100</formula>
    </cfRule>
    <cfRule type="cellIs" dxfId="889" priority="177" operator="between">
      <formula>60.001</formula>
      <formula>80</formula>
    </cfRule>
    <cfRule type="cellIs" dxfId="888" priority="178" operator="between">
      <formula>40.0001</formula>
      <formula>60</formula>
    </cfRule>
    <cfRule type="cellIs" dxfId="887" priority="179" operator="between">
      <formula>20.001</formula>
      <formula>40</formula>
    </cfRule>
    <cfRule type="cellIs" dxfId="886" priority="180" operator="between">
      <formula>0</formula>
      <formula>20</formula>
    </cfRule>
  </conditionalFormatting>
  <conditionalFormatting sqref="D8:D14">
    <cfRule type="dataBar" priority="216">
      <dataBar>
        <cfvo type="min"/>
        <cfvo type="max"/>
        <color rgb="FFC00000"/>
      </dataBar>
    </cfRule>
    <cfRule type="dataBar" priority="217">
      <dataBar>
        <cfvo type="min"/>
        <cfvo type="max"/>
        <color rgb="FF638EC6"/>
      </dataBar>
    </cfRule>
  </conditionalFormatting>
  <conditionalFormatting sqref="C8:C14">
    <cfRule type="cellIs" dxfId="885" priority="161" operator="between">
      <formula>80.001</formula>
      <formula>100</formula>
    </cfRule>
    <cfRule type="cellIs" dxfId="884" priority="162" operator="between">
      <formula>60.001</formula>
      <formula>80</formula>
    </cfRule>
    <cfRule type="cellIs" dxfId="883" priority="163" operator="between">
      <formula>40.0001</formula>
      <formula>60</formula>
    </cfRule>
    <cfRule type="cellIs" dxfId="882" priority="164" operator="between">
      <formula>20.001</formula>
      <formula>40</formula>
    </cfRule>
    <cfRule type="cellIs" dxfId="881" priority="165" operator="between">
      <formula>0</formula>
      <formula>20</formula>
    </cfRule>
  </conditionalFormatting>
  <conditionalFormatting sqref="C8:C14">
    <cfRule type="cellIs" dxfId="880" priority="156" operator="between">
      <formula>80.001</formula>
      <formula>100</formula>
    </cfRule>
    <cfRule type="cellIs" dxfId="879" priority="157" operator="between">
      <formula>60.001</formula>
      <formula>80</formula>
    </cfRule>
    <cfRule type="cellIs" dxfId="878" priority="158" operator="between">
      <formula>40.0001</formula>
      <formula>60</formula>
    </cfRule>
    <cfRule type="cellIs" dxfId="877" priority="159" operator="between">
      <formula>20.001</formula>
      <formula>40</formula>
    </cfRule>
    <cfRule type="cellIs" dxfId="876" priority="160" operator="between">
      <formula>0</formula>
      <formula>20</formula>
    </cfRule>
  </conditionalFormatting>
  <conditionalFormatting sqref="C8:C14">
    <cfRule type="cellIs" dxfId="875" priority="151" operator="between">
      <formula>80.001</formula>
      <formula>100</formula>
    </cfRule>
    <cfRule type="cellIs" dxfId="874" priority="152" operator="between">
      <formula>60.001</formula>
      <formula>80</formula>
    </cfRule>
    <cfRule type="cellIs" dxfId="873" priority="153" operator="between">
      <formula>40.0001</formula>
      <formula>60</formula>
    </cfRule>
    <cfRule type="cellIs" dxfId="872" priority="154" operator="between">
      <formula>20.001</formula>
      <formula>40</formula>
    </cfRule>
    <cfRule type="cellIs" dxfId="871" priority="155" operator="between">
      <formula>0</formula>
      <formula>20</formula>
    </cfRule>
  </conditionalFormatting>
  <conditionalFormatting sqref="C8:C14">
    <cfRule type="cellIs" dxfId="870" priority="146" operator="between">
      <formula>80.001</formula>
      <formula>100</formula>
    </cfRule>
    <cfRule type="cellIs" dxfId="869" priority="147" operator="between">
      <formula>60.001</formula>
      <formula>80</formula>
    </cfRule>
    <cfRule type="cellIs" dxfId="868" priority="148" operator="between">
      <formula>40.0001</formula>
      <formula>60</formula>
    </cfRule>
    <cfRule type="cellIs" dxfId="867" priority="149" operator="between">
      <formula>20.001</formula>
      <formula>40</formula>
    </cfRule>
    <cfRule type="cellIs" dxfId="866" priority="150" operator="between">
      <formula>0</formula>
      <formula>20</formula>
    </cfRule>
  </conditionalFormatting>
  <conditionalFormatting sqref="C8:C14">
    <cfRule type="cellIs" dxfId="865" priority="141" operator="between">
      <formula>80.001</formula>
      <formula>100</formula>
    </cfRule>
    <cfRule type="cellIs" dxfId="864" priority="142" operator="between">
      <formula>60.001</formula>
      <formula>80</formula>
    </cfRule>
    <cfRule type="cellIs" dxfId="863" priority="143" operator="between">
      <formula>40.0001</formula>
      <formula>60</formula>
    </cfRule>
    <cfRule type="cellIs" dxfId="862" priority="144" operator="between">
      <formula>20.001</formula>
      <formula>40</formula>
    </cfRule>
    <cfRule type="cellIs" dxfId="861" priority="145" operator="between">
      <formula>0</formula>
      <formula>20</formula>
    </cfRule>
  </conditionalFormatting>
  <conditionalFormatting sqref="C8:C14">
    <cfRule type="cellIs" dxfId="860" priority="136" operator="between">
      <formula>80.001</formula>
      <formula>100</formula>
    </cfRule>
    <cfRule type="cellIs" dxfId="859" priority="137" operator="between">
      <formula>60.001</formula>
      <formula>80</formula>
    </cfRule>
    <cfRule type="cellIs" dxfId="858" priority="138" operator="between">
      <formula>40.0001</formula>
      <formula>60</formula>
    </cfRule>
    <cfRule type="cellIs" dxfId="857" priority="139" operator="between">
      <formula>20.001</formula>
      <formula>40</formula>
    </cfRule>
    <cfRule type="cellIs" dxfId="856" priority="140" operator="between">
      <formula>0</formula>
      <formula>20</formula>
    </cfRule>
  </conditionalFormatting>
  <conditionalFormatting sqref="C8:C14">
    <cfRule type="cellIs" dxfId="855" priority="131" operator="between">
      <formula>80.001</formula>
      <formula>100</formula>
    </cfRule>
    <cfRule type="cellIs" dxfId="854" priority="132" operator="between">
      <formula>60.001</formula>
      <formula>80</formula>
    </cfRule>
    <cfRule type="cellIs" dxfId="853" priority="133" operator="between">
      <formula>40.0001</formula>
      <formula>60</formula>
    </cfRule>
    <cfRule type="cellIs" dxfId="852" priority="134" operator="between">
      <formula>20.001</formula>
      <formula>40</formula>
    </cfRule>
    <cfRule type="cellIs" dxfId="851" priority="135" operator="between">
      <formula>0</formula>
      <formula>20</formula>
    </cfRule>
  </conditionalFormatting>
  <conditionalFormatting sqref="C8:C14">
    <cfRule type="cellIs" dxfId="850" priority="126" operator="between">
      <formula>80.001</formula>
      <formula>100</formula>
    </cfRule>
    <cfRule type="cellIs" dxfId="849" priority="127" operator="between">
      <formula>60.001</formula>
      <formula>80</formula>
    </cfRule>
    <cfRule type="cellIs" dxfId="848" priority="128" operator="between">
      <formula>40.0001</formula>
      <formula>60</formula>
    </cfRule>
    <cfRule type="cellIs" dxfId="847" priority="129" operator="between">
      <formula>20.001</formula>
      <formula>40</formula>
    </cfRule>
    <cfRule type="cellIs" dxfId="846" priority="130" operator="between">
      <formula>0</formula>
      <formula>20</formula>
    </cfRule>
  </conditionalFormatting>
  <conditionalFormatting sqref="C8:C14">
    <cfRule type="cellIs" dxfId="845" priority="121" operator="between">
      <formula>80.001</formula>
      <formula>100</formula>
    </cfRule>
    <cfRule type="cellIs" dxfId="844" priority="122" operator="between">
      <formula>60.001</formula>
      <formula>80</formula>
    </cfRule>
    <cfRule type="cellIs" dxfId="843" priority="123" operator="between">
      <formula>40.0001</formula>
      <formula>60</formula>
    </cfRule>
    <cfRule type="cellIs" dxfId="842" priority="124" operator="between">
      <formula>20.001</formula>
      <formula>40</formula>
    </cfRule>
    <cfRule type="cellIs" dxfId="841" priority="125" operator="between">
      <formula>0</formula>
      <formula>20</formula>
    </cfRule>
  </conditionalFormatting>
  <conditionalFormatting sqref="C8:C14">
    <cfRule type="cellIs" dxfId="840" priority="116" operator="between">
      <formula>80.001</formula>
      <formula>100</formula>
    </cfRule>
    <cfRule type="cellIs" dxfId="839" priority="117" operator="between">
      <formula>60.001</formula>
      <formula>80</formula>
    </cfRule>
    <cfRule type="cellIs" dxfId="838" priority="118" operator="between">
      <formula>40.0001</formula>
      <formula>60</formula>
    </cfRule>
    <cfRule type="cellIs" dxfId="837" priority="119" operator="between">
      <formula>20.001</formula>
      <formula>40</formula>
    </cfRule>
    <cfRule type="cellIs" dxfId="836" priority="120" operator="between">
      <formula>0</formula>
      <formula>20</formula>
    </cfRule>
  </conditionalFormatting>
  <conditionalFormatting sqref="C8:C14">
    <cfRule type="cellIs" dxfId="835" priority="111" operator="between">
      <formula>80.001</formula>
      <formula>100</formula>
    </cfRule>
    <cfRule type="cellIs" dxfId="834" priority="112" operator="between">
      <formula>60.001</formula>
      <formula>80</formula>
    </cfRule>
    <cfRule type="cellIs" dxfId="833" priority="113" operator="between">
      <formula>40.0001</formula>
      <formula>60</formula>
    </cfRule>
    <cfRule type="cellIs" dxfId="832" priority="114" operator="between">
      <formula>20.001</formula>
      <formula>40</formula>
    </cfRule>
    <cfRule type="cellIs" dxfId="831" priority="115" operator="between">
      <formula>0</formula>
      <formula>20</formula>
    </cfRule>
  </conditionalFormatting>
  <conditionalFormatting sqref="C8:C14">
    <cfRule type="cellIs" dxfId="830" priority="106" operator="between">
      <formula>80.001</formula>
      <formula>100</formula>
    </cfRule>
    <cfRule type="cellIs" dxfId="829" priority="107" operator="between">
      <formula>60.001</formula>
      <formula>80</formula>
    </cfRule>
    <cfRule type="cellIs" dxfId="828" priority="108" operator="between">
      <formula>40.0001</formula>
      <formula>60</formula>
    </cfRule>
    <cfRule type="cellIs" dxfId="827" priority="109" operator="between">
      <formula>20.001</formula>
      <formula>40</formula>
    </cfRule>
    <cfRule type="cellIs" dxfId="826" priority="110" operator="between">
      <formula>0</formula>
      <formula>20</formula>
    </cfRule>
  </conditionalFormatting>
  <conditionalFormatting sqref="C8:C14">
    <cfRule type="cellIs" dxfId="825" priority="101" operator="between">
      <formula>80.001</formula>
      <formula>100</formula>
    </cfRule>
    <cfRule type="cellIs" dxfId="824" priority="102" operator="between">
      <formula>60.001</formula>
      <formula>80</formula>
    </cfRule>
    <cfRule type="cellIs" dxfId="823" priority="103" operator="between">
      <formula>40.0001</formula>
      <formula>60</formula>
    </cfRule>
    <cfRule type="cellIs" dxfId="822" priority="104" operator="between">
      <formula>20.001</formula>
      <formula>40</formula>
    </cfRule>
    <cfRule type="cellIs" dxfId="821" priority="105" operator="between">
      <formula>0</formula>
      <formula>20</formula>
    </cfRule>
  </conditionalFormatting>
  <conditionalFormatting sqref="C8:C14">
    <cfRule type="cellIs" dxfId="820" priority="96" operator="between">
      <formula>80.001</formula>
      <formula>100</formula>
    </cfRule>
    <cfRule type="cellIs" dxfId="819" priority="97" operator="between">
      <formula>60.001</formula>
      <formula>80</formula>
    </cfRule>
    <cfRule type="cellIs" dxfId="818" priority="98" operator="between">
      <formula>40.0001</formula>
      <formula>60</formula>
    </cfRule>
    <cfRule type="cellIs" dxfId="817" priority="99" operator="between">
      <formula>20.001</formula>
      <formula>40</formula>
    </cfRule>
    <cfRule type="cellIs" dxfId="816" priority="100" operator="between">
      <formula>0</formula>
      <formula>20</formula>
    </cfRule>
  </conditionalFormatting>
  <conditionalFormatting sqref="C8:C14">
    <cfRule type="cellIs" dxfId="815" priority="91" operator="between">
      <formula>80.001</formula>
      <formula>100</formula>
    </cfRule>
    <cfRule type="cellIs" dxfId="814" priority="92" operator="between">
      <formula>60.001</formula>
      <formula>80</formula>
    </cfRule>
    <cfRule type="cellIs" dxfId="813" priority="93" operator="between">
      <formula>40.0001</formula>
      <formula>60</formula>
    </cfRule>
    <cfRule type="cellIs" dxfId="812" priority="94" operator="between">
      <formula>20.001</formula>
      <formula>40</formula>
    </cfRule>
    <cfRule type="cellIs" dxfId="811" priority="95" operator="between">
      <formula>0</formula>
      <formula>20</formula>
    </cfRule>
  </conditionalFormatting>
  <conditionalFormatting sqref="C8:C14">
    <cfRule type="cellIs" dxfId="810" priority="86" operator="between">
      <formula>80.001</formula>
      <formula>100</formula>
    </cfRule>
    <cfRule type="cellIs" dxfId="809" priority="87" operator="between">
      <formula>60.001</formula>
      <formula>80</formula>
    </cfRule>
    <cfRule type="cellIs" dxfId="808" priority="88" operator="between">
      <formula>40.0001</formula>
      <formula>60</formula>
    </cfRule>
    <cfRule type="cellIs" dxfId="807" priority="89" operator="between">
      <formula>20.001</formula>
      <formula>40</formula>
    </cfRule>
    <cfRule type="cellIs" dxfId="806" priority="90" operator="between">
      <formula>0</formula>
      <formula>20</formula>
    </cfRule>
  </conditionalFormatting>
  <conditionalFormatting sqref="C8:C14">
    <cfRule type="cellIs" dxfId="805" priority="81" operator="between">
      <formula>80.001</formula>
      <formula>100</formula>
    </cfRule>
    <cfRule type="cellIs" dxfId="804" priority="82" operator="between">
      <formula>60.001</formula>
      <formula>80</formula>
    </cfRule>
    <cfRule type="cellIs" dxfId="803" priority="83" operator="between">
      <formula>40.0001</formula>
      <formula>60</formula>
    </cfRule>
    <cfRule type="cellIs" dxfId="802" priority="84" operator="between">
      <formula>20.001</formula>
      <formula>40</formula>
    </cfRule>
    <cfRule type="cellIs" dxfId="801" priority="85" operator="between">
      <formula>0</formula>
      <formula>20</formula>
    </cfRule>
  </conditionalFormatting>
  <conditionalFormatting sqref="C8:C14">
    <cfRule type="cellIs" dxfId="800" priority="76" operator="between">
      <formula>80.001</formula>
      <formula>100</formula>
    </cfRule>
    <cfRule type="cellIs" dxfId="799" priority="77" operator="between">
      <formula>60.001</formula>
      <formula>80</formula>
    </cfRule>
    <cfRule type="cellIs" dxfId="798" priority="78" operator="between">
      <formula>40.0001</formula>
      <formula>60</formula>
    </cfRule>
    <cfRule type="cellIs" dxfId="797" priority="79" operator="between">
      <formula>20.001</formula>
      <formula>40</formula>
    </cfRule>
    <cfRule type="cellIs" dxfId="796" priority="80" operator="between">
      <formula>0</formula>
      <formula>20</formula>
    </cfRule>
  </conditionalFormatting>
  <conditionalFormatting sqref="C8:C14">
    <cfRule type="cellIs" dxfId="795" priority="71" operator="between">
      <formula>80.001</formula>
      <formula>100</formula>
    </cfRule>
    <cfRule type="cellIs" dxfId="794" priority="72" operator="between">
      <formula>60.001</formula>
      <formula>80</formula>
    </cfRule>
    <cfRule type="cellIs" dxfId="793" priority="73" operator="between">
      <formula>40.0001</formula>
      <formula>60</formula>
    </cfRule>
    <cfRule type="cellIs" dxfId="792" priority="74" operator="between">
      <formula>20.001</formula>
      <formula>40</formula>
    </cfRule>
    <cfRule type="cellIs" dxfId="791" priority="75" operator="between">
      <formula>0</formula>
      <formula>20</formula>
    </cfRule>
  </conditionalFormatting>
  <conditionalFormatting sqref="C8:C14">
    <cfRule type="cellIs" dxfId="790" priority="66" operator="between">
      <formula>80.001</formula>
      <formula>100</formula>
    </cfRule>
    <cfRule type="cellIs" dxfId="789" priority="67" operator="between">
      <formula>60.001</formula>
      <formula>80</formula>
    </cfRule>
    <cfRule type="cellIs" dxfId="788" priority="68" operator="between">
      <formula>40.0001</formula>
      <formula>60</formula>
    </cfRule>
    <cfRule type="cellIs" dxfId="787" priority="69" operator="between">
      <formula>20.001</formula>
      <formula>40</formula>
    </cfRule>
    <cfRule type="cellIs" dxfId="786" priority="70" operator="between">
      <formula>0</formula>
      <formula>20</formula>
    </cfRule>
  </conditionalFormatting>
  <conditionalFormatting sqref="C8:C14">
    <cfRule type="cellIs" dxfId="785" priority="61" operator="between">
      <formula>80.001</formula>
      <formula>100</formula>
    </cfRule>
    <cfRule type="cellIs" dxfId="784" priority="62" operator="between">
      <formula>60.001</formula>
      <formula>80</formula>
    </cfRule>
    <cfRule type="cellIs" dxfId="783" priority="63" operator="between">
      <formula>40.0001</formula>
      <formula>60</formula>
    </cfRule>
    <cfRule type="cellIs" dxfId="782" priority="64" operator="between">
      <formula>20.001</formula>
      <formula>40</formula>
    </cfRule>
    <cfRule type="cellIs" dxfId="781" priority="65" operator="between">
      <formula>0</formula>
      <formula>20</formula>
    </cfRule>
  </conditionalFormatting>
  <conditionalFormatting sqref="C8:C14">
    <cfRule type="cellIs" dxfId="780" priority="56" operator="between">
      <formula>80.001</formula>
      <formula>100</formula>
    </cfRule>
    <cfRule type="cellIs" dxfId="779" priority="57" operator="between">
      <formula>60.001</formula>
      <formula>80</formula>
    </cfRule>
    <cfRule type="cellIs" dxfId="778" priority="58" operator="between">
      <formula>40.0001</formula>
      <formula>60</formula>
    </cfRule>
    <cfRule type="cellIs" dxfId="777" priority="59" operator="between">
      <formula>20.001</formula>
      <formula>40</formula>
    </cfRule>
    <cfRule type="cellIs" dxfId="776" priority="60" operator="between">
      <formula>0</formula>
      <formula>20</formula>
    </cfRule>
  </conditionalFormatting>
  <conditionalFormatting sqref="C8:C14">
    <cfRule type="cellIs" dxfId="775" priority="51" operator="between">
      <formula>80.001</formula>
      <formula>100</formula>
    </cfRule>
    <cfRule type="cellIs" dxfId="774" priority="52" operator="between">
      <formula>60.001</formula>
      <formula>80</formula>
    </cfRule>
    <cfRule type="cellIs" dxfId="773" priority="53" operator="between">
      <formula>40.0001</formula>
      <formula>60</formula>
    </cfRule>
    <cfRule type="cellIs" dxfId="772" priority="54" operator="between">
      <formula>20.001</formula>
      <formula>40</formula>
    </cfRule>
    <cfRule type="cellIs" dxfId="771" priority="55" operator="between">
      <formula>0</formula>
      <formula>20</formula>
    </cfRule>
  </conditionalFormatting>
  <conditionalFormatting sqref="C8:C14">
    <cfRule type="cellIs" dxfId="770" priority="46" operator="between">
      <formula>80.001</formula>
      <formula>100</formula>
    </cfRule>
    <cfRule type="cellIs" dxfId="769" priority="47" operator="between">
      <formula>60.001</formula>
      <formula>80</formula>
    </cfRule>
    <cfRule type="cellIs" dxfId="768" priority="48" operator="between">
      <formula>40.0001</formula>
      <formula>60</formula>
    </cfRule>
    <cfRule type="cellIs" dxfId="767" priority="49" operator="between">
      <formula>20.001</formula>
      <formula>40</formula>
    </cfRule>
    <cfRule type="cellIs" dxfId="766" priority="50" operator="between">
      <formula>0</formula>
      <formula>20</formula>
    </cfRule>
  </conditionalFormatting>
  <conditionalFormatting sqref="C8:C14">
    <cfRule type="cellIs" dxfId="765" priority="41" operator="between">
      <formula>80.001</formula>
      <formula>100</formula>
    </cfRule>
    <cfRule type="cellIs" dxfId="764" priority="42" operator="between">
      <formula>60.001</formula>
      <formula>80</formula>
    </cfRule>
    <cfRule type="cellIs" dxfId="763" priority="43" operator="between">
      <formula>40.0001</formula>
      <formula>60</formula>
    </cfRule>
    <cfRule type="cellIs" dxfId="762" priority="44" operator="between">
      <formula>20.001</formula>
      <formula>40</formula>
    </cfRule>
    <cfRule type="cellIs" dxfId="761" priority="45" operator="between">
      <formula>0</formula>
      <formula>20</formula>
    </cfRule>
  </conditionalFormatting>
  <conditionalFormatting sqref="C8:C14">
    <cfRule type="cellIs" dxfId="760" priority="36" operator="between">
      <formula>80.001</formula>
      <formula>100</formula>
    </cfRule>
    <cfRule type="cellIs" dxfId="759" priority="37" operator="between">
      <formula>60.001</formula>
      <formula>80</formula>
    </cfRule>
    <cfRule type="cellIs" dxfId="758" priority="38" operator="between">
      <formula>40.0001</formula>
      <formula>60</formula>
    </cfRule>
    <cfRule type="cellIs" dxfId="757" priority="39" operator="between">
      <formula>20.001</formula>
      <formula>40</formula>
    </cfRule>
    <cfRule type="cellIs" dxfId="756" priority="40" operator="between">
      <formula>0</formula>
      <formula>20</formula>
    </cfRule>
  </conditionalFormatting>
  <conditionalFormatting sqref="C8:C14">
    <cfRule type="cellIs" dxfId="755" priority="31" operator="between">
      <formula>80.001</formula>
      <formula>100</formula>
    </cfRule>
    <cfRule type="cellIs" dxfId="754" priority="32" operator="between">
      <formula>60.001</formula>
      <formula>80</formula>
    </cfRule>
    <cfRule type="cellIs" dxfId="753" priority="33" operator="between">
      <formula>40.0001</formula>
      <formula>60</formula>
    </cfRule>
    <cfRule type="cellIs" dxfId="752" priority="34" operator="between">
      <formula>20.001</formula>
      <formula>40</formula>
    </cfRule>
    <cfRule type="cellIs" dxfId="751" priority="35" operator="between">
      <formula>0</formula>
      <formula>20</formula>
    </cfRule>
  </conditionalFormatting>
  <conditionalFormatting sqref="C8:C14">
    <cfRule type="cellIs" dxfId="750" priority="26" operator="between">
      <formula>80.001</formula>
      <formula>100</formula>
    </cfRule>
    <cfRule type="cellIs" dxfId="749" priority="27" operator="between">
      <formula>60.001</formula>
      <formula>80</formula>
    </cfRule>
    <cfRule type="cellIs" dxfId="748" priority="28" operator="between">
      <formula>40.0001</formula>
      <formula>60</formula>
    </cfRule>
    <cfRule type="cellIs" dxfId="747" priority="29" operator="between">
      <formula>20.001</formula>
      <formula>40</formula>
    </cfRule>
    <cfRule type="cellIs" dxfId="746" priority="30" operator="between">
      <formula>0</formula>
      <formula>20</formula>
    </cfRule>
  </conditionalFormatting>
  <conditionalFormatting sqref="C8:C14">
    <cfRule type="cellIs" dxfId="745" priority="21" operator="between">
      <formula>80.001</formula>
      <formula>100</formula>
    </cfRule>
    <cfRule type="cellIs" dxfId="744" priority="22" operator="between">
      <formula>60.001</formula>
      <formula>80</formula>
    </cfRule>
    <cfRule type="cellIs" dxfId="743" priority="23" operator="between">
      <formula>40.0001</formula>
      <formula>60</formula>
    </cfRule>
    <cfRule type="cellIs" dxfId="742" priority="24" operator="between">
      <formula>20.001</formula>
      <formula>40</formula>
    </cfRule>
    <cfRule type="cellIs" dxfId="741" priority="25" operator="between">
      <formula>0</formula>
      <formula>20</formula>
    </cfRule>
  </conditionalFormatting>
  <conditionalFormatting sqref="C8:C14">
    <cfRule type="cellIs" dxfId="740" priority="16" operator="between">
      <formula>80.001</formula>
      <formula>100</formula>
    </cfRule>
    <cfRule type="cellIs" dxfId="739" priority="17" operator="between">
      <formula>60.001</formula>
      <formula>80</formula>
    </cfRule>
    <cfRule type="cellIs" dxfId="738" priority="18" operator="between">
      <formula>40.0001</formula>
      <formula>60</formula>
    </cfRule>
    <cfRule type="cellIs" dxfId="737" priority="19" operator="between">
      <formula>20.001</formula>
      <formula>40</formula>
    </cfRule>
    <cfRule type="cellIs" dxfId="736" priority="20" operator="between">
      <formula>0</formula>
      <formula>20</formula>
    </cfRule>
  </conditionalFormatting>
  <conditionalFormatting sqref="C8:C14">
    <cfRule type="cellIs" dxfId="735" priority="11" operator="between">
      <formula>80.001</formula>
      <formula>100</formula>
    </cfRule>
    <cfRule type="cellIs" dxfId="734" priority="12" operator="between">
      <formula>60.001</formula>
      <formula>80</formula>
    </cfRule>
    <cfRule type="cellIs" dxfId="733" priority="13" operator="between">
      <formula>40.0001</formula>
      <formula>60</formula>
    </cfRule>
    <cfRule type="cellIs" dxfId="732" priority="14" operator="between">
      <formula>20.001</formula>
      <formula>40</formula>
    </cfRule>
    <cfRule type="cellIs" dxfId="731" priority="15" operator="between">
      <formula>0</formula>
      <formula>20</formula>
    </cfRule>
  </conditionalFormatting>
  <conditionalFormatting sqref="C8:C14">
    <cfRule type="cellIs" dxfId="730" priority="6" operator="between">
      <formula>80.001</formula>
      <formula>100</formula>
    </cfRule>
    <cfRule type="cellIs" dxfId="729" priority="7" operator="between">
      <formula>60.001</formula>
      <formula>80</formula>
    </cfRule>
    <cfRule type="cellIs" dxfId="728" priority="8" operator="between">
      <formula>40.0001</formula>
      <formula>60</formula>
    </cfRule>
    <cfRule type="cellIs" dxfId="727" priority="9" operator="between">
      <formula>20.001</formula>
      <formula>40</formula>
    </cfRule>
    <cfRule type="cellIs" dxfId="726" priority="10" operator="between">
      <formula>0</formula>
      <formula>20</formula>
    </cfRule>
  </conditionalFormatting>
  <conditionalFormatting sqref="C8:C14">
    <cfRule type="cellIs" dxfId="725" priority="1" operator="between">
      <formula>80.001</formula>
      <formula>100</formula>
    </cfRule>
    <cfRule type="cellIs" dxfId="724" priority="2" operator="between">
      <formula>60.001</formula>
      <formula>80</formula>
    </cfRule>
    <cfRule type="cellIs" dxfId="723" priority="3" operator="between">
      <formula>40.0001</formula>
      <formula>60</formula>
    </cfRule>
    <cfRule type="cellIs" dxfId="722" priority="4" operator="between">
      <formula>20.001</formula>
      <formula>40</formula>
    </cfRule>
    <cfRule type="cellIs" dxfId="721" priority="5" operator="between">
      <formula>0</formula>
      <formula>20</formula>
    </cfRule>
  </conditionalFormatting>
  <pageMargins left="0.7" right="0.7" top="0.75" bottom="0.75" header="0.3" footer="0.3"/>
  <pageSetup paperSize="9"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tabColor theme="5" tint="0.39997558519241921"/>
  </sheetPr>
  <dimension ref="A1:BM208"/>
  <sheetViews>
    <sheetView showGridLines="0" showRowColHeaders="0" topLeftCell="A5" zoomScale="60" zoomScaleNormal="60" workbookViewId="0">
      <selection activeCell="B14" sqref="B14"/>
    </sheetView>
  </sheetViews>
  <sheetFormatPr baseColWidth="10" defaultColWidth="11.5703125" defaultRowHeight="12.75" x14ac:dyDescent="0.2"/>
  <cols>
    <col min="1" max="1" width="2.28515625" style="2" customWidth="1"/>
    <col min="2" max="2" width="60.28515625" style="2" customWidth="1"/>
    <col min="3" max="3" width="11.7109375" style="2" customWidth="1"/>
    <col min="4" max="4" width="27.5703125" style="2" customWidth="1"/>
    <col min="5" max="5" width="12.85546875" style="2" customWidth="1"/>
    <col min="6" max="13" width="15.7109375" style="2" customWidth="1"/>
    <col min="14" max="16384" width="11.5703125" style="2"/>
  </cols>
  <sheetData>
    <row r="1" spans="1:65" ht="21.6" customHeight="1" x14ac:dyDescent="0.2">
      <c r="A1" s="385"/>
      <c r="B1" s="385"/>
      <c r="C1" s="385"/>
      <c r="D1" s="385"/>
      <c r="E1" s="385"/>
      <c r="F1" s="385"/>
      <c r="G1" s="385"/>
      <c r="H1" s="385"/>
      <c r="I1" s="385"/>
      <c r="J1" s="385"/>
      <c r="K1" s="385"/>
      <c r="L1" s="385"/>
      <c r="M1" s="385"/>
      <c r="N1" s="385"/>
      <c r="O1" s="385"/>
      <c r="P1" s="385"/>
      <c r="Q1" s="385"/>
      <c r="R1" s="385"/>
      <c r="S1" s="385"/>
      <c r="T1" s="385"/>
      <c r="U1" s="385"/>
      <c r="V1" s="385"/>
      <c r="W1" s="385"/>
      <c r="X1" s="385"/>
      <c r="Y1" s="385"/>
      <c r="Z1" s="385"/>
      <c r="AA1" s="385"/>
      <c r="AB1" s="385"/>
      <c r="AC1" s="385"/>
      <c r="AD1" s="385"/>
      <c r="AE1" s="385"/>
      <c r="AF1" s="385"/>
      <c r="AG1" s="385"/>
      <c r="AH1" s="385"/>
      <c r="AI1" s="385"/>
      <c r="AJ1" s="385"/>
      <c r="AK1" s="385"/>
      <c r="AL1" s="385"/>
      <c r="AM1" s="385"/>
      <c r="AN1" s="385"/>
      <c r="AO1" s="385"/>
      <c r="AP1" s="385"/>
      <c r="AQ1" s="385"/>
      <c r="AR1" s="385"/>
      <c r="AS1" s="385"/>
      <c r="AT1" s="385"/>
      <c r="AU1" s="385"/>
      <c r="AV1" s="385"/>
      <c r="AW1" s="385"/>
      <c r="AX1" s="385"/>
      <c r="AY1" s="385"/>
      <c r="AZ1" s="385"/>
      <c r="BA1" s="385"/>
      <c r="BB1" s="385"/>
      <c r="BC1" s="385"/>
      <c r="BD1" s="385"/>
      <c r="BE1" s="385"/>
      <c r="BF1" s="385"/>
      <c r="BG1" s="385"/>
      <c r="BH1" s="385"/>
      <c r="BI1" s="385"/>
      <c r="BJ1" s="385"/>
      <c r="BK1" s="385"/>
      <c r="BL1" s="385"/>
      <c r="BM1" s="385"/>
    </row>
    <row r="2" spans="1:65" x14ac:dyDescent="0.2">
      <c r="A2" s="385"/>
      <c r="B2" s="385"/>
      <c r="C2" s="385"/>
      <c r="D2" s="385"/>
      <c r="E2" s="385"/>
      <c r="F2" s="385"/>
      <c r="G2" s="385"/>
      <c r="H2" s="385"/>
      <c r="I2" s="385"/>
      <c r="J2" s="385"/>
      <c r="K2" s="385"/>
      <c r="L2" s="385"/>
      <c r="M2" s="385"/>
      <c r="N2" s="385"/>
      <c r="O2" s="385"/>
      <c r="P2" s="385"/>
      <c r="Q2" s="385"/>
      <c r="R2" s="385"/>
      <c r="S2" s="385"/>
      <c r="T2" s="385"/>
      <c r="U2" s="385"/>
      <c r="V2" s="385"/>
      <c r="W2" s="385"/>
      <c r="X2" s="385"/>
      <c r="Y2" s="385"/>
      <c r="Z2" s="385"/>
      <c r="AA2" s="385"/>
      <c r="AB2" s="385"/>
      <c r="AC2" s="385"/>
      <c r="AD2" s="385"/>
      <c r="AE2" s="385"/>
      <c r="AF2" s="385"/>
      <c r="AG2" s="385"/>
      <c r="AH2" s="385"/>
      <c r="AI2" s="385"/>
      <c r="AJ2" s="385"/>
      <c r="AK2" s="385"/>
      <c r="AL2" s="385"/>
      <c r="AM2" s="385"/>
      <c r="AN2" s="385"/>
      <c r="AO2" s="385"/>
      <c r="AP2" s="385"/>
      <c r="AQ2" s="385"/>
      <c r="AR2" s="385"/>
      <c r="AS2" s="385"/>
      <c r="AT2" s="385"/>
      <c r="AU2" s="385"/>
      <c r="AV2" s="385"/>
      <c r="AW2" s="385"/>
      <c r="AX2" s="385"/>
      <c r="AY2" s="385"/>
      <c r="AZ2" s="385"/>
      <c r="BA2" s="385"/>
      <c r="BB2" s="385"/>
      <c r="BC2" s="385"/>
      <c r="BD2" s="385"/>
      <c r="BE2" s="385"/>
      <c r="BF2" s="385"/>
      <c r="BG2" s="385"/>
      <c r="BH2" s="385"/>
      <c r="BI2" s="385"/>
      <c r="BJ2" s="385"/>
      <c r="BK2" s="385"/>
      <c r="BL2" s="385"/>
      <c r="BM2" s="385"/>
    </row>
    <row r="3" spans="1:65" x14ac:dyDescent="0.2">
      <c r="A3" s="385"/>
      <c r="B3" s="385"/>
      <c r="C3" s="385"/>
      <c r="D3" s="385"/>
      <c r="E3" s="385"/>
      <c r="F3" s="385"/>
      <c r="G3" s="385"/>
      <c r="H3" s="385"/>
      <c r="I3" s="385"/>
      <c r="J3" s="385"/>
      <c r="K3" s="385"/>
      <c r="L3" s="385"/>
      <c r="M3" s="385"/>
      <c r="N3" s="385"/>
      <c r="O3" s="385"/>
      <c r="P3" s="385"/>
      <c r="Q3" s="385"/>
      <c r="R3" s="385"/>
      <c r="S3" s="385"/>
      <c r="T3" s="385"/>
      <c r="U3" s="385"/>
      <c r="V3" s="385"/>
      <c r="W3" s="385"/>
      <c r="X3" s="385"/>
      <c r="Y3" s="385"/>
      <c r="Z3" s="385"/>
      <c r="AA3" s="385"/>
      <c r="AB3" s="385"/>
      <c r="AC3" s="385"/>
      <c r="AD3" s="385"/>
      <c r="AE3" s="385"/>
      <c r="AF3" s="385"/>
      <c r="AG3" s="385"/>
      <c r="AH3" s="385"/>
      <c r="AI3" s="385"/>
      <c r="AJ3" s="385"/>
      <c r="AK3" s="385"/>
      <c r="AL3" s="385"/>
      <c r="AM3" s="385"/>
      <c r="AN3" s="385"/>
      <c r="AO3" s="385"/>
      <c r="AP3" s="385"/>
      <c r="AQ3" s="385"/>
      <c r="AR3" s="385"/>
      <c r="AS3" s="385"/>
      <c r="AT3" s="385"/>
      <c r="AU3" s="385"/>
      <c r="AV3" s="385"/>
      <c r="AW3" s="385"/>
      <c r="AX3" s="385"/>
      <c r="AY3" s="385"/>
      <c r="AZ3" s="385"/>
      <c r="BA3" s="385"/>
      <c r="BB3" s="385"/>
      <c r="BC3" s="385"/>
      <c r="BD3" s="385"/>
      <c r="BE3" s="385"/>
      <c r="BF3" s="385"/>
      <c r="BG3" s="385"/>
      <c r="BH3" s="385"/>
      <c r="BI3" s="385"/>
      <c r="BJ3" s="385"/>
      <c r="BK3" s="385"/>
      <c r="BL3" s="385"/>
      <c r="BM3" s="385"/>
    </row>
    <row r="4" spans="1:65" ht="20.45" customHeight="1" thickBot="1" x14ac:dyDescent="0.25">
      <c r="A4" s="385"/>
      <c r="B4" s="385"/>
      <c r="C4" s="385"/>
      <c r="D4" s="385"/>
      <c r="E4" s="385"/>
      <c r="F4" s="385"/>
      <c r="G4" s="385"/>
      <c r="H4" s="385"/>
      <c r="I4" s="385"/>
      <c r="J4" s="385"/>
      <c r="K4" s="385"/>
      <c r="L4" s="385"/>
      <c r="M4" s="385"/>
      <c r="N4" s="385"/>
      <c r="O4" s="385"/>
      <c r="P4" s="385"/>
      <c r="Q4" s="385"/>
      <c r="R4" s="385"/>
      <c r="S4" s="385"/>
      <c r="T4" s="385"/>
      <c r="U4" s="385"/>
      <c r="V4" s="385"/>
      <c r="W4" s="385"/>
      <c r="X4" s="385"/>
      <c r="Y4" s="385"/>
      <c r="Z4" s="385"/>
      <c r="AA4" s="385"/>
      <c r="AB4" s="385"/>
      <c r="AC4" s="385"/>
      <c r="AD4" s="385"/>
      <c r="AE4" s="385"/>
      <c r="AF4" s="385"/>
      <c r="AG4" s="385"/>
      <c r="AH4" s="385"/>
      <c r="AI4" s="385"/>
      <c r="AJ4" s="385"/>
      <c r="AK4" s="385"/>
      <c r="AL4" s="385"/>
      <c r="AM4" s="385"/>
      <c r="AN4" s="385"/>
      <c r="AO4" s="385"/>
      <c r="AP4" s="385"/>
      <c r="AQ4" s="385"/>
      <c r="AR4" s="385"/>
      <c r="AS4" s="385"/>
      <c r="AT4" s="385"/>
      <c r="AU4" s="385"/>
      <c r="AV4" s="385"/>
      <c r="AW4" s="385"/>
      <c r="AX4" s="385"/>
      <c r="AY4" s="385"/>
      <c r="AZ4" s="385"/>
      <c r="BA4" s="385"/>
      <c r="BB4" s="385"/>
      <c r="BC4" s="385"/>
      <c r="BD4" s="385"/>
      <c r="BE4" s="385"/>
      <c r="BF4" s="385"/>
      <c r="BG4" s="385"/>
      <c r="BH4" s="385"/>
      <c r="BI4" s="385"/>
      <c r="BJ4" s="385"/>
      <c r="BK4" s="385"/>
      <c r="BL4" s="385"/>
      <c r="BM4" s="385"/>
    </row>
    <row r="5" spans="1:65" ht="26.45" customHeight="1" thickBot="1" x14ac:dyDescent="0.25">
      <c r="A5" s="385"/>
      <c r="B5" s="550" t="s">
        <v>0</v>
      </c>
      <c r="C5" s="552" t="s">
        <v>1</v>
      </c>
      <c r="D5" s="553"/>
      <c r="E5" s="554"/>
      <c r="F5" s="385"/>
      <c r="G5" s="385"/>
      <c r="H5" s="385"/>
      <c r="I5" s="385"/>
      <c r="J5" s="385"/>
      <c r="K5" s="385"/>
      <c r="L5" s="385"/>
      <c r="M5" s="385"/>
      <c r="N5" s="385"/>
      <c r="O5" s="385"/>
      <c r="P5" s="385"/>
      <c r="Q5" s="385"/>
      <c r="R5" s="385"/>
      <c r="S5" s="385"/>
      <c r="T5" s="385"/>
      <c r="U5" s="385"/>
      <c r="V5" s="385"/>
      <c r="W5" s="385"/>
      <c r="X5" s="385"/>
      <c r="Y5" s="385"/>
      <c r="Z5" s="385"/>
      <c r="AA5" s="385"/>
      <c r="AB5" s="385"/>
      <c r="AC5" s="385"/>
      <c r="AD5" s="385"/>
      <c r="AE5" s="385"/>
      <c r="AF5" s="385"/>
      <c r="AG5" s="385"/>
      <c r="AH5" s="385"/>
      <c r="AI5" s="385"/>
      <c r="AJ5" s="385"/>
      <c r="AK5" s="385"/>
      <c r="AL5" s="385"/>
      <c r="AM5" s="385"/>
      <c r="AN5" s="385"/>
      <c r="AO5" s="385"/>
      <c r="AP5" s="385"/>
      <c r="AQ5" s="385"/>
      <c r="AR5" s="385"/>
      <c r="AS5" s="385"/>
      <c r="AT5" s="385"/>
      <c r="AU5" s="385"/>
      <c r="AV5" s="385"/>
      <c r="AW5" s="385"/>
      <c r="AX5" s="385"/>
      <c r="AY5" s="385"/>
      <c r="AZ5" s="385"/>
      <c r="BA5" s="385"/>
      <c r="BB5" s="385"/>
      <c r="BC5" s="385"/>
      <c r="BD5" s="385"/>
      <c r="BE5" s="385"/>
      <c r="BF5" s="385"/>
      <c r="BG5" s="385"/>
      <c r="BH5" s="385"/>
      <c r="BI5" s="385"/>
      <c r="BJ5" s="385"/>
      <c r="BK5" s="385"/>
      <c r="BL5" s="385"/>
      <c r="BM5" s="385"/>
    </row>
    <row r="6" spans="1:65" ht="42" customHeight="1" thickBot="1" x14ac:dyDescent="0.25">
      <c r="A6" s="385"/>
      <c r="B6" s="551"/>
      <c r="C6" s="428">
        <v>13</v>
      </c>
      <c r="D6" s="429" t="s">
        <v>2</v>
      </c>
      <c r="E6" s="429" t="s">
        <v>3</v>
      </c>
      <c r="F6" s="385"/>
      <c r="G6" s="385"/>
      <c r="H6" s="385"/>
      <c r="I6" s="385"/>
      <c r="J6" s="385"/>
      <c r="K6" s="385"/>
      <c r="L6" s="385"/>
      <c r="M6" s="385"/>
      <c r="N6" s="385"/>
      <c r="O6" s="385"/>
      <c r="P6" s="385"/>
      <c r="Q6" s="385"/>
      <c r="R6" s="385"/>
      <c r="S6" s="385"/>
      <c r="T6" s="385"/>
      <c r="U6" s="385"/>
      <c r="V6" s="385"/>
      <c r="W6" s="385"/>
      <c r="X6" s="385"/>
      <c r="Y6" s="385"/>
      <c r="Z6" s="385"/>
      <c r="AA6" s="385"/>
      <c r="AB6" s="385"/>
      <c r="AC6" s="385"/>
      <c r="AD6" s="385"/>
      <c r="AE6" s="385"/>
      <c r="AF6" s="385"/>
      <c r="AG6" s="385"/>
      <c r="AH6" s="385"/>
      <c r="AI6" s="385"/>
      <c r="AJ6" s="385"/>
      <c r="AK6" s="385"/>
      <c r="AL6" s="385"/>
      <c r="AM6" s="385"/>
      <c r="AN6" s="385"/>
      <c r="AO6" s="385"/>
      <c r="AP6" s="385"/>
      <c r="AQ6" s="385"/>
      <c r="AR6" s="385"/>
      <c r="AS6" s="385"/>
      <c r="AT6" s="385"/>
      <c r="AU6" s="385"/>
      <c r="AV6" s="385"/>
      <c r="AW6" s="385"/>
      <c r="AX6" s="385"/>
      <c r="AY6" s="385"/>
      <c r="AZ6" s="385"/>
      <c r="BA6" s="385"/>
      <c r="BB6" s="385"/>
      <c r="BC6" s="385"/>
      <c r="BD6" s="385"/>
      <c r="BE6" s="385"/>
      <c r="BF6" s="385"/>
      <c r="BG6" s="385"/>
      <c r="BH6" s="385"/>
      <c r="BI6" s="385"/>
      <c r="BJ6" s="385"/>
      <c r="BK6" s="385"/>
      <c r="BL6" s="385"/>
      <c r="BM6" s="385"/>
    </row>
    <row r="7" spans="1:65" ht="44.25" customHeight="1" thickBot="1" x14ac:dyDescent="0.25">
      <c r="A7" s="385"/>
      <c r="B7" s="426" t="s">
        <v>427</v>
      </c>
      <c r="C7" s="437"/>
      <c r="D7" s="431">
        <v>0.8</v>
      </c>
      <c r="E7" s="64">
        <f>SUM(C8:C20)</f>
        <v>260</v>
      </c>
      <c r="F7" s="385"/>
      <c r="G7" s="385"/>
      <c r="H7" s="385"/>
      <c r="I7" s="385"/>
      <c r="J7" s="385"/>
      <c r="K7" s="385"/>
      <c r="L7" s="385"/>
      <c r="M7" s="385"/>
      <c r="N7" s="385"/>
      <c r="O7" s="385"/>
      <c r="P7" s="385"/>
      <c r="Q7" s="385"/>
      <c r="R7" s="385"/>
      <c r="S7" s="385"/>
      <c r="T7" s="385"/>
      <c r="U7" s="385"/>
      <c r="V7" s="385"/>
      <c r="W7" s="385"/>
      <c r="X7" s="385"/>
      <c r="Y7" s="385"/>
      <c r="Z7" s="385"/>
      <c r="AA7" s="385"/>
      <c r="AB7" s="385"/>
      <c r="AC7" s="385"/>
      <c r="AD7" s="385"/>
      <c r="AE7" s="385"/>
      <c r="AF7" s="385"/>
      <c r="AG7" s="385"/>
      <c r="AH7" s="385"/>
      <c r="AI7" s="385"/>
      <c r="AJ7" s="385"/>
      <c r="AK7" s="385"/>
      <c r="AL7" s="385"/>
      <c r="AM7" s="385"/>
      <c r="AN7" s="385"/>
      <c r="AO7" s="385"/>
      <c r="AP7" s="385"/>
      <c r="AQ7" s="385"/>
      <c r="AR7" s="385"/>
      <c r="AS7" s="385"/>
      <c r="AT7" s="385"/>
      <c r="AU7" s="385"/>
      <c r="AV7" s="385"/>
      <c r="AW7" s="385"/>
      <c r="AX7" s="385"/>
      <c r="AY7" s="385"/>
      <c r="AZ7" s="385"/>
      <c r="BA7" s="385"/>
      <c r="BB7" s="385"/>
      <c r="BC7" s="385"/>
      <c r="BD7" s="385"/>
      <c r="BE7" s="385"/>
      <c r="BF7" s="385"/>
      <c r="BG7" s="385"/>
      <c r="BH7" s="385"/>
      <c r="BI7" s="385"/>
      <c r="BJ7" s="385"/>
      <c r="BK7" s="385"/>
      <c r="BL7" s="385"/>
      <c r="BM7" s="385"/>
    </row>
    <row r="8" spans="1:65" ht="45.75" customHeight="1" thickBot="1" x14ac:dyDescent="0.25">
      <c r="A8" s="385"/>
      <c r="B8" s="481" t="s">
        <v>42</v>
      </c>
      <c r="C8" s="485">
        <v>20</v>
      </c>
      <c r="D8" s="63">
        <f>C8</f>
        <v>20</v>
      </c>
      <c r="E8" s="559">
        <f>E7/(C6*100)</f>
        <v>0.2</v>
      </c>
      <c r="F8" s="21"/>
      <c r="G8" s="18" t="s">
        <v>42</v>
      </c>
      <c r="H8" s="22">
        <f t="shared" ref="H8:H20" si="0">C8</f>
        <v>20</v>
      </c>
      <c r="I8" s="21">
        <v>96</v>
      </c>
      <c r="J8" s="21"/>
      <c r="K8" s="370"/>
      <c r="L8" s="19"/>
      <c r="M8" s="19"/>
      <c r="N8" s="425"/>
      <c r="O8" s="425"/>
      <c r="P8" s="385"/>
      <c r="Q8" s="385"/>
      <c r="R8" s="385"/>
      <c r="S8" s="385"/>
      <c r="T8" s="385"/>
      <c r="U8" s="385"/>
      <c r="V8" s="385"/>
      <c r="W8" s="385"/>
      <c r="X8" s="385"/>
      <c r="Y8" s="385"/>
      <c r="Z8" s="385"/>
      <c r="AA8" s="385"/>
      <c r="AB8" s="385"/>
      <c r="AC8" s="385"/>
      <c r="AD8" s="385"/>
      <c r="AE8" s="385"/>
      <c r="AF8" s="385"/>
      <c r="AG8" s="385"/>
      <c r="AH8" s="385"/>
      <c r="AI8" s="385"/>
      <c r="AJ8" s="385"/>
      <c r="AK8" s="385"/>
      <c r="AL8" s="385"/>
      <c r="AM8" s="385"/>
      <c r="AN8" s="385"/>
      <c r="AO8" s="385"/>
      <c r="AP8" s="385"/>
      <c r="AQ8" s="385"/>
      <c r="AR8" s="385"/>
      <c r="AS8" s="385"/>
      <c r="AT8" s="385"/>
      <c r="AU8" s="385"/>
      <c r="AV8" s="385"/>
      <c r="AW8" s="385"/>
      <c r="AX8" s="385"/>
      <c r="AY8" s="385"/>
      <c r="AZ8" s="385"/>
      <c r="BA8" s="385"/>
      <c r="BB8" s="385"/>
      <c r="BC8" s="385"/>
      <c r="BD8" s="385"/>
      <c r="BE8" s="385"/>
      <c r="BF8" s="385"/>
      <c r="BG8" s="385"/>
      <c r="BH8" s="385"/>
      <c r="BI8" s="385"/>
      <c r="BJ8" s="385"/>
      <c r="BK8" s="385"/>
      <c r="BL8" s="385"/>
      <c r="BM8" s="385"/>
    </row>
    <row r="9" spans="1:65" ht="45.75" customHeight="1" thickBot="1" x14ac:dyDescent="0.25">
      <c r="A9" s="385"/>
      <c r="B9" s="482" t="s">
        <v>43</v>
      </c>
      <c r="C9" s="485">
        <v>20</v>
      </c>
      <c r="D9" s="63">
        <f t="shared" ref="D9:D17" si="1">C9</f>
        <v>20</v>
      </c>
      <c r="E9" s="534"/>
      <c r="F9" s="21"/>
      <c r="G9" s="20" t="s">
        <v>43</v>
      </c>
      <c r="H9" s="22">
        <f t="shared" si="0"/>
        <v>20</v>
      </c>
      <c r="I9" s="21">
        <v>96</v>
      </c>
      <c r="J9" s="21"/>
      <c r="K9" s="370"/>
      <c r="L9" s="19"/>
      <c r="M9" s="19"/>
      <c r="N9" s="425"/>
      <c r="O9" s="425"/>
      <c r="P9" s="385"/>
      <c r="Q9" s="385"/>
      <c r="R9" s="385"/>
      <c r="S9" s="385"/>
      <c r="T9" s="385"/>
      <c r="U9" s="385"/>
      <c r="V9" s="385"/>
      <c r="W9" s="385"/>
      <c r="X9" s="385"/>
      <c r="Y9" s="385"/>
      <c r="Z9" s="385"/>
      <c r="AA9" s="385"/>
      <c r="AB9" s="385"/>
      <c r="AC9" s="385"/>
      <c r="AD9" s="385"/>
      <c r="AE9" s="385"/>
      <c r="AF9" s="385"/>
      <c r="AG9" s="385"/>
      <c r="AH9" s="385"/>
      <c r="AI9" s="385"/>
      <c r="AJ9" s="385"/>
      <c r="AK9" s="385"/>
      <c r="AL9" s="385"/>
      <c r="AM9" s="385"/>
      <c r="AN9" s="385"/>
      <c r="AO9" s="385"/>
      <c r="AP9" s="385"/>
      <c r="AQ9" s="385"/>
      <c r="AR9" s="385"/>
      <c r="AS9" s="385"/>
      <c r="AT9" s="385"/>
      <c r="AU9" s="385"/>
      <c r="AV9" s="385"/>
      <c r="AW9" s="385"/>
      <c r="AX9" s="385"/>
      <c r="AY9" s="385"/>
      <c r="AZ9" s="385"/>
      <c r="BA9" s="385"/>
      <c r="BB9" s="385"/>
      <c r="BC9" s="385"/>
      <c r="BD9" s="385"/>
      <c r="BE9" s="385"/>
      <c r="BF9" s="385"/>
      <c r="BG9" s="385"/>
      <c r="BH9" s="385"/>
      <c r="BI9" s="385"/>
      <c r="BJ9" s="385"/>
      <c r="BK9" s="385"/>
      <c r="BL9" s="385"/>
      <c r="BM9" s="385"/>
    </row>
    <row r="10" spans="1:65" ht="45.75" customHeight="1" thickBot="1" x14ac:dyDescent="0.25">
      <c r="A10" s="385"/>
      <c r="B10" s="483" t="s">
        <v>44</v>
      </c>
      <c r="C10" s="485">
        <v>20</v>
      </c>
      <c r="D10" s="63">
        <f t="shared" si="1"/>
        <v>20</v>
      </c>
      <c r="E10" s="534"/>
      <c r="F10" s="21"/>
      <c r="G10" s="18" t="s">
        <v>44</v>
      </c>
      <c r="H10" s="22">
        <f t="shared" si="0"/>
        <v>20</v>
      </c>
      <c r="I10" s="21">
        <v>96</v>
      </c>
      <c r="J10" s="21"/>
      <c r="K10" s="370"/>
      <c r="L10" s="19"/>
      <c r="M10" s="19"/>
      <c r="N10" s="425"/>
      <c r="O10" s="425"/>
      <c r="P10" s="385"/>
      <c r="Q10" s="385"/>
      <c r="R10" s="385"/>
      <c r="S10" s="385"/>
      <c r="T10" s="385"/>
      <c r="U10" s="385"/>
      <c r="V10" s="385"/>
      <c r="W10" s="385"/>
      <c r="X10" s="385"/>
      <c r="Y10" s="385"/>
      <c r="Z10" s="385"/>
      <c r="AA10" s="385"/>
      <c r="AB10" s="385"/>
      <c r="AC10" s="385"/>
      <c r="AD10" s="385"/>
      <c r="AE10" s="385"/>
      <c r="AF10" s="385"/>
      <c r="AG10" s="385"/>
      <c r="AH10" s="385"/>
      <c r="AI10" s="385"/>
      <c r="AJ10" s="385"/>
      <c r="AK10" s="385"/>
      <c r="AL10" s="385"/>
      <c r="AM10" s="385"/>
      <c r="AN10" s="385"/>
      <c r="AO10" s="385"/>
      <c r="AP10" s="385"/>
      <c r="AQ10" s="385"/>
      <c r="AR10" s="385"/>
      <c r="AS10" s="385"/>
      <c r="AT10" s="385"/>
      <c r="AU10" s="385"/>
      <c r="AV10" s="385"/>
      <c r="AW10" s="385"/>
      <c r="AX10" s="385"/>
      <c r="AY10" s="385"/>
      <c r="AZ10" s="385"/>
      <c r="BA10" s="385"/>
      <c r="BB10" s="385"/>
      <c r="BC10" s="385"/>
      <c r="BD10" s="385"/>
      <c r="BE10" s="385"/>
      <c r="BF10" s="385"/>
      <c r="BG10" s="385"/>
      <c r="BH10" s="385"/>
      <c r="BI10" s="385"/>
      <c r="BJ10" s="385"/>
      <c r="BK10" s="385"/>
      <c r="BL10" s="385"/>
      <c r="BM10" s="385"/>
    </row>
    <row r="11" spans="1:65" ht="45.75" customHeight="1" thickBot="1" x14ac:dyDescent="0.25">
      <c r="A11" s="385"/>
      <c r="B11" s="482" t="s">
        <v>45</v>
      </c>
      <c r="C11" s="485">
        <v>20</v>
      </c>
      <c r="D11" s="63">
        <f t="shared" si="1"/>
        <v>20</v>
      </c>
      <c r="E11" s="534"/>
      <c r="F11" s="21"/>
      <c r="G11" s="20" t="s">
        <v>45</v>
      </c>
      <c r="H11" s="22">
        <f t="shared" si="0"/>
        <v>20</v>
      </c>
      <c r="I11" s="21">
        <v>96</v>
      </c>
      <c r="J11" s="21"/>
      <c r="K11" s="370"/>
      <c r="L11" s="19"/>
      <c r="M11" s="19"/>
      <c r="N11" s="425"/>
      <c r="O11" s="425"/>
      <c r="P11" s="385"/>
      <c r="Q11" s="385"/>
      <c r="R11" s="385"/>
      <c r="S11" s="385"/>
      <c r="T11" s="385"/>
      <c r="U11" s="385"/>
      <c r="V11" s="385"/>
      <c r="W11" s="385"/>
      <c r="X11" s="385"/>
      <c r="Y11" s="385"/>
      <c r="Z11" s="385"/>
      <c r="AA11" s="385"/>
      <c r="AB11" s="385"/>
      <c r="AC11" s="385"/>
      <c r="AD11" s="385"/>
      <c r="AE11" s="385"/>
      <c r="AF11" s="385"/>
      <c r="AG11" s="385"/>
      <c r="AH11" s="385"/>
      <c r="AI11" s="385"/>
      <c r="AJ11" s="385"/>
      <c r="AK11" s="385"/>
      <c r="AL11" s="385"/>
      <c r="AM11" s="385"/>
      <c r="AN11" s="385"/>
      <c r="AO11" s="385"/>
      <c r="AP11" s="385"/>
      <c r="AQ11" s="385"/>
      <c r="AR11" s="385"/>
      <c r="AS11" s="385"/>
      <c r="AT11" s="385"/>
      <c r="AU11" s="385"/>
      <c r="AV11" s="385"/>
      <c r="AW11" s="385"/>
      <c r="AX11" s="385"/>
      <c r="AY11" s="385"/>
      <c r="AZ11" s="385"/>
      <c r="BA11" s="385"/>
      <c r="BB11" s="385"/>
      <c r="BC11" s="385"/>
      <c r="BD11" s="385"/>
      <c r="BE11" s="385"/>
      <c r="BF11" s="385"/>
      <c r="BG11" s="385"/>
      <c r="BH11" s="385"/>
      <c r="BI11" s="385"/>
      <c r="BJ11" s="385"/>
      <c r="BK11" s="385"/>
      <c r="BL11" s="385"/>
      <c r="BM11" s="385"/>
    </row>
    <row r="12" spans="1:65" ht="45.75" customHeight="1" thickBot="1" x14ac:dyDescent="0.25">
      <c r="A12" s="385"/>
      <c r="B12" s="482" t="s">
        <v>46</v>
      </c>
      <c r="C12" s="485">
        <v>20</v>
      </c>
      <c r="D12" s="63">
        <f t="shared" si="1"/>
        <v>20</v>
      </c>
      <c r="E12" s="534"/>
      <c r="F12" s="21"/>
      <c r="G12" s="20" t="s">
        <v>46</v>
      </c>
      <c r="H12" s="22">
        <f t="shared" si="0"/>
        <v>20</v>
      </c>
      <c r="I12" s="21">
        <v>96</v>
      </c>
      <c r="J12" s="21"/>
      <c r="K12" s="370"/>
      <c r="L12" s="19"/>
      <c r="M12" s="24"/>
      <c r="N12" s="425"/>
      <c r="O12" s="425"/>
      <c r="P12" s="385"/>
      <c r="Q12" s="385"/>
      <c r="R12" s="385"/>
      <c r="S12" s="385"/>
      <c r="T12" s="385"/>
      <c r="U12" s="385"/>
      <c r="V12" s="385"/>
      <c r="W12" s="385"/>
      <c r="X12" s="385"/>
      <c r="Y12" s="385"/>
      <c r="Z12" s="385"/>
      <c r="AA12" s="385"/>
      <c r="AB12" s="385"/>
      <c r="AC12" s="385"/>
      <c r="AD12" s="385"/>
      <c r="AE12" s="385"/>
      <c r="AF12" s="385"/>
      <c r="AG12" s="385"/>
      <c r="AH12" s="385"/>
      <c r="AI12" s="385"/>
      <c r="AJ12" s="385"/>
      <c r="AK12" s="385"/>
      <c r="AL12" s="385"/>
      <c r="AM12" s="385"/>
      <c r="AN12" s="385"/>
      <c r="AO12" s="385"/>
      <c r="AP12" s="385"/>
      <c r="AQ12" s="385"/>
      <c r="AR12" s="385"/>
      <c r="AS12" s="385"/>
      <c r="AT12" s="385"/>
      <c r="AU12" s="385"/>
      <c r="AV12" s="385"/>
      <c r="AW12" s="385"/>
      <c r="AX12" s="385"/>
      <c r="AY12" s="385"/>
      <c r="AZ12" s="385"/>
      <c r="BA12" s="385"/>
      <c r="BB12" s="385"/>
      <c r="BC12" s="385"/>
      <c r="BD12" s="385"/>
      <c r="BE12" s="385"/>
      <c r="BF12" s="385"/>
      <c r="BG12" s="385"/>
      <c r="BH12" s="385"/>
      <c r="BI12" s="385"/>
      <c r="BJ12" s="385"/>
      <c r="BK12" s="385"/>
      <c r="BL12" s="385"/>
      <c r="BM12" s="385"/>
    </row>
    <row r="13" spans="1:65" ht="45.75" customHeight="1" thickBot="1" x14ac:dyDescent="0.25">
      <c r="A13" s="385"/>
      <c r="B13" s="483" t="s">
        <v>47</v>
      </c>
      <c r="C13" s="485">
        <v>20</v>
      </c>
      <c r="D13" s="63">
        <f t="shared" si="1"/>
        <v>20</v>
      </c>
      <c r="E13" s="534"/>
      <c r="F13" s="21"/>
      <c r="G13" s="18" t="s">
        <v>47</v>
      </c>
      <c r="H13" s="22">
        <f t="shared" si="0"/>
        <v>20</v>
      </c>
      <c r="I13" s="21">
        <v>96</v>
      </c>
      <c r="J13" s="21"/>
      <c r="K13" s="370"/>
      <c r="L13" s="19"/>
      <c r="M13" s="19"/>
      <c r="N13" s="425"/>
      <c r="O13" s="425"/>
      <c r="P13" s="385"/>
      <c r="Q13" s="385"/>
      <c r="R13" s="385"/>
      <c r="S13" s="385"/>
      <c r="T13" s="385"/>
      <c r="U13" s="385"/>
      <c r="V13" s="385"/>
      <c r="W13" s="385"/>
      <c r="X13" s="385"/>
      <c r="Y13" s="385"/>
      <c r="Z13" s="385"/>
      <c r="AA13" s="385"/>
      <c r="AB13" s="385"/>
      <c r="AC13" s="385"/>
      <c r="AD13" s="385"/>
      <c r="AE13" s="385"/>
      <c r="AF13" s="385"/>
      <c r="AG13" s="385"/>
      <c r="AH13" s="385"/>
      <c r="AI13" s="385"/>
      <c r="AJ13" s="385"/>
      <c r="AK13" s="385"/>
      <c r="AL13" s="385"/>
      <c r="AM13" s="385"/>
      <c r="AN13" s="385"/>
      <c r="AO13" s="385"/>
      <c r="AP13" s="385"/>
      <c r="AQ13" s="385"/>
      <c r="AR13" s="385"/>
      <c r="AS13" s="385"/>
      <c r="AT13" s="385"/>
      <c r="AU13" s="385"/>
      <c r="AV13" s="385"/>
      <c r="AW13" s="385"/>
      <c r="AX13" s="385"/>
      <c r="AY13" s="385"/>
      <c r="AZ13" s="385"/>
      <c r="BA13" s="385"/>
      <c r="BB13" s="385"/>
      <c r="BC13" s="385"/>
      <c r="BD13" s="385"/>
      <c r="BE13" s="385"/>
      <c r="BF13" s="385"/>
      <c r="BG13" s="385"/>
      <c r="BH13" s="385"/>
      <c r="BI13" s="385"/>
      <c r="BJ13" s="385"/>
      <c r="BK13" s="385"/>
      <c r="BL13" s="385"/>
      <c r="BM13" s="385"/>
    </row>
    <row r="14" spans="1:65" ht="45.75" customHeight="1" thickBot="1" x14ac:dyDescent="0.25">
      <c r="A14" s="385"/>
      <c r="B14" s="483" t="s">
        <v>48</v>
      </c>
      <c r="C14" s="485">
        <v>20</v>
      </c>
      <c r="D14" s="63">
        <f t="shared" si="1"/>
        <v>20</v>
      </c>
      <c r="E14" s="534"/>
      <c r="F14" s="21"/>
      <c r="G14" s="18" t="s">
        <v>48</v>
      </c>
      <c r="H14" s="22">
        <f t="shared" si="0"/>
        <v>20</v>
      </c>
      <c r="I14" s="21">
        <v>96</v>
      </c>
      <c r="J14" s="21"/>
      <c r="K14" s="370"/>
      <c r="L14" s="19"/>
      <c r="M14" s="19"/>
      <c r="N14" s="425"/>
      <c r="O14" s="425"/>
      <c r="P14" s="385"/>
      <c r="Q14" s="385"/>
      <c r="R14" s="385"/>
      <c r="S14" s="385"/>
      <c r="T14" s="385"/>
      <c r="U14" s="385"/>
      <c r="V14" s="385"/>
      <c r="W14" s="385"/>
      <c r="X14" s="385"/>
      <c r="Y14" s="385"/>
      <c r="Z14" s="385"/>
      <c r="AA14" s="385"/>
      <c r="AB14" s="385"/>
      <c r="AC14" s="385"/>
      <c r="AD14" s="385"/>
      <c r="AE14" s="385"/>
      <c r="AF14" s="385"/>
      <c r="AG14" s="385"/>
      <c r="AH14" s="385"/>
      <c r="AI14" s="385"/>
      <c r="AJ14" s="385"/>
      <c r="AK14" s="385"/>
      <c r="AL14" s="385"/>
      <c r="AM14" s="385"/>
      <c r="AN14" s="385"/>
      <c r="AO14" s="385"/>
      <c r="AP14" s="385"/>
      <c r="AQ14" s="385"/>
      <c r="AR14" s="385"/>
      <c r="AS14" s="385"/>
      <c r="AT14" s="385"/>
      <c r="AU14" s="385"/>
      <c r="AV14" s="385"/>
      <c r="AW14" s="385"/>
      <c r="AX14" s="385"/>
      <c r="AY14" s="385"/>
      <c r="AZ14" s="385"/>
      <c r="BA14" s="385"/>
      <c r="BB14" s="385"/>
      <c r="BC14" s="385"/>
      <c r="BD14" s="385"/>
      <c r="BE14" s="385"/>
      <c r="BF14" s="385"/>
      <c r="BG14" s="385"/>
      <c r="BH14" s="385"/>
      <c r="BI14" s="385"/>
      <c r="BJ14" s="385"/>
      <c r="BK14" s="385"/>
      <c r="BL14" s="385"/>
      <c r="BM14" s="385"/>
    </row>
    <row r="15" spans="1:65" ht="45.75" customHeight="1" thickBot="1" x14ac:dyDescent="0.25">
      <c r="A15" s="385"/>
      <c r="B15" s="483" t="s">
        <v>49</v>
      </c>
      <c r="C15" s="485">
        <v>20</v>
      </c>
      <c r="D15" s="63">
        <f t="shared" si="1"/>
        <v>20</v>
      </c>
      <c r="E15" s="534"/>
      <c r="F15" s="21"/>
      <c r="G15" s="18" t="s">
        <v>49</v>
      </c>
      <c r="H15" s="22">
        <f t="shared" si="0"/>
        <v>20</v>
      </c>
      <c r="I15" s="21">
        <v>96</v>
      </c>
      <c r="J15" s="21"/>
      <c r="K15" s="370"/>
      <c r="L15" s="19"/>
      <c r="M15" s="19"/>
      <c r="N15" s="425"/>
      <c r="O15" s="425"/>
      <c r="P15" s="385"/>
      <c r="Q15" s="385"/>
      <c r="R15" s="385"/>
      <c r="S15" s="385"/>
      <c r="T15" s="385"/>
      <c r="U15" s="385"/>
      <c r="V15" s="385"/>
      <c r="W15" s="385"/>
      <c r="X15" s="385"/>
      <c r="Y15" s="385"/>
      <c r="Z15" s="385"/>
      <c r="AA15" s="385"/>
      <c r="AB15" s="385"/>
      <c r="AC15" s="385"/>
      <c r="AD15" s="385"/>
      <c r="AE15" s="385"/>
      <c r="AF15" s="385"/>
      <c r="AG15" s="385"/>
      <c r="AH15" s="385"/>
      <c r="AI15" s="385"/>
      <c r="AJ15" s="385"/>
      <c r="AK15" s="385"/>
      <c r="AL15" s="385"/>
      <c r="AM15" s="385"/>
      <c r="AN15" s="385"/>
      <c r="AO15" s="385"/>
      <c r="AP15" s="385"/>
      <c r="AQ15" s="385"/>
      <c r="AR15" s="385"/>
      <c r="AS15" s="385"/>
      <c r="AT15" s="385"/>
      <c r="AU15" s="385"/>
      <c r="AV15" s="385"/>
      <c r="AW15" s="385"/>
      <c r="AX15" s="385"/>
      <c r="AY15" s="385"/>
      <c r="AZ15" s="385"/>
      <c r="BA15" s="385"/>
      <c r="BB15" s="385"/>
      <c r="BC15" s="385"/>
      <c r="BD15" s="385"/>
      <c r="BE15" s="385"/>
      <c r="BF15" s="385"/>
      <c r="BG15" s="385"/>
      <c r="BH15" s="385"/>
      <c r="BI15" s="385"/>
      <c r="BJ15" s="385"/>
      <c r="BK15" s="385"/>
      <c r="BL15" s="385"/>
      <c r="BM15" s="385"/>
    </row>
    <row r="16" spans="1:65" ht="45.75" customHeight="1" thickBot="1" x14ac:dyDescent="0.25">
      <c r="A16" s="385"/>
      <c r="B16" s="482" t="s">
        <v>50</v>
      </c>
      <c r="C16" s="485">
        <v>20</v>
      </c>
      <c r="D16" s="63">
        <f t="shared" si="1"/>
        <v>20</v>
      </c>
      <c r="E16" s="534"/>
      <c r="F16" s="21"/>
      <c r="G16" s="20" t="s">
        <v>50</v>
      </c>
      <c r="H16" s="22">
        <f t="shared" si="0"/>
        <v>20</v>
      </c>
      <c r="I16" s="21">
        <v>96</v>
      </c>
      <c r="J16" s="21"/>
      <c r="K16" s="370"/>
      <c r="L16" s="19"/>
      <c r="M16" s="19"/>
      <c r="N16" s="425"/>
      <c r="O16" s="425"/>
      <c r="P16" s="385"/>
      <c r="Q16" s="385"/>
      <c r="R16" s="385"/>
      <c r="S16" s="385"/>
      <c r="T16" s="385"/>
      <c r="U16" s="385"/>
      <c r="V16" s="385"/>
      <c r="W16" s="385"/>
      <c r="X16" s="385"/>
      <c r="Y16" s="385"/>
      <c r="Z16" s="385"/>
      <c r="AA16" s="385"/>
      <c r="AB16" s="385"/>
      <c r="AC16" s="385"/>
      <c r="AD16" s="385"/>
      <c r="AE16" s="385"/>
      <c r="AF16" s="385"/>
      <c r="AG16" s="385"/>
      <c r="AH16" s="385"/>
      <c r="AI16" s="385"/>
      <c r="AJ16" s="385"/>
      <c r="AK16" s="385"/>
      <c r="AL16" s="385"/>
      <c r="AM16" s="385"/>
      <c r="AN16" s="385"/>
      <c r="AO16" s="385"/>
      <c r="AP16" s="385"/>
      <c r="AQ16" s="385"/>
      <c r="AR16" s="385"/>
      <c r="AS16" s="385"/>
      <c r="AT16" s="385"/>
      <c r="AU16" s="385"/>
      <c r="AV16" s="385"/>
      <c r="AW16" s="385"/>
      <c r="AX16" s="385"/>
      <c r="AY16" s="385"/>
      <c r="AZ16" s="385"/>
      <c r="BA16" s="385"/>
      <c r="BB16" s="385"/>
      <c r="BC16" s="385"/>
      <c r="BD16" s="385"/>
      <c r="BE16" s="385"/>
      <c r="BF16" s="385"/>
      <c r="BG16" s="385"/>
      <c r="BH16" s="385"/>
      <c r="BI16" s="385"/>
      <c r="BJ16" s="385"/>
      <c r="BK16" s="385"/>
      <c r="BL16" s="385"/>
      <c r="BM16" s="385"/>
    </row>
    <row r="17" spans="1:65" ht="45.75" customHeight="1" thickBot="1" x14ac:dyDescent="0.25">
      <c r="A17" s="385"/>
      <c r="B17" s="482" t="s">
        <v>51</v>
      </c>
      <c r="C17" s="485">
        <v>20</v>
      </c>
      <c r="D17" s="63">
        <f t="shared" si="1"/>
        <v>20</v>
      </c>
      <c r="E17" s="534"/>
      <c r="F17" s="21"/>
      <c r="G17" s="20" t="s">
        <v>51</v>
      </c>
      <c r="H17" s="22">
        <f t="shared" si="0"/>
        <v>20</v>
      </c>
      <c r="I17" s="21">
        <v>96</v>
      </c>
      <c r="J17" s="21"/>
      <c r="K17" s="370"/>
      <c r="L17" s="19"/>
      <c r="M17" s="19"/>
      <c r="N17" s="425"/>
      <c r="O17" s="425"/>
      <c r="P17" s="385"/>
      <c r="Q17" s="385"/>
      <c r="R17" s="385"/>
      <c r="S17" s="385"/>
      <c r="T17" s="385"/>
      <c r="U17" s="385"/>
      <c r="V17" s="385"/>
      <c r="W17" s="385"/>
      <c r="X17" s="385"/>
      <c r="Y17" s="385"/>
      <c r="Z17" s="385"/>
      <c r="AA17" s="385"/>
      <c r="AB17" s="385"/>
      <c r="AC17" s="385"/>
      <c r="AD17" s="385"/>
      <c r="AE17" s="385"/>
      <c r="AF17" s="385"/>
      <c r="AG17" s="385"/>
      <c r="AH17" s="385"/>
      <c r="AI17" s="385"/>
      <c r="AJ17" s="385"/>
      <c r="AK17" s="385"/>
      <c r="AL17" s="385"/>
      <c r="AM17" s="385"/>
      <c r="AN17" s="385"/>
      <c r="AO17" s="385"/>
      <c r="AP17" s="385"/>
      <c r="AQ17" s="385"/>
      <c r="AR17" s="385"/>
      <c r="AS17" s="385"/>
      <c r="AT17" s="385"/>
      <c r="AU17" s="385"/>
      <c r="AV17" s="385"/>
      <c r="AW17" s="385"/>
      <c r="AX17" s="385"/>
      <c r="AY17" s="385"/>
      <c r="AZ17" s="385"/>
      <c r="BA17" s="385"/>
      <c r="BB17" s="385"/>
      <c r="BC17" s="385"/>
      <c r="BD17" s="385"/>
      <c r="BE17" s="385"/>
      <c r="BF17" s="385"/>
      <c r="BG17" s="385"/>
      <c r="BH17" s="385"/>
      <c r="BI17" s="385"/>
      <c r="BJ17" s="385"/>
      <c r="BK17" s="385"/>
      <c r="BL17" s="385"/>
      <c r="BM17" s="385"/>
    </row>
    <row r="18" spans="1:65" ht="45.75" customHeight="1" thickBot="1" x14ac:dyDescent="0.25">
      <c r="A18" s="385"/>
      <c r="B18" s="482" t="s">
        <v>52</v>
      </c>
      <c r="C18" s="485">
        <v>20</v>
      </c>
      <c r="D18" s="63">
        <f>C18</f>
        <v>20</v>
      </c>
      <c r="E18" s="534"/>
      <c r="F18" s="21"/>
      <c r="G18" s="20" t="s">
        <v>52</v>
      </c>
      <c r="H18" s="22">
        <f t="shared" si="0"/>
        <v>20</v>
      </c>
      <c r="I18" s="21">
        <v>96</v>
      </c>
      <c r="J18" s="21"/>
      <c r="K18" s="370"/>
      <c r="L18" s="19"/>
      <c r="M18" s="19"/>
      <c r="N18" s="425"/>
      <c r="O18" s="425"/>
      <c r="P18" s="385"/>
      <c r="Q18" s="385"/>
      <c r="R18" s="385"/>
      <c r="S18" s="385"/>
      <c r="T18" s="385"/>
      <c r="U18" s="385"/>
      <c r="V18" s="385"/>
      <c r="W18" s="385"/>
      <c r="X18" s="385"/>
      <c r="Y18" s="385"/>
      <c r="Z18" s="385"/>
      <c r="AA18" s="385"/>
      <c r="AB18" s="385"/>
      <c r="AC18" s="385"/>
      <c r="AD18" s="385"/>
      <c r="AE18" s="385"/>
      <c r="AF18" s="385"/>
      <c r="AG18" s="385"/>
      <c r="AH18" s="385"/>
      <c r="AI18" s="385"/>
      <c r="AJ18" s="385"/>
      <c r="AK18" s="385"/>
      <c r="AL18" s="385"/>
      <c r="AM18" s="385"/>
      <c r="AN18" s="385"/>
      <c r="AO18" s="385"/>
      <c r="AP18" s="385"/>
      <c r="AQ18" s="385"/>
      <c r="AR18" s="385"/>
      <c r="AS18" s="385"/>
      <c r="AT18" s="385"/>
      <c r="AU18" s="385"/>
      <c r="AV18" s="385"/>
      <c r="AW18" s="385"/>
      <c r="AX18" s="385"/>
      <c r="AY18" s="385"/>
      <c r="AZ18" s="385"/>
      <c r="BA18" s="385"/>
      <c r="BB18" s="385"/>
      <c r="BC18" s="385"/>
      <c r="BD18" s="385"/>
      <c r="BE18" s="385"/>
      <c r="BF18" s="385"/>
      <c r="BG18" s="385"/>
      <c r="BH18" s="385"/>
      <c r="BI18" s="385"/>
      <c r="BJ18" s="385"/>
      <c r="BK18" s="385"/>
      <c r="BL18" s="385"/>
      <c r="BM18" s="385"/>
    </row>
    <row r="19" spans="1:65" ht="45.75" customHeight="1" thickBot="1" x14ac:dyDescent="0.25">
      <c r="A19" s="385"/>
      <c r="B19" s="482" t="s">
        <v>254</v>
      </c>
      <c r="C19" s="485">
        <v>20</v>
      </c>
      <c r="D19" s="63">
        <f>C19</f>
        <v>20</v>
      </c>
      <c r="E19" s="534"/>
      <c r="F19" s="21"/>
      <c r="G19" s="20" t="s">
        <v>53</v>
      </c>
      <c r="H19" s="22">
        <f t="shared" si="0"/>
        <v>20</v>
      </c>
      <c r="I19" s="21">
        <v>96</v>
      </c>
      <c r="J19" s="21"/>
      <c r="K19" s="370"/>
      <c r="L19" s="19"/>
      <c r="M19" s="19"/>
      <c r="N19" s="425"/>
      <c r="O19" s="425"/>
      <c r="P19" s="385"/>
      <c r="Q19" s="385"/>
      <c r="R19" s="385"/>
      <c r="S19" s="385"/>
      <c r="T19" s="385"/>
      <c r="U19" s="385"/>
      <c r="V19" s="385"/>
      <c r="W19" s="385"/>
      <c r="X19" s="385"/>
      <c r="Y19" s="385"/>
      <c r="Z19" s="385"/>
      <c r="AA19" s="385"/>
      <c r="AB19" s="385"/>
      <c r="AC19" s="385"/>
      <c r="AD19" s="385"/>
      <c r="AE19" s="385"/>
      <c r="AF19" s="385"/>
      <c r="AG19" s="385"/>
      <c r="AH19" s="385"/>
      <c r="AI19" s="385"/>
      <c r="AJ19" s="385"/>
      <c r="AK19" s="385"/>
      <c r="AL19" s="385"/>
      <c r="AM19" s="385"/>
      <c r="AN19" s="385"/>
      <c r="AO19" s="385"/>
      <c r="AP19" s="385"/>
      <c r="AQ19" s="385"/>
      <c r="AR19" s="385"/>
      <c r="AS19" s="385"/>
      <c r="AT19" s="385"/>
      <c r="AU19" s="385"/>
      <c r="AV19" s="385"/>
      <c r="AW19" s="385"/>
      <c r="AX19" s="385"/>
      <c r="AY19" s="385"/>
      <c r="AZ19" s="385"/>
      <c r="BA19" s="385"/>
      <c r="BB19" s="385"/>
      <c r="BC19" s="385"/>
      <c r="BD19" s="385"/>
      <c r="BE19" s="385"/>
      <c r="BF19" s="385"/>
      <c r="BG19" s="385"/>
      <c r="BH19" s="385"/>
      <c r="BI19" s="385"/>
      <c r="BJ19" s="385"/>
      <c r="BK19" s="385"/>
      <c r="BL19" s="385"/>
      <c r="BM19" s="385"/>
    </row>
    <row r="20" spans="1:65" ht="45.75" customHeight="1" thickBot="1" x14ac:dyDescent="0.25">
      <c r="A20" s="385"/>
      <c r="B20" s="484" t="s">
        <v>54</v>
      </c>
      <c r="C20" s="485">
        <v>20</v>
      </c>
      <c r="D20" s="63">
        <f>C20</f>
        <v>20</v>
      </c>
      <c r="E20" s="534"/>
      <c r="F20" s="21"/>
      <c r="G20" s="20" t="s">
        <v>54</v>
      </c>
      <c r="H20" s="22">
        <f t="shared" si="0"/>
        <v>20</v>
      </c>
      <c r="I20" s="21">
        <v>96</v>
      </c>
      <c r="J20" s="21"/>
      <c r="K20" s="370"/>
      <c r="L20" s="19"/>
      <c r="M20" s="19"/>
      <c r="N20" s="425"/>
      <c r="O20" s="425"/>
      <c r="P20" s="385"/>
      <c r="Q20" s="385"/>
      <c r="R20" s="385"/>
      <c r="S20" s="385"/>
      <c r="T20" s="385"/>
      <c r="U20" s="385"/>
      <c r="V20" s="385"/>
      <c r="W20" s="385"/>
      <c r="X20" s="385"/>
      <c r="Y20" s="385"/>
      <c r="Z20" s="385"/>
      <c r="AA20" s="385"/>
      <c r="AB20" s="385"/>
      <c r="AC20" s="385"/>
      <c r="AD20" s="385"/>
      <c r="AE20" s="385"/>
      <c r="AF20" s="385"/>
      <c r="AG20" s="385"/>
      <c r="AH20" s="385"/>
      <c r="AI20" s="385"/>
      <c r="AJ20" s="385"/>
      <c r="AK20" s="385"/>
      <c r="AL20" s="385"/>
      <c r="AM20" s="385"/>
      <c r="AN20" s="385"/>
      <c r="AO20" s="385"/>
      <c r="AP20" s="385"/>
      <c r="AQ20" s="385"/>
      <c r="AR20" s="385"/>
      <c r="AS20" s="385"/>
      <c r="AT20" s="385"/>
      <c r="AU20" s="385"/>
      <c r="AV20" s="385"/>
      <c r="AW20" s="385"/>
      <c r="AX20" s="385"/>
      <c r="AY20" s="385"/>
      <c r="AZ20" s="385"/>
      <c r="BA20" s="385"/>
      <c r="BB20" s="385"/>
      <c r="BC20" s="385"/>
      <c r="BD20" s="385"/>
      <c r="BE20" s="385"/>
      <c r="BF20" s="385"/>
      <c r="BG20" s="385"/>
      <c r="BH20" s="385"/>
      <c r="BI20" s="385"/>
      <c r="BJ20" s="385"/>
      <c r="BK20" s="385"/>
      <c r="BL20" s="385"/>
      <c r="BM20" s="385"/>
    </row>
    <row r="21" spans="1:65" ht="13.15" customHeight="1" x14ac:dyDescent="0.2">
      <c r="A21" s="385"/>
      <c r="B21" s="385"/>
      <c r="C21" s="385"/>
      <c r="D21" s="385"/>
      <c r="E21" s="385"/>
      <c r="F21" s="425"/>
      <c r="G21" s="425"/>
      <c r="H21" s="425"/>
      <c r="I21" s="425"/>
      <c r="J21" s="425"/>
      <c r="K21" s="425"/>
      <c r="L21" s="425"/>
      <c r="M21" s="425"/>
      <c r="N21" s="425"/>
      <c r="O21" s="425"/>
      <c r="P21" s="385"/>
      <c r="Q21" s="385"/>
      <c r="R21" s="385"/>
      <c r="S21" s="385"/>
      <c r="T21" s="385"/>
      <c r="U21" s="385"/>
      <c r="V21" s="385"/>
      <c r="W21" s="385"/>
      <c r="X21" s="385"/>
      <c r="Y21" s="385"/>
      <c r="Z21" s="385"/>
      <c r="AA21" s="385"/>
      <c r="AB21" s="385"/>
      <c r="AC21" s="385"/>
      <c r="AD21" s="385"/>
      <c r="AE21" s="385"/>
      <c r="AF21" s="385"/>
      <c r="AG21" s="385"/>
      <c r="AH21" s="385"/>
      <c r="AI21" s="385"/>
      <c r="AJ21" s="385"/>
      <c r="AK21" s="385"/>
      <c r="AL21" s="385"/>
      <c r="AM21" s="385"/>
      <c r="AN21" s="385"/>
      <c r="AO21" s="385"/>
      <c r="AP21" s="385"/>
      <c r="AQ21" s="385"/>
      <c r="AR21" s="385"/>
      <c r="AS21" s="385"/>
      <c r="AT21" s="385"/>
      <c r="AU21" s="385"/>
      <c r="AV21" s="385"/>
      <c r="AW21" s="385"/>
      <c r="AX21" s="385"/>
      <c r="AY21" s="385"/>
      <c r="AZ21" s="385"/>
      <c r="BA21" s="385"/>
      <c r="BB21" s="385"/>
      <c r="BC21" s="385"/>
      <c r="BD21" s="385"/>
      <c r="BE21" s="385"/>
      <c r="BF21" s="385"/>
      <c r="BG21" s="385"/>
      <c r="BH21" s="385"/>
      <c r="BI21" s="385"/>
      <c r="BJ21" s="385"/>
      <c r="BK21" s="385"/>
      <c r="BL21" s="385"/>
      <c r="BM21" s="385"/>
    </row>
    <row r="22" spans="1:65" ht="13.15" customHeight="1" thickBot="1" x14ac:dyDescent="0.25">
      <c r="A22" s="385"/>
      <c r="B22" s="385"/>
      <c r="C22" s="385"/>
      <c r="D22" s="385"/>
      <c r="E22" s="385"/>
      <c r="F22" s="425"/>
      <c r="G22" s="425"/>
      <c r="H22" s="425"/>
      <c r="I22" s="425"/>
      <c r="J22" s="425"/>
      <c r="K22" s="425"/>
      <c r="L22" s="425"/>
      <c r="M22" s="425"/>
      <c r="N22" s="425"/>
      <c r="O22" s="425"/>
      <c r="P22" s="385"/>
      <c r="Q22" s="385"/>
      <c r="R22" s="385"/>
      <c r="S22" s="385"/>
      <c r="T22" s="385"/>
      <c r="U22" s="385"/>
      <c r="V22" s="385"/>
      <c r="W22" s="385"/>
      <c r="X22" s="385"/>
      <c r="Y22" s="385"/>
      <c r="Z22" s="385"/>
      <c r="AA22" s="385"/>
      <c r="AB22" s="385"/>
      <c r="AC22" s="385"/>
      <c r="AD22" s="385"/>
      <c r="AE22" s="385"/>
      <c r="AF22" s="385"/>
      <c r="AG22" s="385"/>
      <c r="AH22" s="385"/>
      <c r="AI22" s="385"/>
      <c r="AJ22" s="385"/>
      <c r="AK22" s="385"/>
      <c r="AL22" s="385"/>
      <c r="AM22" s="385"/>
      <c r="AN22" s="385"/>
      <c r="AO22" s="385"/>
      <c r="AP22" s="385"/>
      <c r="AQ22" s="385"/>
      <c r="AR22" s="385"/>
      <c r="AS22" s="385"/>
      <c r="AT22" s="385"/>
      <c r="AU22" s="385"/>
      <c r="AV22" s="385"/>
      <c r="AW22" s="385"/>
      <c r="AX22" s="385"/>
      <c r="AY22" s="385"/>
      <c r="AZ22" s="385"/>
      <c r="BA22" s="385"/>
      <c r="BB22" s="385"/>
      <c r="BC22" s="385"/>
      <c r="BD22" s="385"/>
      <c r="BE22" s="385"/>
      <c r="BF22" s="385"/>
      <c r="BG22" s="385"/>
      <c r="BH22" s="385"/>
      <c r="BI22" s="385"/>
      <c r="BJ22" s="385"/>
      <c r="BK22" s="385"/>
      <c r="BL22" s="385"/>
      <c r="BM22" s="385"/>
    </row>
    <row r="23" spans="1:65" ht="22.7" customHeight="1" x14ac:dyDescent="0.2">
      <c r="A23" s="385"/>
      <c r="B23" s="541" t="s">
        <v>381</v>
      </c>
      <c r="C23" s="542"/>
      <c r="D23" s="542"/>
      <c r="E23" s="542"/>
      <c r="F23" s="542"/>
      <c r="G23" s="542"/>
      <c r="H23" s="542"/>
      <c r="I23" s="542"/>
      <c r="J23" s="542"/>
      <c r="K23" s="542"/>
      <c r="L23" s="542"/>
      <c r="M23" s="543"/>
      <c r="N23" s="425"/>
      <c r="O23" s="425"/>
      <c r="P23" s="385"/>
      <c r="Q23" s="385"/>
      <c r="R23" s="385"/>
      <c r="S23" s="385"/>
      <c r="T23" s="385"/>
      <c r="U23" s="385"/>
      <c r="V23" s="385"/>
      <c r="W23" s="385"/>
      <c r="X23" s="385"/>
      <c r="Y23" s="385"/>
      <c r="Z23" s="385"/>
      <c r="AA23" s="385"/>
      <c r="AB23" s="385"/>
      <c r="AC23" s="385"/>
      <c r="AD23" s="385"/>
      <c r="AE23" s="385"/>
      <c r="AF23" s="385"/>
      <c r="AG23" s="385"/>
      <c r="AH23" s="385"/>
      <c r="AI23" s="385"/>
      <c r="AJ23" s="385"/>
      <c r="AK23" s="385"/>
      <c r="AL23" s="385"/>
      <c r="AM23" s="385"/>
      <c r="AN23" s="385"/>
      <c r="AO23" s="385"/>
      <c r="AP23" s="385"/>
      <c r="AQ23" s="385"/>
      <c r="AR23" s="385"/>
      <c r="AS23" s="385"/>
      <c r="AT23" s="385"/>
      <c r="AU23" s="385"/>
      <c r="AV23" s="385"/>
      <c r="AW23" s="385"/>
      <c r="AX23" s="385"/>
      <c r="AY23" s="385"/>
      <c r="AZ23" s="385"/>
      <c r="BA23" s="385"/>
      <c r="BB23" s="385"/>
      <c r="BC23" s="385"/>
      <c r="BD23" s="385"/>
      <c r="BE23" s="385"/>
      <c r="BF23" s="385"/>
      <c r="BG23" s="385"/>
      <c r="BH23" s="385"/>
      <c r="BI23" s="385"/>
      <c r="BJ23" s="385"/>
      <c r="BK23" s="385"/>
      <c r="BL23" s="385"/>
      <c r="BM23" s="385"/>
    </row>
    <row r="24" spans="1:65" ht="22.7" customHeight="1" x14ac:dyDescent="0.2">
      <c r="A24" s="385"/>
      <c r="B24" s="547"/>
      <c r="C24" s="548"/>
      <c r="D24" s="548"/>
      <c r="E24" s="548"/>
      <c r="F24" s="548"/>
      <c r="G24" s="548"/>
      <c r="H24" s="548"/>
      <c r="I24" s="548"/>
      <c r="J24" s="548"/>
      <c r="K24" s="548"/>
      <c r="L24" s="548"/>
      <c r="M24" s="549"/>
      <c r="N24" s="385"/>
      <c r="O24" s="385"/>
      <c r="P24" s="385"/>
      <c r="Q24" s="385"/>
      <c r="R24" s="385"/>
      <c r="S24" s="385"/>
      <c r="T24" s="385"/>
      <c r="U24" s="385"/>
      <c r="V24" s="385"/>
      <c r="W24" s="385"/>
      <c r="X24" s="385"/>
      <c r="Y24" s="385"/>
      <c r="Z24" s="385"/>
      <c r="AA24" s="385"/>
      <c r="AB24" s="385"/>
      <c r="AC24" s="385"/>
      <c r="AD24" s="385"/>
      <c r="AE24" s="385"/>
      <c r="AF24" s="385"/>
      <c r="AG24" s="385"/>
      <c r="AH24" s="385"/>
      <c r="AI24" s="385"/>
      <c r="AJ24" s="385"/>
      <c r="AK24" s="385"/>
      <c r="AL24" s="385"/>
      <c r="AM24" s="385"/>
      <c r="AN24" s="385"/>
      <c r="AO24" s="385"/>
      <c r="AP24" s="385"/>
      <c r="AQ24" s="385"/>
      <c r="AR24" s="385"/>
      <c r="AS24" s="385"/>
      <c r="AT24" s="385"/>
      <c r="AU24" s="385"/>
      <c r="AV24" s="385"/>
      <c r="AW24" s="385"/>
      <c r="AX24" s="385"/>
      <c r="AY24" s="385"/>
      <c r="AZ24" s="385"/>
      <c r="BA24" s="385"/>
      <c r="BB24" s="385"/>
      <c r="BC24" s="385"/>
      <c r="BD24" s="385"/>
      <c r="BE24" s="385"/>
      <c r="BF24" s="385"/>
      <c r="BG24" s="385"/>
      <c r="BH24" s="385"/>
      <c r="BI24" s="385"/>
      <c r="BJ24" s="385"/>
      <c r="BK24" s="385"/>
      <c r="BL24" s="385"/>
      <c r="BM24" s="385"/>
    </row>
    <row r="25" spans="1:65" ht="22.7" customHeight="1" x14ac:dyDescent="0.2">
      <c r="A25" s="385"/>
      <c r="B25" s="547"/>
      <c r="C25" s="548"/>
      <c r="D25" s="548"/>
      <c r="E25" s="548"/>
      <c r="F25" s="548"/>
      <c r="G25" s="548"/>
      <c r="H25" s="548"/>
      <c r="I25" s="548"/>
      <c r="J25" s="548"/>
      <c r="K25" s="548"/>
      <c r="L25" s="548"/>
      <c r="M25" s="549"/>
      <c r="N25" s="385"/>
      <c r="O25" s="385"/>
      <c r="P25" s="385"/>
      <c r="Q25" s="385"/>
      <c r="R25" s="385"/>
      <c r="S25" s="385"/>
      <c r="T25" s="385"/>
      <c r="U25" s="385"/>
      <c r="V25" s="385"/>
      <c r="W25" s="385"/>
      <c r="X25" s="385"/>
      <c r="Y25" s="385"/>
      <c r="Z25" s="385"/>
      <c r="AA25" s="385"/>
      <c r="AB25" s="385"/>
      <c r="AC25" s="385"/>
      <c r="AD25" s="385"/>
      <c r="AE25" s="385"/>
      <c r="AF25" s="385"/>
      <c r="AG25" s="385"/>
      <c r="AH25" s="385"/>
      <c r="AI25" s="385"/>
      <c r="AJ25" s="385"/>
      <c r="AK25" s="385"/>
      <c r="AL25" s="385"/>
      <c r="AM25" s="385"/>
      <c r="AN25" s="385"/>
      <c r="AO25" s="385"/>
      <c r="AP25" s="385"/>
      <c r="AQ25" s="385"/>
      <c r="AR25" s="385"/>
      <c r="AS25" s="385"/>
      <c r="AT25" s="385"/>
      <c r="AU25" s="385"/>
      <c r="AV25" s="385"/>
      <c r="AW25" s="385"/>
      <c r="AX25" s="385"/>
      <c r="AY25" s="385"/>
      <c r="AZ25" s="385"/>
      <c r="BA25" s="385"/>
      <c r="BB25" s="385"/>
      <c r="BC25" s="385"/>
      <c r="BD25" s="385"/>
      <c r="BE25" s="385"/>
      <c r="BF25" s="385"/>
      <c r="BG25" s="385"/>
      <c r="BH25" s="385"/>
      <c r="BI25" s="385"/>
      <c r="BJ25" s="385"/>
      <c r="BK25" s="385"/>
      <c r="BL25" s="385"/>
      <c r="BM25" s="385"/>
    </row>
    <row r="26" spans="1:65" ht="22.7" customHeight="1" x14ac:dyDescent="0.2">
      <c r="A26" s="385"/>
      <c r="B26" s="547"/>
      <c r="C26" s="548"/>
      <c r="D26" s="548"/>
      <c r="E26" s="548"/>
      <c r="F26" s="548"/>
      <c r="G26" s="548"/>
      <c r="H26" s="548"/>
      <c r="I26" s="548"/>
      <c r="J26" s="548"/>
      <c r="K26" s="548"/>
      <c r="L26" s="548"/>
      <c r="M26" s="549"/>
      <c r="N26" s="385"/>
      <c r="O26" s="385"/>
      <c r="P26" s="385"/>
      <c r="Q26" s="385"/>
      <c r="R26" s="385"/>
      <c r="S26" s="385"/>
      <c r="T26" s="385"/>
      <c r="U26" s="385"/>
      <c r="V26" s="385"/>
      <c r="W26" s="385"/>
      <c r="X26" s="385"/>
      <c r="Y26" s="385"/>
      <c r="Z26" s="385"/>
      <c r="AA26" s="385"/>
      <c r="AB26" s="385"/>
      <c r="AC26" s="385"/>
      <c r="AD26" s="385"/>
      <c r="AE26" s="385"/>
      <c r="AF26" s="385"/>
      <c r="AG26" s="385"/>
      <c r="AH26" s="385"/>
      <c r="AI26" s="385"/>
      <c r="AJ26" s="385"/>
      <c r="AK26" s="385"/>
      <c r="AL26" s="385"/>
      <c r="AM26" s="385"/>
      <c r="AN26" s="385"/>
      <c r="AO26" s="385"/>
      <c r="AP26" s="385"/>
      <c r="AQ26" s="385"/>
      <c r="AR26" s="385"/>
      <c r="AS26" s="385"/>
      <c r="AT26" s="385"/>
      <c r="AU26" s="385"/>
      <c r="AV26" s="385"/>
      <c r="AW26" s="385"/>
      <c r="AX26" s="385"/>
      <c r="AY26" s="385"/>
      <c r="AZ26" s="385"/>
      <c r="BA26" s="385"/>
      <c r="BB26" s="385"/>
      <c r="BC26" s="385"/>
      <c r="BD26" s="385"/>
      <c r="BE26" s="385"/>
      <c r="BF26" s="385"/>
      <c r="BG26" s="385"/>
      <c r="BH26" s="385"/>
      <c r="BI26" s="385"/>
      <c r="BJ26" s="385"/>
      <c r="BK26" s="385"/>
      <c r="BL26" s="385"/>
      <c r="BM26" s="385"/>
    </row>
    <row r="27" spans="1:65" ht="22.7" customHeight="1" x14ac:dyDescent="0.2">
      <c r="A27" s="385"/>
      <c r="B27" s="547"/>
      <c r="C27" s="548"/>
      <c r="D27" s="548"/>
      <c r="E27" s="548"/>
      <c r="F27" s="548"/>
      <c r="G27" s="548"/>
      <c r="H27" s="548"/>
      <c r="I27" s="548"/>
      <c r="J27" s="548"/>
      <c r="K27" s="548"/>
      <c r="L27" s="548"/>
      <c r="M27" s="549"/>
      <c r="N27" s="385"/>
      <c r="O27" s="385"/>
      <c r="P27" s="385"/>
      <c r="Q27" s="385"/>
      <c r="R27" s="385"/>
      <c r="S27" s="385"/>
      <c r="T27" s="385"/>
      <c r="U27" s="385"/>
      <c r="V27" s="385"/>
      <c r="W27" s="385"/>
      <c r="X27" s="385"/>
      <c r="Y27" s="385"/>
      <c r="Z27" s="385"/>
      <c r="AA27" s="385"/>
      <c r="AB27" s="385"/>
      <c r="AC27" s="385"/>
      <c r="AD27" s="385"/>
      <c r="AE27" s="385"/>
      <c r="AF27" s="385"/>
      <c r="AG27" s="385"/>
      <c r="AH27" s="385"/>
      <c r="AI27" s="385"/>
      <c r="AJ27" s="385"/>
      <c r="AK27" s="385"/>
      <c r="AL27" s="385"/>
      <c r="AM27" s="385"/>
      <c r="AN27" s="385"/>
      <c r="AO27" s="385"/>
      <c r="AP27" s="385"/>
      <c r="AQ27" s="385"/>
      <c r="AR27" s="385"/>
      <c r="AS27" s="385"/>
      <c r="AT27" s="385"/>
      <c r="AU27" s="385"/>
      <c r="AV27" s="385"/>
      <c r="AW27" s="385"/>
      <c r="AX27" s="385"/>
      <c r="AY27" s="385"/>
      <c r="AZ27" s="385"/>
      <c r="BA27" s="385"/>
      <c r="BB27" s="385"/>
      <c r="BC27" s="385"/>
      <c r="BD27" s="385"/>
      <c r="BE27" s="385"/>
      <c r="BF27" s="385"/>
      <c r="BG27" s="385"/>
      <c r="BH27" s="385"/>
      <c r="BI27" s="385"/>
      <c r="BJ27" s="385"/>
      <c r="BK27" s="385"/>
      <c r="BL27" s="385"/>
      <c r="BM27" s="385"/>
    </row>
    <row r="28" spans="1:65" ht="22.7" customHeight="1" x14ac:dyDescent="0.2">
      <c r="A28" s="385"/>
      <c r="B28" s="547"/>
      <c r="C28" s="548"/>
      <c r="D28" s="548"/>
      <c r="E28" s="548"/>
      <c r="F28" s="548"/>
      <c r="G28" s="548"/>
      <c r="H28" s="548"/>
      <c r="I28" s="548"/>
      <c r="J28" s="548"/>
      <c r="K28" s="548"/>
      <c r="L28" s="548"/>
      <c r="M28" s="549"/>
      <c r="N28" s="385"/>
      <c r="O28" s="385"/>
      <c r="P28" s="385"/>
      <c r="Q28" s="385"/>
      <c r="R28" s="385"/>
      <c r="S28" s="385"/>
      <c r="T28" s="385"/>
      <c r="U28" s="385"/>
      <c r="V28" s="385"/>
      <c r="W28" s="385"/>
      <c r="X28" s="385"/>
      <c r="Y28" s="385"/>
      <c r="Z28" s="385"/>
      <c r="AA28" s="385"/>
      <c r="AB28" s="385"/>
      <c r="AC28" s="385"/>
      <c r="AD28" s="385"/>
      <c r="AE28" s="385"/>
      <c r="AF28" s="385"/>
      <c r="AG28" s="385"/>
      <c r="AH28" s="385"/>
      <c r="AI28" s="385"/>
      <c r="AJ28" s="385"/>
      <c r="AK28" s="385"/>
      <c r="AL28" s="385"/>
      <c r="AM28" s="385"/>
      <c r="AN28" s="385"/>
      <c r="AO28" s="385"/>
      <c r="AP28" s="385"/>
      <c r="AQ28" s="385"/>
      <c r="AR28" s="385"/>
      <c r="AS28" s="385"/>
      <c r="AT28" s="385"/>
      <c r="AU28" s="385"/>
      <c r="AV28" s="385"/>
      <c r="AW28" s="385"/>
      <c r="AX28" s="385"/>
      <c r="AY28" s="385"/>
      <c r="AZ28" s="385"/>
      <c r="BA28" s="385"/>
      <c r="BB28" s="385"/>
      <c r="BC28" s="385"/>
      <c r="BD28" s="385"/>
      <c r="BE28" s="385"/>
      <c r="BF28" s="385"/>
      <c r="BG28" s="385"/>
      <c r="BH28" s="385"/>
      <c r="BI28" s="385"/>
      <c r="BJ28" s="385"/>
      <c r="BK28" s="385"/>
      <c r="BL28" s="385"/>
      <c r="BM28" s="385"/>
    </row>
    <row r="29" spans="1:65" ht="22.7" customHeight="1" x14ac:dyDescent="0.2">
      <c r="A29" s="385"/>
      <c r="B29" s="547"/>
      <c r="C29" s="548"/>
      <c r="D29" s="548"/>
      <c r="E29" s="548"/>
      <c r="F29" s="548"/>
      <c r="G29" s="548"/>
      <c r="H29" s="548"/>
      <c r="I29" s="548"/>
      <c r="J29" s="548"/>
      <c r="K29" s="548"/>
      <c r="L29" s="548"/>
      <c r="M29" s="549"/>
      <c r="N29" s="385"/>
      <c r="O29" s="385"/>
      <c r="P29" s="385"/>
      <c r="Q29" s="385"/>
      <c r="R29" s="385"/>
      <c r="S29" s="385"/>
      <c r="T29" s="385"/>
      <c r="U29" s="385"/>
      <c r="V29" s="385"/>
      <c r="W29" s="385"/>
      <c r="X29" s="385"/>
      <c r="Y29" s="385"/>
      <c r="Z29" s="385"/>
      <c r="AA29" s="385"/>
      <c r="AB29" s="385"/>
      <c r="AC29" s="385"/>
      <c r="AD29" s="385"/>
      <c r="AE29" s="385"/>
      <c r="AF29" s="385"/>
      <c r="AG29" s="385"/>
      <c r="AH29" s="385"/>
      <c r="AI29" s="385"/>
      <c r="AJ29" s="385"/>
      <c r="AK29" s="385"/>
      <c r="AL29" s="385"/>
      <c r="AM29" s="385"/>
      <c r="AN29" s="385"/>
      <c r="AO29" s="385"/>
      <c r="AP29" s="385"/>
      <c r="AQ29" s="385"/>
      <c r="AR29" s="385"/>
      <c r="AS29" s="385"/>
      <c r="AT29" s="385"/>
      <c r="AU29" s="385"/>
      <c r="AV29" s="385"/>
      <c r="AW29" s="385"/>
      <c r="AX29" s="385"/>
      <c r="AY29" s="385"/>
      <c r="AZ29" s="385"/>
      <c r="BA29" s="385"/>
      <c r="BB29" s="385"/>
      <c r="BC29" s="385"/>
      <c r="BD29" s="385"/>
      <c r="BE29" s="385"/>
      <c r="BF29" s="385"/>
      <c r="BG29" s="385"/>
      <c r="BH29" s="385"/>
      <c r="BI29" s="385"/>
      <c r="BJ29" s="385"/>
      <c r="BK29" s="385"/>
      <c r="BL29" s="385"/>
      <c r="BM29" s="385"/>
    </row>
    <row r="30" spans="1:65" ht="22.7" customHeight="1" x14ac:dyDescent="0.2">
      <c r="A30" s="385"/>
      <c r="B30" s="547"/>
      <c r="C30" s="548"/>
      <c r="D30" s="548"/>
      <c r="E30" s="548"/>
      <c r="F30" s="548"/>
      <c r="G30" s="548"/>
      <c r="H30" s="548"/>
      <c r="I30" s="548"/>
      <c r="J30" s="548"/>
      <c r="K30" s="548"/>
      <c r="L30" s="548"/>
      <c r="M30" s="549"/>
      <c r="N30" s="385"/>
      <c r="O30" s="385"/>
      <c r="P30" s="385"/>
      <c r="Q30" s="385"/>
      <c r="R30" s="385"/>
      <c r="S30" s="385"/>
      <c r="T30" s="385"/>
      <c r="U30" s="385"/>
      <c r="V30" s="385"/>
      <c r="W30" s="385"/>
      <c r="X30" s="385"/>
      <c r="Y30" s="385"/>
      <c r="Z30" s="385"/>
      <c r="AA30" s="385"/>
      <c r="AB30" s="385"/>
      <c r="AC30" s="385"/>
      <c r="AD30" s="385"/>
      <c r="AE30" s="385"/>
      <c r="AF30" s="385"/>
      <c r="AG30" s="385"/>
      <c r="AH30" s="385"/>
      <c r="AI30" s="385"/>
      <c r="AJ30" s="385"/>
      <c r="AK30" s="385"/>
      <c r="AL30" s="385"/>
      <c r="AM30" s="385"/>
      <c r="AN30" s="385"/>
      <c r="AO30" s="385"/>
      <c r="AP30" s="385"/>
      <c r="AQ30" s="385"/>
      <c r="AR30" s="385"/>
      <c r="AS30" s="385"/>
      <c r="AT30" s="385"/>
      <c r="AU30" s="385"/>
      <c r="AV30" s="385"/>
      <c r="AW30" s="385"/>
      <c r="AX30" s="385"/>
      <c r="AY30" s="385"/>
      <c r="AZ30" s="385"/>
      <c r="BA30" s="385"/>
      <c r="BB30" s="385"/>
      <c r="BC30" s="385"/>
      <c r="BD30" s="385"/>
      <c r="BE30" s="385"/>
      <c r="BF30" s="385"/>
      <c r="BG30" s="385"/>
      <c r="BH30" s="385"/>
      <c r="BI30" s="385"/>
      <c r="BJ30" s="385"/>
      <c r="BK30" s="385"/>
      <c r="BL30" s="385"/>
      <c r="BM30" s="385"/>
    </row>
    <row r="31" spans="1:65" ht="22.7" customHeight="1" x14ac:dyDescent="0.2">
      <c r="A31" s="385"/>
      <c r="B31" s="547"/>
      <c r="C31" s="548"/>
      <c r="D31" s="548"/>
      <c r="E31" s="548"/>
      <c r="F31" s="548"/>
      <c r="G31" s="548"/>
      <c r="H31" s="548"/>
      <c r="I31" s="548"/>
      <c r="J31" s="548"/>
      <c r="K31" s="548"/>
      <c r="L31" s="548"/>
      <c r="M31" s="549"/>
      <c r="N31" s="385"/>
      <c r="O31" s="385"/>
      <c r="P31" s="385"/>
      <c r="Q31" s="385"/>
      <c r="R31" s="385"/>
      <c r="S31" s="385"/>
      <c r="T31" s="385"/>
      <c r="U31" s="385"/>
      <c r="V31" s="385"/>
      <c r="W31" s="385"/>
      <c r="X31" s="385"/>
      <c r="Y31" s="385"/>
      <c r="Z31" s="385"/>
      <c r="AA31" s="385"/>
      <c r="AB31" s="385"/>
      <c r="AC31" s="385"/>
      <c r="AD31" s="385"/>
      <c r="AE31" s="385"/>
      <c r="AF31" s="385"/>
      <c r="AG31" s="385"/>
      <c r="AH31" s="385"/>
      <c r="AI31" s="385"/>
      <c r="AJ31" s="385"/>
      <c r="AK31" s="385"/>
      <c r="AL31" s="385"/>
      <c r="AM31" s="385"/>
      <c r="AN31" s="385"/>
      <c r="AO31" s="385"/>
      <c r="AP31" s="385"/>
      <c r="AQ31" s="385"/>
      <c r="AR31" s="385"/>
      <c r="AS31" s="385"/>
      <c r="AT31" s="385"/>
      <c r="AU31" s="385"/>
      <c r="AV31" s="385"/>
      <c r="AW31" s="385"/>
      <c r="AX31" s="385"/>
      <c r="AY31" s="385"/>
      <c r="AZ31" s="385"/>
      <c r="BA31" s="385"/>
      <c r="BB31" s="385"/>
      <c r="BC31" s="385"/>
      <c r="BD31" s="385"/>
      <c r="BE31" s="385"/>
      <c r="BF31" s="385"/>
      <c r="BG31" s="385"/>
      <c r="BH31" s="385"/>
      <c r="BI31" s="385"/>
      <c r="BJ31" s="385"/>
      <c r="BK31" s="385"/>
      <c r="BL31" s="385"/>
      <c r="BM31" s="385"/>
    </row>
    <row r="32" spans="1:65" ht="22.7" customHeight="1" x14ac:dyDescent="0.2">
      <c r="A32" s="385"/>
      <c r="B32" s="547"/>
      <c r="C32" s="548"/>
      <c r="D32" s="548"/>
      <c r="E32" s="548"/>
      <c r="F32" s="548"/>
      <c r="G32" s="548"/>
      <c r="H32" s="548"/>
      <c r="I32" s="548"/>
      <c r="J32" s="548"/>
      <c r="K32" s="548"/>
      <c r="L32" s="548"/>
      <c r="M32" s="549"/>
      <c r="N32" s="385"/>
      <c r="O32" s="385"/>
      <c r="P32" s="385"/>
      <c r="Q32" s="385"/>
      <c r="R32" s="385"/>
      <c r="S32" s="385"/>
      <c r="T32" s="385"/>
      <c r="U32" s="385"/>
      <c r="V32" s="385"/>
      <c r="W32" s="385"/>
      <c r="X32" s="385"/>
      <c r="Y32" s="385"/>
      <c r="Z32" s="385"/>
      <c r="AA32" s="385"/>
      <c r="AB32" s="385"/>
      <c r="AC32" s="385"/>
      <c r="AD32" s="385"/>
      <c r="AE32" s="385"/>
      <c r="AF32" s="385"/>
      <c r="AG32" s="385"/>
      <c r="AH32" s="385"/>
      <c r="AI32" s="385"/>
      <c r="AJ32" s="385"/>
      <c r="AK32" s="385"/>
      <c r="AL32" s="385"/>
      <c r="AM32" s="385"/>
      <c r="AN32" s="385"/>
      <c r="AO32" s="385"/>
      <c r="AP32" s="385"/>
      <c r="AQ32" s="385"/>
      <c r="AR32" s="385"/>
      <c r="AS32" s="385"/>
      <c r="AT32" s="385"/>
      <c r="AU32" s="385"/>
      <c r="AV32" s="385"/>
      <c r="AW32" s="385"/>
      <c r="AX32" s="385"/>
      <c r="AY32" s="385"/>
      <c r="AZ32" s="385"/>
      <c r="BA32" s="385"/>
      <c r="BB32" s="385"/>
      <c r="BC32" s="385"/>
      <c r="BD32" s="385"/>
      <c r="BE32" s="385"/>
      <c r="BF32" s="385"/>
      <c r="BG32" s="385"/>
      <c r="BH32" s="385"/>
      <c r="BI32" s="385"/>
      <c r="BJ32" s="385"/>
      <c r="BK32" s="385"/>
      <c r="BL32" s="385"/>
      <c r="BM32" s="385"/>
    </row>
    <row r="33" spans="1:65" ht="22.7" customHeight="1" x14ac:dyDescent="0.2">
      <c r="A33" s="385"/>
      <c r="B33" s="547"/>
      <c r="C33" s="548"/>
      <c r="D33" s="548"/>
      <c r="E33" s="548"/>
      <c r="F33" s="548"/>
      <c r="G33" s="548"/>
      <c r="H33" s="548"/>
      <c r="I33" s="548"/>
      <c r="J33" s="548"/>
      <c r="K33" s="548"/>
      <c r="L33" s="548"/>
      <c r="M33" s="549"/>
      <c r="N33" s="385"/>
      <c r="O33" s="385"/>
      <c r="P33" s="385"/>
      <c r="Q33" s="385"/>
      <c r="R33" s="385"/>
      <c r="S33" s="385"/>
      <c r="T33" s="385"/>
      <c r="U33" s="385"/>
      <c r="V33" s="385"/>
      <c r="W33" s="385"/>
      <c r="X33" s="385"/>
      <c r="Y33" s="385"/>
      <c r="Z33" s="385"/>
      <c r="AA33" s="385"/>
      <c r="AB33" s="385"/>
      <c r="AC33" s="385"/>
      <c r="AD33" s="385"/>
      <c r="AE33" s="385"/>
      <c r="AF33" s="385"/>
      <c r="AG33" s="385"/>
      <c r="AH33" s="385"/>
      <c r="AI33" s="385"/>
      <c r="AJ33" s="385"/>
      <c r="AK33" s="385"/>
      <c r="AL33" s="385"/>
      <c r="AM33" s="385"/>
      <c r="AN33" s="385"/>
      <c r="AO33" s="385"/>
      <c r="AP33" s="385"/>
      <c r="AQ33" s="385"/>
      <c r="AR33" s="385"/>
      <c r="AS33" s="385"/>
      <c r="AT33" s="385"/>
      <c r="AU33" s="385"/>
      <c r="AV33" s="385"/>
      <c r="AW33" s="385"/>
      <c r="AX33" s="385"/>
      <c r="AY33" s="385"/>
      <c r="AZ33" s="385"/>
      <c r="BA33" s="385"/>
      <c r="BB33" s="385"/>
      <c r="BC33" s="385"/>
      <c r="BD33" s="385"/>
      <c r="BE33" s="385"/>
      <c r="BF33" s="385"/>
      <c r="BG33" s="385"/>
      <c r="BH33" s="385"/>
      <c r="BI33" s="385"/>
      <c r="BJ33" s="385"/>
      <c r="BK33" s="385"/>
      <c r="BL33" s="385"/>
      <c r="BM33" s="385"/>
    </row>
    <row r="34" spans="1:65" ht="22.7" customHeight="1" x14ac:dyDescent="0.2">
      <c r="A34" s="385"/>
      <c r="B34" s="547"/>
      <c r="C34" s="548"/>
      <c r="D34" s="548"/>
      <c r="E34" s="548"/>
      <c r="F34" s="548"/>
      <c r="G34" s="548"/>
      <c r="H34" s="548"/>
      <c r="I34" s="548"/>
      <c r="J34" s="548"/>
      <c r="K34" s="548"/>
      <c r="L34" s="548"/>
      <c r="M34" s="549"/>
      <c r="N34" s="385"/>
      <c r="O34" s="385"/>
      <c r="P34" s="385"/>
      <c r="Q34" s="385"/>
      <c r="R34" s="385"/>
      <c r="S34" s="385"/>
      <c r="T34" s="385"/>
      <c r="U34" s="385"/>
      <c r="V34" s="385"/>
      <c r="W34" s="385"/>
      <c r="X34" s="385"/>
      <c r="Y34" s="385"/>
      <c r="Z34" s="385"/>
      <c r="AA34" s="385"/>
      <c r="AB34" s="385"/>
      <c r="AC34" s="385"/>
      <c r="AD34" s="385"/>
      <c r="AE34" s="385"/>
      <c r="AF34" s="385"/>
      <c r="AG34" s="385"/>
      <c r="AH34" s="385"/>
      <c r="AI34" s="385"/>
      <c r="AJ34" s="385"/>
      <c r="AK34" s="385"/>
      <c r="AL34" s="385"/>
      <c r="AM34" s="385"/>
      <c r="AN34" s="385"/>
      <c r="AO34" s="385"/>
      <c r="AP34" s="385"/>
      <c r="AQ34" s="385"/>
      <c r="AR34" s="385"/>
      <c r="AS34" s="385"/>
      <c r="AT34" s="385"/>
      <c r="AU34" s="385"/>
      <c r="AV34" s="385"/>
      <c r="AW34" s="385"/>
      <c r="AX34" s="385"/>
      <c r="AY34" s="385"/>
      <c r="AZ34" s="385"/>
      <c r="BA34" s="385"/>
      <c r="BB34" s="385"/>
      <c r="BC34" s="385"/>
      <c r="BD34" s="385"/>
      <c r="BE34" s="385"/>
      <c r="BF34" s="385"/>
      <c r="BG34" s="385"/>
      <c r="BH34" s="385"/>
      <c r="BI34" s="385"/>
      <c r="BJ34" s="385"/>
      <c r="BK34" s="385"/>
      <c r="BL34" s="385"/>
      <c r="BM34" s="385"/>
    </row>
    <row r="35" spans="1:65" ht="22.7" customHeight="1" x14ac:dyDescent="0.2">
      <c r="A35" s="385"/>
      <c r="B35" s="547"/>
      <c r="C35" s="548"/>
      <c r="D35" s="548"/>
      <c r="E35" s="548"/>
      <c r="F35" s="548"/>
      <c r="G35" s="548"/>
      <c r="H35" s="548"/>
      <c r="I35" s="548"/>
      <c r="J35" s="548"/>
      <c r="K35" s="548"/>
      <c r="L35" s="548"/>
      <c r="M35" s="549"/>
      <c r="N35" s="385"/>
      <c r="O35" s="385"/>
      <c r="P35" s="385"/>
      <c r="Q35" s="385"/>
      <c r="R35" s="385"/>
      <c r="S35" s="385"/>
      <c r="T35" s="385"/>
      <c r="U35" s="385"/>
      <c r="V35" s="385"/>
      <c r="W35" s="385"/>
      <c r="X35" s="385"/>
      <c r="Y35" s="385"/>
      <c r="Z35" s="385"/>
      <c r="AA35" s="385"/>
      <c r="AB35" s="385"/>
      <c r="AC35" s="385"/>
      <c r="AD35" s="385"/>
      <c r="AE35" s="385"/>
      <c r="AF35" s="385"/>
      <c r="AG35" s="385"/>
      <c r="AH35" s="385"/>
      <c r="AI35" s="385"/>
      <c r="AJ35" s="385"/>
      <c r="AK35" s="385"/>
      <c r="AL35" s="385"/>
      <c r="AM35" s="385"/>
      <c r="AN35" s="385"/>
      <c r="AO35" s="385"/>
      <c r="AP35" s="385"/>
      <c r="AQ35" s="385"/>
      <c r="AR35" s="385"/>
      <c r="AS35" s="385"/>
      <c r="AT35" s="385"/>
      <c r="AU35" s="385"/>
      <c r="AV35" s="385"/>
      <c r="AW35" s="385"/>
      <c r="AX35" s="385"/>
      <c r="AY35" s="385"/>
      <c r="AZ35" s="385"/>
      <c r="BA35" s="385"/>
      <c r="BB35" s="385"/>
      <c r="BC35" s="385"/>
      <c r="BD35" s="385"/>
      <c r="BE35" s="385"/>
      <c r="BF35" s="385"/>
      <c r="BG35" s="385"/>
      <c r="BH35" s="385"/>
      <c r="BI35" s="385"/>
      <c r="BJ35" s="385"/>
      <c r="BK35" s="385"/>
      <c r="BL35" s="385"/>
      <c r="BM35" s="385"/>
    </row>
    <row r="36" spans="1:65" ht="22.7" customHeight="1" x14ac:dyDescent="0.2">
      <c r="A36" s="385"/>
      <c r="B36" s="547"/>
      <c r="C36" s="548"/>
      <c r="D36" s="548"/>
      <c r="E36" s="548"/>
      <c r="F36" s="548"/>
      <c r="G36" s="548"/>
      <c r="H36" s="548"/>
      <c r="I36" s="548"/>
      <c r="J36" s="548"/>
      <c r="K36" s="548"/>
      <c r="L36" s="548"/>
      <c r="M36" s="549"/>
      <c r="N36" s="385"/>
      <c r="O36" s="385"/>
      <c r="P36" s="385"/>
      <c r="Q36" s="385"/>
      <c r="R36" s="385"/>
      <c r="S36" s="385"/>
      <c r="T36" s="385"/>
      <c r="U36" s="385"/>
      <c r="V36" s="385"/>
      <c r="W36" s="385"/>
      <c r="X36" s="385"/>
      <c r="Y36" s="385"/>
      <c r="Z36" s="385"/>
      <c r="AA36" s="385"/>
      <c r="AB36" s="385"/>
      <c r="AC36" s="385"/>
      <c r="AD36" s="385"/>
      <c r="AE36" s="385"/>
      <c r="AF36" s="385"/>
      <c r="AG36" s="385"/>
      <c r="AH36" s="385"/>
      <c r="AI36" s="385"/>
      <c r="AJ36" s="385"/>
      <c r="AK36" s="385"/>
      <c r="AL36" s="385"/>
      <c r="AM36" s="385"/>
      <c r="AN36" s="385"/>
      <c r="AO36" s="385"/>
      <c r="AP36" s="385"/>
      <c r="AQ36" s="385"/>
      <c r="AR36" s="385"/>
      <c r="AS36" s="385"/>
      <c r="AT36" s="385"/>
      <c r="AU36" s="385"/>
      <c r="AV36" s="385"/>
      <c r="AW36" s="385"/>
      <c r="AX36" s="385"/>
      <c r="AY36" s="385"/>
      <c r="AZ36" s="385"/>
      <c r="BA36" s="385"/>
      <c r="BB36" s="385"/>
      <c r="BC36" s="385"/>
      <c r="BD36" s="385"/>
      <c r="BE36" s="385"/>
      <c r="BF36" s="385"/>
      <c r="BG36" s="385"/>
      <c r="BH36" s="385"/>
      <c r="BI36" s="385"/>
      <c r="BJ36" s="385"/>
      <c r="BK36" s="385"/>
      <c r="BL36" s="385"/>
      <c r="BM36" s="385"/>
    </row>
    <row r="37" spans="1:65" ht="22.7" customHeight="1" x14ac:dyDescent="0.2">
      <c r="A37" s="385"/>
      <c r="B37" s="547"/>
      <c r="C37" s="548"/>
      <c r="D37" s="548"/>
      <c r="E37" s="548"/>
      <c r="F37" s="548"/>
      <c r="G37" s="548"/>
      <c r="H37" s="548"/>
      <c r="I37" s="548"/>
      <c r="J37" s="548"/>
      <c r="K37" s="548"/>
      <c r="L37" s="548"/>
      <c r="M37" s="549"/>
      <c r="N37" s="385"/>
      <c r="O37" s="385"/>
      <c r="P37" s="385"/>
      <c r="Q37" s="385"/>
      <c r="R37" s="385"/>
      <c r="S37" s="385"/>
      <c r="T37" s="385"/>
      <c r="U37" s="385"/>
      <c r="V37" s="385"/>
      <c r="W37" s="385"/>
      <c r="X37" s="385"/>
      <c r="Y37" s="385"/>
      <c r="Z37" s="385"/>
      <c r="AA37" s="385"/>
      <c r="AB37" s="385"/>
      <c r="AC37" s="385"/>
      <c r="AD37" s="385"/>
      <c r="AE37" s="385"/>
      <c r="AF37" s="385"/>
      <c r="AG37" s="385"/>
      <c r="AH37" s="385"/>
      <c r="AI37" s="385"/>
      <c r="AJ37" s="385"/>
      <c r="AK37" s="385"/>
      <c r="AL37" s="385"/>
      <c r="AM37" s="385"/>
      <c r="AN37" s="385"/>
      <c r="AO37" s="385"/>
      <c r="AP37" s="385"/>
      <c r="AQ37" s="385"/>
      <c r="AR37" s="385"/>
      <c r="AS37" s="385"/>
      <c r="AT37" s="385"/>
      <c r="AU37" s="385"/>
      <c r="AV37" s="385"/>
      <c r="AW37" s="385"/>
      <c r="AX37" s="385"/>
      <c r="AY37" s="385"/>
      <c r="AZ37" s="385"/>
      <c r="BA37" s="385"/>
      <c r="BB37" s="385"/>
      <c r="BC37" s="385"/>
      <c r="BD37" s="385"/>
      <c r="BE37" s="385"/>
      <c r="BF37" s="385"/>
      <c r="BG37" s="385"/>
      <c r="BH37" s="385"/>
      <c r="BI37" s="385"/>
      <c r="BJ37" s="385"/>
      <c r="BK37" s="385"/>
      <c r="BL37" s="385"/>
      <c r="BM37" s="385"/>
    </row>
    <row r="38" spans="1:65" ht="22.7" customHeight="1" x14ac:dyDescent="0.2">
      <c r="A38" s="385"/>
      <c r="B38" s="547"/>
      <c r="C38" s="548"/>
      <c r="D38" s="548"/>
      <c r="E38" s="548"/>
      <c r="F38" s="548"/>
      <c r="G38" s="548"/>
      <c r="H38" s="548"/>
      <c r="I38" s="548"/>
      <c r="J38" s="548"/>
      <c r="K38" s="548"/>
      <c r="L38" s="548"/>
      <c r="M38" s="549"/>
      <c r="N38" s="385"/>
      <c r="O38" s="385"/>
      <c r="P38" s="385"/>
      <c r="Q38" s="385"/>
      <c r="R38" s="385"/>
      <c r="S38" s="385"/>
      <c r="T38" s="385"/>
      <c r="U38" s="385"/>
      <c r="V38" s="385"/>
      <c r="W38" s="385"/>
      <c r="X38" s="385"/>
      <c r="Y38" s="385"/>
      <c r="Z38" s="385"/>
      <c r="AA38" s="385"/>
      <c r="AB38" s="385"/>
      <c r="AC38" s="385"/>
      <c r="AD38" s="385"/>
      <c r="AE38" s="385"/>
      <c r="AF38" s="385"/>
      <c r="AG38" s="385"/>
      <c r="AH38" s="385"/>
      <c r="AI38" s="385"/>
      <c r="AJ38" s="385"/>
      <c r="AK38" s="385"/>
      <c r="AL38" s="385"/>
      <c r="AM38" s="385"/>
      <c r="AN38" s="385"/>
      <c r="AO38" s="385"/>
      <c r="AP38" s="385"/>
      <c r="AQ38" s="385"/>
      <c r="AR38" s="385"/>
      <c r="AS38" s="385"/>
      <c r="AT38" s="385"/>
      <c r="AU38" s="385"/>
      <c r="AV38" s="385"/>
      <c r="AW38" s="385"/>
      <c r="AX38" s="385"/>
      <c r="AY38" s="385"/>
      <c r="AZ38" s="385"/>
      <c r="BA38" s="385"/>
      <c r="BB38" s="385"/>
      <c r="BC38" s="385"/>
      <c r="BD38" s="385"/>
      <c r="BE38" s="385"/>
      <c r="BF38" s="385"/>
      <c r="BG38" s="385"/>
      <c r="BH38" s="385"/>
      <c r="BI38" s="385"/>
      <c r="BJ38" s="385"/>
      <c r="BK38" s="385"/>
      <c r="BL38" s="385"/>
      <c r="BM38" s="385"/>
    </row>
    <row r="39" spans="1:65" ht="22.7" customHeight="1" x14ac:dyDescent="0.2">
      <c r="A39" s="385"/>
      <c r="B39" s="547"/>
      <c r="C39" s="548"/>
      <c r="D39" s="548"/>
      <c r="E39" s="548"/>
      <c r="F39" s="548"/>
      <c r="G39" s="548"/>
      <c r="H39" s="548"/>
      <c r="I39" s="548"/>
      <c r="J39" s="548"/>
      <c r="K39" s="548"/>
      <c r="L39" s="548"/>
      <c r="M39" s="549"/>
      <c r="N39" s="385"/>
      <c r="O39" s="385"/>
      <c r="P39" s="385"/>
      <c r="Q39" s="385"/>
      <c r="R39" s="385"/>
      <c r="S39" s="385"/>
      <c r="T39" s="385"/>
      <c r="U39" s="385"/>
      <c r="V39" s="385"/>
      <c r="W39" s="385"/>
      <c r="X39" s="385"/>
      <c r="Y39" s="385"/>
      <c r="Z39" s="385"/>
      <c r="AA39" s="385"/>
      <c r="AB39" s="385"/>
      <c r="AC39" s="385"/>
      <c r="AD39" s="385"/>
      <c r="AE39" s="385"/>
      <c r="AF39" s="385"/>
      <c r="AG39" s="385"/>
      <c r="AH39" s="385"/>
      <c r="AI39" s="385"/>
      <c r="AJ39" s="385"/>
      <c r="AK39" s="385"/>
      <c r="AL39" s="385"/>
      <c r="AM39" s="385"/>
      <c r="AN39" s="385"/>
      <c r="AO39" s="385"/>
      <c r="AP39" s="385"/>
      <c r="AQ39" s="385"/>
      <c r="AR39" s="385"/>
      <c r="AS39" s="385"/>
      <c r="AT39" s="385"/>
      <c r="AU39" s="385"/>
      <c r="AV39" s="385"/>
      <c r="AW39" s="385"/>
      <c r="AX39" s="385"/>
      <c r="AY39" s="385"/>
      <c r="AZ39" s="385"/>
      <c r="BA39" s="385"/>
      <c r="BB39" s="385"/>
      <c r="BC39" s="385"/>
      <c r="BD39" s="385"/>
      <c r="BE39" s="385"/>
      <c r="BF39" s="385"/>
      <c r="BG39" s="385"/>
      <c r="BH39" s="385"/>
      <c r="BI39" s="385"/>
      <c r="BJ39" s="385"/>
      <c r="BK39" s="385"/>
      <c r="BL39" s="385"/>
      <c r="BM39" s="385"/>
    </row>
    <row r="40" spans="1:65" ht="22.7" customHeight="1" x14ac:dyDescent="0.2">
      <c r="A40" s="385"/>
      <c r="B40" s="547"/>
      <c r="C40" s="548"/>
      <c r="D40" s="548"/>
      <c r="E40" s="548"/>
      <c r="F40" s="548"/>
      <c r="G40" s="548"/>
      <c r="H40" s="548"/>
      <c r="I40" s="548"/>
      <c r="J40" s="548"/>
      <c r="K40" s="548"/>
      <c r="L40" s="548"/>
      <c r="M40" s="549"/>
      <c r="N40" s="385"/>
      <c r="O40" s="385"/>
      <c r="P40" s="385"/>
      <c r="Q40" s="385"/>
      <c r="R40" s="385"/>
      <c r="S40" s="385"/>
      <c r="T40" s="385"/>
      <c r="U40" s="385"/>
      <c r="V40" s="385"/>
      <c r="W40" s="385"/>
      <c r="X40" s="385"/>
      <c r="Y40" s="385"/>
      <c r="Z40" s="385"/>
      <c r="AA40" s="385"/>
      <c r="AB40" s="385"/>
      <c r="AC40" s="385"/>
      <c r="AD40" s="385"/>
      <c r="AE40" s="385"/>
      <c r="AF40" s="385"/>
      <c r="AG40" s="385"/>
      <c r="AH40" s="385"/>
      <c r="AI40" s="385"/>
      <c r="AJ40" s="385"/>
      <c r="AK40" s="385"/>
      <c r="AL40" s="385"/>
      <c r="AM40" s="385"/>
      <c r="AN40" s="385"/>
      <c r="AO40" s="385"/>
      <c r="AP40" s="385"/>
      <c r="AQ40" s="385"/>
      <c r="AR40" s="385"/>
      <c r="AS40" s="385"/>
      <c r="AT40" s="385"/>
      <c r="AU40" s="385"/>
      <c r="AV40" s="385"/>
      <c r="AW40" s="385"/>
      <c r="AX40" s="385"/>
      <c r="AY40" s="385"/>
      <c r="AZ40" s="385"/>
      <c r="BA40" s="385"/>
      <c r="BB40" s="385"/>
      <c r="BC40" s="385"/>
      <c r="BD40" s="385"/>
      <c r="BE40" s="385"/>
      <c r="BF40" s="385"/>
      <c r="BG40" s="385"/>
      <c r="BH40" s="385"/>
      <c r="BI40" s="385"/>
      <c r="BJ40" s="385"/>
      <c r="BK40" s="385"/>
      <c r="BL40" s="385"/>
      <c r="BM40" s="385"/>
    </row>
    <row r="41" spans="1:65" ht="22.7" customHeight="1" x14ac:dyDescent="0.2">
      <c r="A41" s="385"/>
      <c r="B41" s="547"/>
      <c r="C41" s="548"/>
      <c r="D41" s="548"/>
      <c r="E41" s="548"/>
      <c r="F41" s="548"/>
      <c r="G41" s="548"/>
      <c r="H41" s="548"/>
      <c r="I41" s="548"/>
      <c r="J41" s="548"/>
      <c r="K41" s="548"/>
      <c r="L41" s="548"/>
      <c r="M41" s="549"/>
      <c r="N41" s="385"/>
      <c r="O41" s="385"/>
      <c r="P41" s="385"/>
      <c r="Q41" s="385"/>
      <c r="R41" s="385"/>
      <c r="S41" s="385"/>
      <c r="T41" s="385"/>
      <c r="U41" s="385"/>
      <c r="V41" s="385"/>
      <c r="W41" s="385"/>
      <c r="X41" s="385"/>
      <c r="Y41" s="385"/>
      <c r="Z41" s="385"/>
      <c r="AA41" s="385"/>
      <c r="AB41" s="385"/>
      <c r="AC41" s="385"/>
      <c r="AD41" s="385"/>
      <c r="AE41" s="385"/>
      <c r="AF41" s="385"/>
      <c r="AG41" s="385"/>
      <c r="AH41" s="385"/>
      <c r="AI41" s="385"/>
      <c r="AJ41" s="385"/>
      <c r="AK41" s="385"/>
      <c r="AL41" s="385"/>
      <c r="AM41" s="385"/>
      <c r="AN41" s="385"/>
      <c r="AO41" s="385"/>
      <c r="AP41" s="385"/>
      <c r="AQ41" s="385"/>
      <c r="AR41" s="385"/>
      <c r="AS41" s="385"/>
      <c r="AT41" s="385"/>
      <c r="AU41" s="385"/>
      <c r="AV41" s="385"/>
      <c r="AW41" s="385"/>
      <c r="AX41" s="385"/>
      <c r="AY41" s="385"/>
      <c r="AZ41" s="385"/>
      <c r="BA41" s="385"/>
      <c r="BB41" s="385"/>
      <c r="BC41" s="385"/>
      <c r="BD41" s="385"/>
      <c r="BE41" s="385"/>
      <c r="BF41" s="385"/>
      <c r="BG41" s="385"/>
      <c r="BH41" s="385"/>
      <c r="BI41" s="385"/>
      <c r="BJ41" s="385"/>
      <c r="BK41" s="385"/>
      <c r="BL41" s="385"/>
      <c r="BM41" s="385"/>
    </row>
    <row r="42" spans="1:65" ht="22.7" customHeight="1" x14ac:dyDescent="0.2">
      <c r="A42" s="385"/>
      <c r="B42" s="547"/>
      <c r="C42" s="548"/>
      <c r="D42" s="548"/>
      <c r="E42" s="548"/>
      <c r="F42" s="548"/>
      <c r="G42" s="548"/>
      <c r="H42" s="548"/>
      <c r="I42" s="548"/>
      <c r="J42" s="548"/>
      <c r="K42" s="548"/>
      <c r="L42" s="548"/>
      <c r="M42" s="549"/>
      <c r="N42" s="385"/>
      <c r="O42" s="385"/>
      <c r="P42" s="385"/>
      <c r="Q42" s="385"/>
      <c r="R42" s="385"/>
      <c r="S42" s="385"/>
      <c r="T42" s="385"/>
      <c r="U42" s="385"/>
      <c r="V42" s="385"/>
      <c r="W42" s="385"/>
      <c r="X42" s="385"/>
      <c r="Y42" s="385"/>
      <c r="Z42" s="385"/>
      <c r="AA42" s="385"/>
      <c r="AB42" s="385"/>
      <c r="AC42" s="385"/>
      <c r="AD42" s="385"/>
      <c r="AE42" s="385"/>
      <c r="AF42" s="385"/>
      <c r="AG42" s="385"/>
      <c r="AH42" s="385"/>
      <c r="AI42" s="385"/>
      <c r="AJ42" s="385"/>
      <c r="AK42" s="385"/>
      <c r="AL42" s="385"/>
      <c r="AM42" s="385"/>
      <c r="AN42" s="385"/>
      <c r="AO42" s="385"/>
      <c r="AP42" s="385"/>
      <c r="AQ42" s="385"/>
      <c r="AR42" s="385"/>
      <c r="AS42" s="385"/>
      <c r="AT42" s="385"/>
      <c r="AU42" s="385"/>
      <c r="AV42" s="385"/>
      <c r="AW42" s="385"/>
      <c r="AX42" s="385"/>
      <c r="AY42" s="385"/>
      <c r="AZ42" s="385"/>
      <c r="BA42" s="385"/>
      <c r="BB42" s="385"/>
      <c r="BC42" s="385"/>
      <c r="BD42" s="385"/>
      <c r="BE42" s="385"/>
      <c r="BF42" s="385"/>
      <c r="BG42" s="385"/>
      <c r="BH42" s="385"/>
      <c r="BI42" s="385"/>
      <c r="BJ42" s="385"/>
      <c r="BK42" s="385"/>
      <c r="BL42" s="385"/>
      <c r="BM42" s="385"/>
    </row>
    <row r="43" spans="1:65" ht="22.7" customHeight="1" x14ac:dyDescent="0.2">
      <c r="A43" s="385"/>
      <c r="B43" s="547"/>
      <c r="C43" s="548"/>
      <c r="D43" s="548"/>
      <c r="E43" s="548"/>
      <c r="F43" s="548"/>
      <c r="G43" s="548"/>
      <c r="H43" s="548"/>
      <c r="I43" s="548"/>
      <c r="J43" s="548"/>
      <c r="K43" s="548"/>
      <c r="L43" s="548"/>
      <c r="M43" s="549"/>
      <c r="N43" s="385"/>
      <c r="O43" s="385"/>
      <c r="P43" s="385"/>
      <c r="Q43" s="385"/>
      <c r="R43" s="385"/>
      <c r="S43" s="385"/>
      <c r="T43" s="385"/>
      <c r="U43" s="385"/>
      <c r="V43" s="385"/>
      <c r="W43" s="385"/>
      <c r="X43" s="385"/>
      <c r="Y43" s="385"/>
      <c r="Z43" s="385"/>
      <c r="AA43" s="385"/>
      <c r="AB43" s="385"/>
      <c r="AC43" s="385"/>
      <c r="AD43" s="385"/>
      <c r="AE43" s="385"/>
      <c r="AF43" s="385"/>
      <c r="AG43" s="385"/>
      <c r="AH43" s="385"/>
      <c r="AI43" s="385"/>
      <c r="AJ43" s="385"/>
      <c r="AK43" s="385"/>
      <c r="AL43" s="385"/>
      <c r="AM43" s="385"/>
      <c r="AN43" s="385"/>
      <c r="AO43" s="385"/>
      <c r="AP43" s="385"/>
      <c r="AQ43" s="385"/>
      <c r="AR43" s="385"/>
      <c r="AS43" s="385"/>
      <c r="AT43" s="385"/>
      <c r="AU43" s="385"/>
      <c r="AV43" s="385"/>
      <c r="AW43" s="385"/>
      <c r="AX43" s="385"/>
      <c r="AY43" s="385"/>
      <c r="AZ43" s="385"/>
      <c r="BA43" s="385"/>
      <c r="BB43" s="385"/>
      <c r="BC43" s="385"/>
      <c r="BD43" s="385"/>
      <c r="BE43" s="385"/>
      <c r="BF43" s="385"/>
      <c r="BG43" s="385"/>
      <c r="BH43" s="385"/>
      <c r="BI43" s="385"/>
      <c r="BJ43" s="385"/>
      <c r="BK43" s="385"/>
      <c r="BL43" s="385"/>
      <c r="BM43" s="385"/>
    </row>
    <row r="44" spans="1:65" ht="22.7" customHeight="1" x14ac:dyDescent="0.2">
      <c r="A44" s="385"/>
      <c r="B44" s="547"/>
      <c r="C44" s="548"/>
      <c r="D44" s="548"/>
      <c r="E44" s="548"/>
      <c r="F44" s="548"/>
      <c r="G44" s="548"/>
      <c r="H44" s="548"/>
      <c r="I44" s="548"/>
      <c r="J44" s="548"/>
      <c r="K44" s="548"/>
      <c r="L44" s="548"/>
      <c r="M44" s="549"/>
      <c r="N44" s="385"/>
      <c r="O44" s="385"/>
      <c r="P44" s="385"/>
      <c r="Q44" s="385"/>
      <c r="R44" s="385"/>
      <c r="S44" s="385"/>
      <c r="T44" s="385"/>
      <c r="U44" s="385"/>
      <c r="V44" s="385"/>
      <c r="W44" s="385"/>
      <c r="X44" s="385"/>
      <c r="Y44" s="385"/>
      <c r="Z44" s="385"/>
      <c r="AA44" s="385"/>
      <c r="AB44" s="385"/>
      <c r="AC44" s="385"/>
      <c r="AD44" s="385"/>
      <c r="AE44" s="385"/>
      <c r="AF44" s="385"/>
      <c r="AG44" s="385"/>
      <c r="AH44" s="385"/>
      <c r="AI44" s="385"/>
      <c r="AJ44" s="385"/>
      <c r="AK44" s="385"/>
      <c r="AL44" s="385"/>
      <c r="AM44" s="385"/>
      <c r="AN44" s="385"/>
      <c r="AO44" s="385"/>
      <c r="AP44" s="385"/>
      <c r="AQ44" s="385"/>
      <c r="AR44" s="385"/>
      <c r="AS44" s="385"/>
      <c r="AT44" s="385"/>
      <c r="AU44" s="385"/>
      <c r="AV44" s="385"/>
      <c r="AW44" s="385"/>
      <c r="AX44" s="385"/>
      <c r="AY44" s="385"/>
      <c r="AZ44" s="385"/>
      <c r="BA44" s="385"/>
      <c r="BB44" s="385"/>
      <c r="BC44" s="385"/>
      <c r="BD44" s="385"/>
      <c r="BE44" s="385"/>
      <c r="BF44" s="385"/>
      <c r="BG44" s="385"/>
      <c r="BH44" s="385"/>
      <c r="BI44" s="385"/>
      <c r="BJ44" s="385"/>
      <c r="BK44" s="385"/>
      <c r="BL44" s="385"/>
      <c r="BM44" s="385"/>
    </row>
    <row r="45" spans="1:65" ht="22.7" customHeight="1" thickBot="1" x14ac:dyDescent="0.25">
      <c r="A45" s="385"/>
      <c r="B45" s="544"/>
      <c r="C45" s="545"/>
      <c r="D45" s="545"/>
      <c r="E45" s="545"/>
      <c r="F45" s="545"/>
      <c r="G45" s="545"/>
      <c r="H45" s="545"/>
      <c r="I45" s="545"/>
      <c r="J45" s="545"/>
      <c r="K45" s="545"/>
      <c r="L45" s="545"/>
      <c r="M45" s="546"/>
      <c r="N45" s="385"/>
      <c r="O45" s="385"/>
      <c r="P45" s="385"/>
      <c r="Q45" s="385"/>
      <c r="R45" s="385"/>
      <c r="S45" s="385"/>
      <c r="T45" s="385"/>
      <c r="U45" s="385"/>
      <c r="V45" s="385"/>
      <c r="W45" s="385"/>
      <c r="X45" s="385"/>
      <c r="Y45" s="385"/>
      <c r="Z45" s="385"/>
      <c r="AA45" s="385"/>
      <c r="AB45" s="385"/>
      <c r="AC45" s="385"/>
      <c r="AD45" s="385"/>
      <c r="AE45" s="385"/>
      <c r="AF45" s="385"/>
      <c r="AG45" s="385"/>
      <c r="AH45" s="385"/>
      <c r="AI45" s="385"/>
      <c r="AJ45" s="385"/>
      <c r="AK45" s="385"/>
      <c r="AL45" s="385"/>
      <c r="AM45" s="385"/>
      <c r="AN45" s="385"/>
      <c r="AO45" s="385"/>
      <c r="AP45" s="385"/>
      <c r="AQ45" s="385"/>
      <c r="AR45" s="385"/>
      <c r="AS45" s="385"/>
      <c r="AT45" s="385"/>
      <c r="AU45" s="385"/>
      <c r="AV45" s="385"/>
      <c r="AW45" s="385"/>
      <c r="AX45" s="385"/>
      <c r="AY45" s="385"/>
      <c r="AZ45" s="385"/>
      <c r="BA45" s="385"/>
      <c r="BB45" s="385"/>
      <c r="BC45" s="385"/>
      <c r="BD45" s="385"/>
      <c r="BE45" s="385"/>
      <c r="BF45" s="385"/>
      <c r="BG45" s="385"/>
      <c r="BH45" s="385"/>
      <c r="BI45" s="385"/>
      <c r="BJ45" s="385"/>
      <c r="BK45" s="385"/>
      <c r="BL45" s="385"/>
      <c r="BM45" s="385"/>
    </row>
    <row r="46" spans="1:65" x14ac:dyDescent="0.2">
      <c r="A46" s="385"/>
      <c r="B46" s="385"/>
      <c r="C46" s="385"/>
      <c r="D46" s="385"/>
      <c r="E46" s="385"/>
      <c r="F46" s="385"/>
      <c r="G46" s="385"/>
      <c r="H46" s="385"/>
      <c r="I46" s="385"/>
      <c r="J46" s="385"/>
      <c r="K46" s="385"/>
      <c r="L46" s="385"/>
      <c r="M46" s="385"/>
      <c r="N46" s="385"/>
      <c r="O46" s="385"/>
      <c r="P46" s="385"/>
      <c r="Q46" s="385"/>
      <c r="R46" s="385"/>
      <c r="S46" s="385"/>
      <c r="T46" s="385"/>
      <c r="U46" s="385"/>
      <c r="V46" s="385"/>
      <c r="W46" s="385"/>
      <c r="X46" s="385"/>
      <c r="Y46" s="385"/>
      <c r="Z46" s="385"/>
      <c r="AA46" s="385"/>
      <c r="AB46" s="385"/>
      <c r="AC46" s="385"/>
      <c r="AD46" s="385"/>
      <c r="AE46" s="385"/>
      <c r="AF46" s="385"/>
      <c r="AG46" s="385"/>
      <c r="AH46" s="385"/>
      <c r="AI46" s="385"/>
      <c r="AJ46" s="385"/>
      <c r="AK46" s="385"/>
      <c r="AL46" s="385"/>
      <c r="AM46" s="385"/>
      <c r="AN46" s="385"/>
      <c r="AO46" s="385"/>
      <c r="AP46" s="385"/>
      <c r="AQ46" s="385"/>
      <c r="AR46" s="385"/>
      <c r="AS46" s="385"/>
      <c r="AT46" s="385"/>
      <c r="AU46" s="385"/>
      <c r="AV46" s="385"/>
      <c r="AW46" s="385"/>
      <c r="AX46" s="385"/>
      <c r="AY46" s="385"/>
      <c r="AZ46" s="385"/>
      <c r="BA46" s="385"/>
      <c r="BB46" s="385"/>
      <c r="BC46" s="385"/>
      <c r="BD46" s="385"/>
      <c r="BE46" s="385"/>
      <c r="BF46" s="385"/>
      <c r="BG46" s="385"/>
      <c r="BH46" s="385"/>
      <c r="BI46" s="385"/>
      <c r="BJ46" s="385"/>
      <c r="BK46" s="385"/>
      <c r="BL46" s="385"/>
      <c r="BM46" s="385"/>
    </row>
    <row r="47" spans="1:65" x14ac:dyDescent="0.2">
      <c r="A47" s="385"/>
      <c r="B47" s="385"/>
      <c r="C47" s="385"/>
      <c r="D47" s="385"/>
      <c r="E47" s="385"/>
      <c r="F47" s="385"/>
      <c r="G47" s="385"/>
      <c r="H47" s="385"/>
      <c r="I47" s="385"/>
      <c r="J47" s="385"/>
      <c r="K47" s="385"/>
      <c r="L47" s="385"/>
      <c r="M47" s="385"/>
      <c r="N47" s="385"/>
      <c r="O47" s="385"/>
      <c r="P47" s="385"/>
      <c r="Q47" s="385"/>
      <c r="R47" s="385"/>
      <c r="S47" s="385"/>
      <c r="T47" s="385"/>
      <c r="U47" s="385"/>
      <c r="V47" s="385"/>
      <c r="W47" s="385"/>
      <c r="X47" s="385"/>
      <c r="Y47" s="385"/>
      <c r="Z47" s="385"/>
      <c r="AA47" s="385"/>
      <c r="AB47" s="385"/>
      <c r="AC47" s="385"/>
      <c r="AD47" s="385"/>
      <c r="AE47" s="385"/>
      <c r="AF47" s="385"/>
      <c r="AG47" s="385"/>
      <c r="AH47" s="385"/>
      <c r="AI47" s="385"/>
      <c r="AJ47" s="385"/>
      <c r="AK47" s="385"/>
      <c r="AL47" s="385"/>
      <c r="AM47" s="385"/>
      <c r="AN47" s="385"/>
      <c r="AO47" s="385"/>
      <c r="AP47" s="385"/>
      <c r="AQ47" s="385"/>
      <c r="AR47" s="385"/>
      <c r="AS47" s="385"/>
      <c r="AT47" s="385"/>
      <c r="AU47" s="385"/>
      <c r="AV47" s="385"/>
      <c r="AW47" s="385"/>
      <c r="AX47" s="385"/>
      <c r="AY47" s="385"/>
      <c r="AZ47" s="385"/>
      <c r="BA47" s="385"/>
      <c r="BB47" s="385"/>
      <c r="BC47" s="385"/>
      <c r="BD47" s="385"/>
      <c r="BE47" s="385"/>
      <c r="BF47" s="385"/>
      <c r="BG47" s="385"/>
      <c r="BH47" s="385"/>
      <c r="BI47" s="385"/>
      <c r="BJ47" s="385"/>
      <c r="BK47" s="385"/>
      <c r="BL47" s="385"/>
      <c r="BM47" s="385"/>
    </row>
    <row r="48" spans="1:65" x14ac:dyDescent="0.2">
      <c r="A48" s="385"/>
      <c r="B48" s="385"/>
      <c r="C48" s="385"/>
      <c r="D48" s="385"/>
      <c r="E48" s="385"/>
      <c r="F48" s="385"/>
      <c r="G48" s="385"/>
      <c r="H48" s="385"/>
      <c r="I48" s="385"/>
      <c r="J48" s="385"/>
      <c r="K48" s="385"/>
      <c r="L48" s="385"/>
      <c r="M48" s="385"/>
      <c r="N48" s="385"/>
      <c r="O48" s="385"/>
      <c r="P48" s="385"/>
      <c r="Q48" s="385"/>
      <c r="R48" s="385"/>
      <c r="S48" s="385"/>
      <c r="T48" s="385"/>
      <c r="U48" s="385"/>
      <c r="V48" s="385"/>
      <c r="W48" s="385"/>
      <c r="X48" s="385"/>
      <c r="Y48" s="385"/>
      <c r="Z48" s="385"/>
      <c r="AA48" s="385"/>
      <c r="AB48" s="385"/>
      <c r="AC48" s="385"/>
      <c r="AD48" s="385"/>
      <c r="AE48" s="385"/>
      <c r="AF48" s="385"/>
      <c r="AG48" s="385"/>
      <c r="AH48" s="385"/>
      <c r="AI48" s="385"/>
      <c r="AJ48" s="385"/>
      <c r="AK48" s="385"/>
      <c r="AL48" s="385"/>
      <c r="AM48" s="385"/>
      <c r="AN48" s="385"/>
      <c r="AO48" s="385"/>
      <c r="AP48" s="385"/>
      <c r="AQ48" s="385"/>
      <c r="AR48" s="385"/>
      <c r="AS48" s="385"/>
      <c r="AT48" s="385"/>
      <c r="AU48" s="385"/>
      <c r="AV48" s="385"/>
      <c r="AW48" s="385"/>
      <c r="AX48" s="385"/>
      <c r="AY48" s="385"/>
      <c r="AZ48" s="385"/>
      <c r="BA48" s="385"/>
      <c r="BB48" s="385"/>
      <c r="BC48" s="385"/>
      <c r="BD48" s="385"/>
      <c r="BE48" s="385"/>
      <c r="BF48" s="385"/>
      <c r="BG48" s="385"/>
      <c r="BH48" s="385"/>
      <c r="BI48" s="385"/>
      <c r="BJ48" s="385"/>
      <c r="BK48" s="385"/>
      <c r="BL48" s="385"/>
      <c r="BM48" s="385"/>
    </row>
    <row r="49" spans="1:65" x14ac:dyDescent="0.2">
      <c r="A49" s="385"/>
      <c r="B49" s="385"/>
      <c r="C49" s="385"/>
      <c r="D49" s="385"/>
      <c r="E49" s="385"/>
      <c r="F49" s="385"/>
      <c r="G49" s="385"/>
      <c r="H49" s="385"/>
      <c r="I49" s="385"/>
      <c r="J49" s="385"/>
      <c r="K49" s="385"/>
      <c r="L49" s="385"/>
      <c r="M49" s="385"/>
      <c r="N49" s="385"/>
      <c r="O49" s="385"/>
      <c r="P49" s="385"/>
      <c r="Q49" s="385"/>
      <c r="R49" s="385"/>
      <c r="S49" s="385"/>
      <c r="T49" s="385"/>
      <c r="U49" s="385"/>
      <c r="V49" s="385"/>
      <c r="W49" s="385"/>
      <c r="X49" s="385"/>
      <c r="Y49" s="385"/>
      <c r="Z49" s="385"/>
      <c r="AA49" s="385"/>
      <c r="AB49" s="385"/>
      <c r="AC49" s="385"/>
      <c r="AD49" s="385"/>
      <c r="AE49" s="385"/>
      <c r="AF49" s="385"/>
      <c r="AG49" s="385"/>
      <c r="AH49" s="385"/>
      <c r="AI49" s="385"/>
      <c r="AJ49" s="385"/>
      <c r="AK49" s="385"/>
      <c r="AL49" s="385"/>
      <c r="AM49" s="385"/>
      <c r="AN49" s="385"/>
      <c r="AO49" s="385"/>
      <c r="AP49" s="385"/>
      <c r="AQ49" s="385"/>
      <c r="AR49" s="385"/>
      <c r="AS49" s="385"/>
      <c r="AT49" s="385"/>
      <c r="AU49" s="385"/>
      <c r="AV49" s="385"/>
      <c r="AW49" s="385"/>
      <c r="AX49" s="385"/>
      <c r="AY49" s="385"/>
      <c r="AZ49" s="385"/>
      <c r="BA49" s="385"/>
      <c r="BB49" s="385"/>
      <c r="BC49" s="385"/>
      <c r="BD49" s="385"/>
      <c r="BE49" s="385"/>
      <c r="BF49" s="385"/>
      <c r="BG49" s="385"/>
      <c r="BH49" s="385"/>
      <c r="BI49" s="385"/>
      <c r="BJ49" s="385"/>
      <c r="BK49" s="385"/>
      <c r="BL49" s="385"/>
      <c r="BM49" s="385"/>
    </row>
    <row r="50" spans="1:65" x14ac:dyDescent="0.2">
      <c r="A50" s="385"/>
      <c r="B50" s="385"/>
      <c r="C50" s="385"/>
      <c r="D50" s="385"/>
      <c r="E50" s="385"/>
      <c r="F50" s="385"/>
      <c r="G50" s="385"/>
      <c r="H50" s="385"/>
      <c r="I50" s="385"/>
      <c r="J50" s="385"/>
      <c r="K50" s="385"/>
      <c r="L50" s="385"/>
      <c r="M50" s="385"/>
      <c r="N50" s="385"/>
      <c r="O50" s="385"/>
      <c r="P50" s="385"/>
      <c r="Q50" s="385"/>
      <c r="R50" s="385"/>
      <c r="S50" s="385"/>
      <c r="T50" s="385"/>
      <c r="U50" s="385"/>
      <c r="V50" s="385"/>
      <c r="W50" s="385"/>
      <c r="X50" s="385"/>
      <c r="Y50" s="385"/>
      <c r="Z50" s="385"/>
      <c r="AA50" s="385"/>
      <c r="AB50" s="385"/>
      <c r="AC50" s="385"/>
      <c r="AD50" s="385"/>
      <c r="AE50" s="385"/>
      <c r="AF50" s="385"/>
      <c r="AG50" s="385"/>
      <c r="AH50" s="385"/>
      <c r="AI50" s="385"/>
      <c r="AJ50" s="385"/>
      <c r="AK50" s="385"/>
      <c r="AL50" s="385"/>
      <c r="AM50" s="385"/>
      <c r="AN50" s="385"/>
      <c r="AO50" s="385"/>
      <c r="AP50" s="385"/>
      <c r="AQ50" s="385"/>
      <c r="AR50" s="385"/>
      <c r="AS50" s="385"/>
      <c r="AT50" s="385"/>
      <c r="AU50" s="385"/>
      <c r="AV50" s="385"/>
      <c r="AW50" s="385"/>
      <c r="AX50" s="385"/>
      <c r="AY50" s="385"/>
      <c r="AZ50" s="385"/>
      <c r="BA50" s="385"/>
      <c r="BB50" s="385"/>
      <c r="BC50" s="385"/>
      <c r="BD50" s="385"/>
      <c r="BE50" s="385"/>
      <c r="BF50" s="385"/>
      <c r="BG50" s="385"/>
      <c r="BH50" s="385"/>
      <c r="BI50" s="385"/>
      <c r="BJ50" s="385"/>
      <c r="BK50" s="385"/>
      <c r="BL50" s="385"/>
      <c r="BM50" s="385"/>
    </row>
    <row r="51" spans="1:65" x14ac:dyDescent="0.2">
      <c r="A51" s="385"/>
      <c r="B51" s="385"/>
      <c r="C51" s="385"/>
      <c r="D51" s="385"/>
      <c r="E51" s="385"/>
      <c r="F51" s="385"/>
      <c r="G51" s="385"/>
      <c r="H51" s="385"/>
      <c r="I51" s="385"/>
      <c r="J51" s="385"/>
      <c r="K51" s="385"/>
      <c r="L51" s="385"/>
      <c r="M51" s="385"/>
      <c r="N51" s="385"/>
      <c r="O51" s="385"/>
      <c r="P51" s="385"/>
      <c r="Q51" s="385"/>
      <c r="R51" s="385"/>
      <c r="S51" s="385"/>
      <c r="T51" s="385"/>
      <c r="U51" s="385"/>
      <c r="V51" s="385"/>
      <c r="W51" s="385"/>
      <c r="X51" s="385"/>
      <c r="Y51" s="385"/>
      <c r="Z51" s="385"/>
      <c r="AA51" s="385"/>
      <c r="AB51" s="385"/>
      <c r="AC51" s="385"/>
      <c r="AD51" s="385"/>
      <c r="AE51" s="385"/>
      <c r="AF51" s="385"/>
      <c r="AG51" s="385"/>
      <c r="AH51" s="385"/>
      <c r="AI51" s="385"/>
      <c r="AJ51" s="385"/>
      <c r="AK51" s="385"/>
      <c r="AL51" s="385"/>
      <c r="AM51" s="385"/>
      <c r="AN51" s="385"/>
      <c r="AO51" s="385"/>
      <c r="AP51" s="385"/>
      <c r="AQ51" s="385"/>
      <c r="AR51" s="385"/>
      <c r="AS51" s="385"/>
      <c r="AT51" s="385"/>
      <c r="AU51" s="385"/>
      <c r="AV51" s="385"/>
      <c r="AW51" s="385"/>
      <c r="AX51" s="385"/>
      <c r="AY51" s="385"/>
      <c r="AZ51" s="385"/>
      <c r="BA51" s="385"/>
      <c r="BB51" s="385"/>
      <c r="BC51" s="385"/>
      <c r="BD51" s="385"/>
      <c r="BE51" s="385"/>
      <c r="BF51" s="385"/>
      <c r="BG51" s="385"/>
      <c r="BH51" s="385"/>
      <c r="BI51" s="385"/>
      <c r="BJ51" s="385"/>
      <c r="BK51" s="385"/>
      <c r="BL51" s="385"/>
      <c r="BM51" s="385"/>
    </row>
    <row r="52" spans="1:65" x14ac:dyDescent="0.2">
      <c r="A52" s="385"/>
      <c r="B52" s="385"/>
      <c r="C52" s="385"/>
      <c r="D52" s="385"/>
      <c r="E52" s="385"/>
      <c r="F52" s="385"/>
      <c r="G52" s="385"/>
      <c r="H52" s="385"/>
      <c r="I52" s="385"/>
      <c r="J52" s="385"/>
      <c r="K52" s="385"/>
      <c r="L52" s="385"/>
      <c r="M52" s="385"/>
      <c r="N52" s="385"/>
      <c r="O52" s="385"/>
      <c r="P52" s="385"/>
      <c r="Q52" s="385"/>
      <c r="R52" s="385"/>
      <c r="S52" s="385"/>
      <c r="T52" s="385"/>
      <c r="U52" s="385"/>
      <c r="V52" s="385"/>
      <c r="W52" s="385"/>
      <c r="X52" s="385"/>
      <c r="Y52" s="385"/>
      <c r="Z52" s="385"/>
      <c r="AA52" s="385"/>
      <c r="AB52" s="385"/>
      <c r="AC52" s="385"/>
      <c r="AD52" s="385"/>
      <c r="AE52" s="385"/>
      <c r="AF52" s="385"/>
      <c r="AG52" s="385"/>
      <c r="AH52" s="385"/>
      <c r="AI52" s="385"/>
      <c r="AJ52" s="385"/>
      <c r="AK52" s="385"/>
      <c r="AL52" s="385"/>
      <c r="AM52" s="385"/>
      <c r="AN52" s="385"/>
      <c r="AO52" s="385"/>
      <c r="AP52" s="385"/>
      <c r="AQ52" s="385"/>
      <c r="AR52" s="385"/>
      <c r="AS52" s="385"/>
      <c r="AT52" s="385"/>
      <c r="AU52" s="385"/>
      <c r="AV52" s="385"/>
      <c r="AW52" s="385"/>
      <c r="AX52" s="385"/>
      <c r="AY52" s="385"/>
      <c r="AZ52" s="385"/>
      <c r="BA52" s="385"/>
      <c r="BB52" s="385"/>
      <c r="BC52" s="385"/>
      <c r="BD52" s="385"/>
      <c r="BE52" s="385"/>
      <c r="BF52" s="385"/>
      <c r="BG52" s="385"/>
      <c r="BH52" s="385"/>
      <c r="BI52" s="385"/>
      <c r="BJ52" s="385"/>
      <c r="BK52" s="385"/>
      <c r="BL52" s="385"/>
      <c r="BM52" s="385"/>
    </row>
    <row r="53" spans="1:65" x14ac:dyDescent="0.2">
      <c r="A53" s="385"/>
      <c r="B53" s="385"/>
      <c r="C53" s="385"/>
      <c r="D53" s="385"/>
      <c r="E53" s="385"/>
      <c r="F53" s="385"/>
      <c r="G53" s="385"/>
      <c r="H53" s="385"/>
      <c r="I53" s="385"/>
      <c r="J53" s="385"/>
      <c r="K53" s="385"/>
      <c r="L53" s="385"/>
      <c r="M53" s="385"/>
      <c r="N53" s="385"/>
      <c r="O53" s="385"/>
      <c r="P53" s="385"/>
      <c r="Q53" s="385"/>
      <c r="R53" s="385"/>
      <c r="S53" s="385"/>
      <c r="T53" s="385"/>
      <c r="U53" s="385"/>
      <c r="V53" s="385"/>
      <c r="W53" s="385"/>
      <c r="X53" s="385"/>
      <c r="Y53" s="385"/>
      <c r="Z53" s="385"/>
      <c r="AA53" s="385"/>
      <c r="AB53" s="385"/>
      <c r="AC53" s="385"/>
      <c r="AD53" s="385"/>
      <c r="AE53" s="385"/>
      <c r="AF53" s="385"/>
      <c r="AG53" s="385"/>
      <c r="AH53" s="385"/>
      <c r="AI53" s="385"/>
      <c r="AJ53" s="385"/>
      <c r="AK53" s="385"/>
      <c r="AL53" s="385"/>
      <c r="AM53" s="385"/>
      <c r="AN53" s="385"/>
      <c r="AO53" s="385"/>
      <c r="AP53" s="385"/>
      <c r="AQ53" s="385"/>
      <c r="AR53" s="385"/>
      <c r="AS53" s="385"/>
      <c r="AT53" s="385"/>
      <c r="AU53" s="385"/>
      <c r="AV53" s="385"/>
      <c r="AW53" s="385"/>
      <c r="AX53" s="385"/>
      <c r="AY53" s="385"/>
      <c r="AZ53" s="385"/>
      <c r="BA53" s="385"/>
      <c r="BB53" s="385"/>
      <c r="BC53" s="385"/>
      <c r="BD53" s="385"/>
      <c r="BE53" s="385"/>
      <c r="BF53" s="385"/>
      <c r="BG53" s="385"/>
      <c r="BH53" s="385"/>
      <c r="BI53" s="385"/>
      <c r="BJ53" s="385"/>
      <c r="BK53" s="385"/>
      <c r="BL53" s="385"/>
      <c r="BM53" s="385"/>
    </row>
    <row r="54" spans="1:65" x14ac:dyDescent="0.2">
      <c r="A54" s="385"/>
      <c r="B54" s="385"/>
      <c r="C54" s="385"/>
      <c r="D54" s="385"/>
      <c r="E54" s="385"/>
      <c r="F54" s="385"/>
      <c r="G54" s="385"/>
      <c r="H54" s="385"/>
      <c r="I54" s="385"/>
      <c r="J54" s="385"/>
      <c r="K54" s="385"/>
      <c r="L54" s="385"/>
      <c r="M54" s="385"/>
      <c r="N54" s="385"/>
      <c r="O54" s="385"/>
      <c r="P54" s="385"/>
      <c r="Q54" s="385"/>
      <c r="R54" s="385"/>
      <c r="S54" s="385"/>
      <c r="T54" s="385"/>
      <c r="U54" s="385"/>
      <c r="V54" s="385"/>
      <c r="W54" s="385"/>
      <c r="X54" s="385"/>
      <c r="Y54" s="385"/>
      <c r="Z54" s="385"/>
      <c r="AA54" s="385"/>
      <c r="AB54" s="385"/>
      <c r="AC54" s="385"/>
      <c r="AD54" s="385"/>
      <c r="AE54" s="385"/>
      <c r="AF54" s="385"/>
      <c r="AG54" s="385"/>
      <c r="AH54" s="385"/>
      <c r="AI54" s="385"/>
      <c r="AJ54" s="385"/>
      <c r="AK54" s="385"/>
      <c r="AL54" s="385"/>
      <c r="AM54" s="385"/>
      <c r="AN54" s="385"/>
      <c r="AO54" s="385"/>
      <c r="AP54" s="385"/>
      <c r="AQ54" s="385"/>
      <c r="AR54" s="385"/>
      <c r="AS54" s="385"/>
      <c r="AT54" s="385"/>
      <c r="AU54" s="385"/>
      <c r="AV54" s="385"/>
      <c r="AW54" s="385"/>
      <c r="AX54" s="385"/>
      <c r="AY54" s="385"/>
      <c r="AZ54" s="385"/>
      <c r="BA54" s="385"/>
      <c r="BB54" s="385"/>
      <c r="BC54" s="385"/>
      <c r="BD54" s="385"/>
      <c r="BE54" s="385"/>
      <c r="BF54" s="385"/>
      <c r="BG54" s="385"/>
      <c r="BH54" s="385"/>
      <c r="BI54" s="385"/>
      <c r="BJ54" s="385"/>
      <c r="BK54" s="385"/>
      <c r="BL54" s="385"/>
      <c r="BM54" s="385"/>
    </row>
    <row r="55" spans="1:65" x14ac:dyDescent="0.2">
      <c r="A55" s="385"/>
      <c r="B55" s="385"/>
      <c r="C55" s="385"/>
      <c r="D55" s="385"/>
      <c r="E55" s="385"/>
      <c r="F55" s="385"/>
      <c r="G55" s="385"/>
      <c r="H55" s="385"/>
      <c r="I55" s="385"/>
      <c r="J55" s="385"/>
      <c r="K55" s="385"/>
      <c r="L55" s="385"/>
      <c r="M55" s="385"/>
      <c r="N55" s="385"/>
      <c r="O55" s="385"/>
      <c r="P55" s="385"/>
      <c r="Q55" s="385"/>
      <c r="R55" s="385"/>
      <c r="S55" s="385"/>
      <c r="T55" s="385"/>
      <c r="U55" s="385"/>
      <c r="V55" s="385"/>
      <c r="W55" s="385"/>
      <c r="X55" s="385"/>
      <c r="Y55" s="385"/>
      <c r="Z55" s="385"/>
      <c r="AA55" s="385"/>
      <c r="AB55" s="385"/>
      <c r="AC55" s="385"/>
      <c r="AD55" s="385"/>
      <c r="AE55" s="385"/>
      <c r="AF55" s="385"/>
      <c r="AG55" s="385"/>
      <c r="AH55" s="385"/>
      <c r="AI55" s="385"/>
      <c r="AJ55" s="385"/>
      <c r="AK55" s="385"/>
      <c r="AL55" s="385"/>
      <c r="AM55" s="385"/>
      <c r="AN55" s="385"/>
      <c r="AO55" s="385"/>
      <c r="AP55" s="385"/>
      <c r="AQ55" s="385"/>
      <c r="AR55" s="385"/>
      <c r="AS55" s="385"/>
      <c r="AT55" s="385"/>
      <c r="AU55" s="385"/>
      <c r="AV55" s="385"/>
      <c r="AW55" s="385"/>
      <c r="AX55" s="385"/>
      <c r="AY55" s="385"/>
      <c r="AZ55" s="385"/>
      <c r="BA55" s="385"/>
      <c r="BB55" s="385"/>
      <c r="BC55" s="385"/>
      <c r="BD55" s="385"/>
      <c r="BE55" s="385"/>
      <c r="BF55" s="385"/>
      <c r="BG55" s="385"/>
      <c r="BH55" s="385"/>
      <c r="BI55" s="385"/>
      <c r="BJ55" s="385"/>
      <c r="BK55" s="385"/>
      <c r="BL55" s="385"/>
      <c r="BM55" s="385"/>
    </row>
    <row r="56" spans="1:65" x14ac:dyDescent="0.2">
      <c r="A56" s="385"/>
      <c r="B56" s="385"/>
      <c r="C56" s="385"/>
      <c r="D56" s="385"/>
      <c r="E56" s="385"/>
      <c r="F56" s="385"/>
      <c r="G56" s="385"/>
      <c r="H56" s="385"/>
      <c r="I56" s="385"/>
      <c r="J56" s="385"/>
      <c r="K56" s="385"/>
      <c r="L56" s="385"/>
      <c r="M56" s="385"/>
      <c r="N56" s="385"/>
      <c r="O56" s="385"/>
      <c r="P56" s="385"/>
      <c r="Q56" s="385"/>
      <c r="R56" s="385"/>
      <c r="S56" s="385"/>
      <c r="T56" s="385"/>
      <c r="U56" s="385"/>
      <c r="V56" s="385"/>
      <c r="W56" s="385"/>
      <c r="X56" s="385"/>
      <c r="Y56" s="385"/>
      <c r="Z56" s="385"/>
      <c r="AA56" s="385"/>
      <c r="AB56" s="385"/>
      <c r="AC56" s="385"/>
      <c r="AD56" s="385"/>
      <c r="AE56" s="385"/>
      <c r="AF56" s="385"/>
      <c r="AG56" s="385"/>
      <c r="AH56" s="385"/>
      <c r="AI56" s="385"/>
      <c r="AJ56" s="385"/>
      <c r="AK56" s="385"/>
      <c r="AL56" s="385"/>
      <c r="AM56" s="385"/>
      <c r="AN56" s="385"/>
      <c r="AO56" s="385"/>
      <c r="AP56" s="385"/>
      <c r="AQ56" s="385"/>
      <c r="AR56" s="385"/>
      <c r="AS56" s="385"/>
      <c r="AT56" s="385"/>
      <c r="AU56" s="385"/>
      <c r="AV56" s="385"/>
      <c r="AW56" s="385"/>
      <c r="AX56" s="385"/>
      <c r="AY56" s="385"/>
      <c r="AZ56" s="385"/>
      <c r="BA56" s="385"/>
      <c r="BB56" s="385"/>
      <c r="BC56" s="385"/>
      <c r="BD56" s="385"/>
      <c r="BE56" s="385"/>
      <c r="BF56" s="385"/>
      <c r="BG56" s="385"/>
      <c r="BH56" s="385"/>
      <c r="BI56" s="385"/>
      <c r="BJ56" s="385"/>
      <c r="BK56" s="385"/>
      <c r="BL56" s="385"/>
      <c r="BM56" s="385"/>
    </row>
    <row r="57" spans="1:65" x14ac:dyDescent="0.2">
      <c r="A57" s="385"/>
      <c r="B57" s="385"/>
      <c r="C57" s="385"/>
      <c r="D57" s="385"/>
      <c r="E57" s="385"/>
      <c r="F57" s="385"/>
      <c r="G57" s="385"/>
      <c r="H57" s="385"/>
      <c r="I57" s="385"/>
      <c r="J57" s="385"/>
      <c r="K57" s="385"/>
      <c r="L57" s="385"/>
      <c r="M57" s="385"/>
      <c r="N57" s="385"/>
      <c r="O57" s="385"/>
      <c r="P57" s="385"/>
      <c r="Q57" s="385"/>
      <c r="R57" s="385"/>
      <c r="S57" s="385"/>
      <c r="T57" s="385"/>
      <c r="U57" s="385"/>
      <c r="V57" s="385"/>
      <c r="W57" s="385"/>
      <c r="X57" s="385"/>
      <c r="Y57" s="385"/>
      <c r="Z57" s="385"/>
      <c r="AA57" s="385"/>
      <c r="AB57" s="385"/>
      <c r="AC57" s="385"/>
      <c r="AD57" s="385"/>
      <c r="AE57" s="385"/>
      <c r="AF57" s="385"/>
      <c r="AG57" s="385"/>
      <c r="AH57" s="385"/>
      <c r="AI57" s="385"/>
      <c r="AJ57" s="385"/>
      <c r="AK57" s="385"/>
      <c r="AL57" s="385"/>
      <c r="AM57" s="385"/>
      <c r="AN57" s="385"/>
      <c r="AO57" s="385"/>
      <c r="AP57" s="385"/>
      <c r="AQ57" s="385"/>
      <c r="AR57" s="385"/>
      <c r="AS57" s="385"/>
      <c r="AT57" s="385"/>
      <c r="AU57" s="385"/>
      <c r="AV57" s="385"/>
      <c r="AW57" s="385"/>
      <c r="AX57" s="385"/>
      <c r="AY57" s="385"/>
      <c r="AZ57" s="385"/>
      <c r="BA57" s="385"/>
      <c r="BB57" s="385"/>
      <c r="BC57" s="385"/>
      <c r="BD57" s="385"/>
      <c r="BE57" s="385"/>
      <c r="BF57" s="385"/>
      <c r="BG57" s="385"/>
      <c r="BH57" s="385"/>
      <c r="BI57" s="385"/>
      <c r="BJ57" s="385"/>
      <c r="BK57" s="385"/>
      <c r="BL57" s="385"/>
      <c r="BM57" s="385"/>
    </row>
    <row r="58" spans="1:65" x14ac:dyDescent="0.2">
      <c r="A58" s="385"/>
      <c r="B58" s="385"/>
      <c r="C58" s="385"/>
      <c r="D58" s="385"/>
      <c r="E58" s="385"/>
      <c r="F58" s="385"/>
      <c r="G58" s="385"/>
      <c r="H58" s="385"/>
      <c r="I58" s="385"/>
      <c r="J58" s="385"/>
      <c r="K58" s="385"/>
      <c r="L58" s="385"/>
      <c r="M58" s="385"/>
      <c r="N58" s="385"/>
      <c r="O58" s="385"/>
      <c r="P58" s="385"/>
      <c r="Q58" s="385"/>
      <c r="R58" s="385"/>
      <c r="S58" s="385"/>
      <c r="T58" s="385"/>
      <c r="U58" s="385"/>
      <c r="V58" s="385"/>
      <c r="W58" s="385"/>
      <c r="X58" s="385"/>
      <c r="Y58" s="385"/>
      <c r="Z58" s="385"/>
      <c r="AA58" s="385"/>
      <c r="AB58" s="385"/>
      <c r="AC58" s="385"/>
      <c r="AD58" s="385"/>
      <c r="AE58" s="385"/>
      <c r="AF58" s="385"/>
      <c r="AG58" s="385"/>
      <c r="AH58" s="385"/>
      <c r="AI58" s="385"/>
      <c r="AJ58" s="385"/>
      <c r="AK58" s="385"/>
      <c r="AL58" s="385"/>
      <c r="AM58" s="385"/>
      <c r="AN58" s="385"/>
      <c r="AO58" s="385"/>
      <c r="AP58" s="385"/>
      <c r="AQ58" s="385"/>
      <c r="AR58" s="385"/>
      <c r="AS58" s="385"/>
      <c r="AT58" s="385"/>
      <c r="AU58" s="385"/>
      <c r="AV58" s="385"/>
      <c r="AW58" s="385"/>
      <c r="AX58" s="385"/>
      <c r="AY58" s="385"/>
      <c r="AZ58" s="385"/>
      <c r="BA58" s="385"/>
      <c r="BB58" s="385"/>
      <c r="BC58" s="385"/>
      <c r="BD58" s="385"/>
      <c r="BE58" s="385"/>
      <c r="BF58" s="385"/>
      <c r="BG58" s="385"/>
      <c r="BH58" s="385"/>
      <c r="BI58" s="385"/>
      <c r="BJ58" s="385"/>
      <c r="BK58" s="385"/>
      <c r="BL58" s="385"/>
      <c r="BM58" s="385"/>
    </row>
    <row r="59" spans="1:65" x14ac:dyDescent="0.2">
      <c r="A59" s="385"/>
      <c r="B59" s="385"/>
      <c r="C59" s="385"/>
      <c r="D59" s="385"/>
      <c r="E59" s="385"/>
      <c r="F59" s="385"/>
      <c r="G59" s="385"/>
      <c r="H59" s="385"/>
      <c r="I59" s="385"/>
      <c r="J59" s="385"/>
      <c r="K59" s="385"/>
      <c r="L59" s="385"/>
      <c r="M59" s="385"/>
      <c r="N59" s="385"/>
      <c r="O59" s="385"/>
      <c r="P59" s="385"/>
      <c r="Q59" s="385"/>
      <c r="R59" s="385"/>
      <c r="S59" s="385"/>
      <c r="T59" s="385"/>
      <c r="U59" s="385"/>
      <c r="V59" s="385"/>
      <c r="W59" s="385"/>
      <c r="X59" s="385"/>
      <c r="Y59" s="385"/>
      <c r="Z59" s="385"/>
      <c r="AA59" s="385"/>
      <c r="AB59" s="385"/>
      <c r="AC59" s="385"/>
      <c r="AD59" s="385"/>
      <c r="AE59" s="385"/>
      <c r="AF59" s="385"/>
      <c r="AG59" s="385"/>
      <c r="AH59" s="385"/>
      <c r="AI59" s="385"/>
      <c r="AJ59" s="385"/>
      <c r="AK59" s="385"/>
      <c r="AL59" s="385"/>
      <c r="AM59" s="385"/>
      <c r="AN59" s="385"/>
      <c r="AO59" s="385"/>
      <c r="AP59" s="385"/>
      <c r="AQ59" s="385"/>
      <c r="AR59" s="385"/>
      <c r="AS59" s="385"/>
      <c r="AT59" s="385"/>
      <c r="AU59" s="385"/>
      <c r="AV59" s="385"/>
      <c r="AW59" s="385"/>
      <c r="AX59" s="385"/>
      <c r="AY59" s="385"/>
      <c r="AZ59" s="385"/>
      <c r="BA59" s="385"/>
      <c r="BB59" s="385"/>
      <c r="BC59" s="385"/>
      <c r="BD59" s="385"/>
      <c r="BE59" s="385"/>
      <c r="BF59" s="385"/>
      <c r="BG59" s="385"/>
      <c r="BH59" s="385"/>
      <c r="BI59" s="385"/>
      <c r="BJ59" s="385"/>
      <c r="BK59" s="385"/>
      <c r="BL59" s="385"/>
      <c r="BM59" s="385"/>
    </row>
    <row r="60" spans="1:65" x14ac:dyDescent="0.2">
      <c r="A60" s="385"/>
      <c r="B60" s="385"/>
      <c r="C60" s="385"/>
      <c r="D60" s="385"/>
      <c r="E60" s="385"/>
      <c r="F60" s="385"/>
      <c r="G60" s="385"/>
      <c r="H60" s="385"/>
      <c r="I60" s="385"/>
      <c r="J60" s="385"/>
      <c r="K60" s="385"/>
      <c r="L60" s="385"/>
      <c r="M60" s="385"/>
      <c r="N60" s="385"/>
      <c r="O60" s="385"/>
      <c r="P60" s="385"/>
      <c r="Q60" s="385"/>
      <c r="R60" s="385"/>
      <c r="S60" s="385"/>
      <c r="T60" s="385"/>
      <c r="U60" s="385"/>
      <c r="V60" s="385"/>
      <c r="W60" s="385"/>
      <c r="X60" s="385"/>
      <c r="Y60" s="385"/>
      <c r="Z60" s="385"/>
      <c r="AA60" s="385"/>
      <c r="AB60" s="385"/>
      <c r="AC60" s="385"/>
      <c r="AD60" s="385"/>
      <c r="AE60" s="385"/>
      <c r="AF60" s="385"/>
      <c r="AG60" s="385"/>
      <c r="AH60" s="385"/>
      <c r="AI60" s="385"/>
      <c r="AJ60" s="385"/>
      <c r="AK60" s="385"/>
      <c r="AL60" s="385"/>
      <c r="AM60" s="385"/>
      <c r="AN60" s="385"/>
      <c r="AO60" s="385"/>
      <c r="AP60" s="385"/>
      <c r="AQ60" s="385"/>
      <c r="AR60" s="385"/>
      <c r="AS60" s="385"/>
      <c r="AT60" s="385"/>
      <c r="AU60" s="385"/>
      <c r="AV60" s="385"/>
      <c r="AW60" s="385"/>
      <c r="AX60" s="385"/>
      <c r="AY60" s="385"/>
      <c r="AZ60" s="385"/>
      <c r="BA60" s="385"/>
      <c r="BB60" s="385"/>
      <c r="BC60" s="385"/>
      <c r="BD60" s="385"/>
      <c r="BE60" s="385"/>
      <c r="BF60" s="385"/>
      <c r="BG60" s="385"/>
      <c r="BH60" s="385"/>
      <c r="BI60" s="385"/>
      <c r="BJ60" s="385"/>
      <c r="BK60" s="385"/>
      <c r="BL60" s="385"/>
      <c r="BM60" s="385"/>
    </row>
    <row r="61" spans="1:65" x14ac:dyDescent="0.2">
      <c r="A61" s="385"/>
      <c r="B61" s="385"/>
      <c r="C61" s="385"/>
      <c r="D61" s="385"/>
      <c r="E61" s="385"/>
      <c r="F61" s="385"/>
      <c r="G61" s="385"/>
      <c r="H61" s="385"/>
      <c r="I61" s="385"/>
      <c r="J61" s="385"/>
      <c r="K61" s="385"/>
      <c r="L61" s="385"/>
      <c r="M61" s="385"/>
      <c r="N61" s="385"/>
      <c r="O61" s="385"/>
      <c r="P61" s="385"/>
      <c r="Q61" s="385"/>
      <c r="R61" s="385"/>
      <c r="S61" s="385"/>
      <c r="T61" s="385"/>
      <c r="U61" s="385"/>
      <c r="V61" s="385"/>
      <c r="W61" s="385"/>
      <c r="X61" s="385"/>
      <c r="Y61" s="385"/>
      <c r="Z61" s="385"/>
      <c r="AA61" s="385"/>
      <c r="AB61" s="385"/>
      <c r="AC61" s="385"/>
      <c r="AD61" s="385"/>
      <c r="AE61" s="385"/>
      <c r="AF61" s="385"/>
      <c r="AG61" s="385"/>
      <c r="AH61" s="385"/>
      <c r="AI61" s="385"/>
      <c r="AJ61" s="385"/>
      <c r="AK61" s="385"/>
      <c r="AL61" s="385"/>
      <c r="AM61" s="385"/>
      <c r="AN61" s="385"/>
      <c r="AO61" s="385"/>
      <c r="AP61" s="385"/>
      <c r="AQ61" s="385"/>
      <c r="AR61" s="385"/>
      <c r="AS61" s="385"/>
      <c r="AT61" s="385"/>
      <c r="AU61" s="385"/>
      <c r="AV61" s="385"/>
      <c r="AW61" s="385"/>
      <c r="AX61" s="385"/>
      <c r="AY61" s="385"/>
      <c r="AZ61" s="385"/>
      <c r="BA61" s="385"/>
      <c r="BB61" s="385"/>
      <c r="BC61" s="385"/>
      <c r="BD61" s="385"/>
      <c r="BE61" s="385"/>
      <c r="BF61" s="385"/>
      <c r="BG61" s="385"/>
      <c r="BH61" s="385"/>
      <c r="BI61" s="385"/>
      <c r="BJ61" s="385"/>
      <c r="BK61" s="385"/>
      <c r="BL61" s="385"/>
      <c r="BM61" s="385"/>
    </row>
    <row r="62" spans="1:65" x14ac:dyDescent="0.2">
      <c r="A62" s="385"/>
      <c r="B62" s="385"/>
      <c r="C62" s="385"/>
      <c r="D62" s="385"/>
      <c r="E62" s="385"/>
      <c r="F62" s="385"/>
      <c r="G62" s="385"/>
      <c r="H62" s="385"/>
      <c r="I62" s="385"/>
      <c r="J62" s="385"/>
      <c r="K62" s="385"/>
      <c r="L62" s="385"/>
      <c r="M62" s="385"/>
      <c r="N62" s="385"/>
      <c r="O62" s="385"/>
      <c r="P62" s="385"/>
      <c r="Q62" s="385"/>
      <c r="R62" s="385"/>
      <c r="S62" s="385"/>
      <c r="T62" s="385"/>
      <c r="U62" s="385"/>
      <c r="V62" s="385"/>
      <c r="W62" s="385"/>
      <c r="X62" s="385"/>
      <c r="Y62" s="385"/>
      <c r="Z62" s="385"/>
      <c r="AA62" s="385"/>
      <c r="AB62" s="385"/>
      <c r="AC62" s="385"/>
      <c r="AD62" s="385"/>
      <c r="AE62" s="385"/>
      <c r="AF62" s="385"/>
      <c r="AG62" s="385"/>
      <c r="AH62" s="385"/>
      <c r="AI62" s="385"/>
      <c r="AJ62" s="385"/>
      <c r="AK62" s="385"/>
      <c r="AL62" s="385"/>
      <c r="AM62" s="385"/>
      <c r="AN62" s="385"/>
      <c r="AO62" s="385"/>
      <c r="AP62" s="385"/>
      <c r="AQ62" s="385"/>
      <c r="AR62" s="385"/>
      <c r="AS62" s="385"/>
      <c r="AT62" s="385"/>
      <c r="AU62" s="385"/>
      <c r="AV62" s="385"/>
      <c r="AW62" s="385"/>
      <c r="AX62" s="385"/>
      <c r="AY62" s="385"/>
      <c r="AZ62" s="385"/>
      <c r="BA62" s="385"/>
      <c r="BB62" s="385"/>
      <c r="BC62" s="385"/>
      <c r="BD62" s="385"/>
      <c r="BE62" s="385"/>
      <c r="BF62" s="385"/>
      <c r="BG62" s="385"/>
      <c r="BH62" s="385"/>
      <c r="BI62" s="385"/>
      <c r="BJ62" s="385"/>
      <c r="BK62" s="385"/>
      <c r="BL62" s="385"/>
      <c r="BM62" s="385"/>
    </row>
    <row r="63" spans="1:65" x14ac:dyDescent="0.2">
      <c r="A63" s="385"/>
      <c r="B63" s="385"/>
      <c r="C63" s="385"/>
      <c r="D63" s="385"/>
      <c r="E63" s="385"/>
      <c r="F63" s="385"/>
      <c r="G63" s="385"/>
      <c r="H63" s="385"/>
      <c r="I63" s="385"/>
      <c r="J63" s="385"/>
      <c r="K63" s="385"/>
      <c r="L63" s="385"/>
      <c r="M63" s="385"/>
      <c r="N63" s="385"/>
      <c r="O63" s="385"/>
      <c r="P63" s="385"/>
      <c r="Q63" s="385"/>
      <c r="R63" s="385"/>
      <c r="S63" s="385"/>
      <c r="T63" s="385"/>
      <c r="U63" s="385"/>
      <c r="V63" s="385"/>
      <c r="W63" s="385"/>
      <c r="X63" s="385"/>
      <c r="Y63" s="385"/>
      <c r="Z63" s="385"/>
      <c r="AA63" s="385"/>
      <c r="AB63" s="385"/>
      <c r="AC63" s="385"/>
      <c r="AD63" s="385"/>
      <c r="AE63" s="385"/>
      <c r="AF63" s="385"/>
      <c r="AG63" s="385"/>
      <c r="AH63" s="385"/>
      <c r="AI63" s="385"/>
      <c r="AJ63" s="385"/>
      <c r="AK63" s="385"/>
      <c r="AL63" s="385"/>
      <c r="AM63" s="385"/>
      <c r="AN63" s="385"/>
      <c r="AO63" s="385"/>
      <c r="AP63" s="385"/>
      <c r="AQ63" s="385"/>
      <c r="AR63" s="385"/>
      <c r="AS63" s="385"/>
      <c r="AT63" s="385"/>
      <c r="AU63" s="385"/>
      <c r="AV63" s="385"/>
      <c r="AW63" s="385"/>
      <c r="AX63" s="385"/>
      <c r="AY63" s="385"/>
      <c r="AZ63" s="385"/>
      <c r="BA63" s="385"/>
      <c r="BB63" s="385"/>
      <c r="BC63" s="385"/>
      <c r="BD63" s="385"/>
      <c r="BE63" s="385"/>
      <c r="BF63" s="385"/>
      <c r="BG63" s="385"/>
      <c r="BH63" s="385"/>
      <c r="BI63" s="385"/>
      <c r="BJ63" s="385"/>
      <c r="BK63" s="385"/>
      <c r="BL63" s="385"/>
      <c r="BM63" s="385"/>
    </row>
    <row r="64" spans="1:65" x14ac:dyDescent="0.2">
      <c r="A64" s="385"/>
      <c r="B64" s="385"/>
      <c r="C64" s="385"/>
      <c r="D64" s="385"/>
      <c r="E64" s="385"/>
      <c r="F64" s="385"/>
      <c r="G64" s="385"/>
      <c r="H64" s="385"/>
      <c r="I64" s="385"/>
      <c r="J64" s="385"/>
      <c r="K64" s="385"/>
      <c r="L64" s="385"/>
      <c r="M64" s="385"/>
      <c r="N64" s="385"/>
      <c r="O64" s="385"/>
      <c r="P64" s="385"/>
      <c r="Q64" s="385"/>
      <c r="R64" s="385"/>
      <c r="S64" s="385"/>
      <c r="T64" s="385"/>
      <c r="U64" s="385"/>
      <c r="V64" s="385"/>
      <c r="W64" s="385"/>
      <c r="X64" s="385"/>
      <c r="Y64" s="385"/>
      <c r="Z64" s="385"/>
      <c r="AA64" s="385"/>
      <c r="AB64" s="385"/>
      <c r="AC64" s="385"/>
      <c r="AD64" s="385"/>
      <c r="AE64" s="385"/>
      <c r="AF64" s="385"/>
      <c r="AG64" s="385"/>
      <c r="AH64" s="385"/>
      <c r="AI64" s="385"/>
      <c r="AJ64" s="385"/>
      <c r="AK64" s="385"/>
      <c r="AL64" s="385"/>
      <c r="AM64" s="385"/>
      <c r="AN64" s="385"/>
      <c r="AO64" s="385"/>
      <c r="AP64" s="385"/>
      <c r="AQ64" s="385"/>
      <c r="AR64" s="385"/>
      <c r="AS64" s="385"/>
      <c r="AT64" s="385"/>
      <c r="AU64" s="385"/>
      <c r="AV64" s="385"/>
      <c r="AW64" s="385"/>
      <c r="AX64" s="385"/>
      <c r="AY64" s="385"/>
      <c r="AZ64" s="385"/>
      <c r="BA64" s="385"/>
      <c r="BB64" s="385"/>
      <c r="BC64" s="385"/>
      <c r="BD64" s="385"/>
      <c r="BE64" s="385"/>
      <c r="BF64" s="385"/>
      <c r="BG64" s="385"/>
      <c r="BH64" s="385"/>
      <c r="BI64" s="385"/>
      <c r="BJ64" s="385"/>
      <c r="BK64" s="385"/>
      <c r="BL64" s="385"/>
      <c r="BM64" s="385"/>
    </row>
    <row r="65" spans="1:65" x14ac:dyDescent="0.2">
      <c r="A65" s="385"/>
      <c r="B65" s="385"/>
      <c r="C65" s="385"/>
      <c r="D65" s="385"/>
      <c r="E65" s="385"/>
      <c r="F65" s="385"/>
      <c r="G65" s="385"/>
      <c r="H65" s="385"/>
      <c r="I65" s="385"/>
      <c r="J65" s="385"/>
      <c r="K65" s="385"/>
      <c r="L65" s="385"/>
      <c r="M65" s="385"/>
      <c r="N65" s="385"/>
      <c r="O65" s="385"/>
      <c r="P65" s="385"/>
      <c r="Q65" s="385"/>
      <c r="R65" s="385"/>
      <c r="S65" s="385"/>
      <c r="T65" s="385"/>
      <c r="U65" s="385"/>
      <c r="V65" s="385"/>
      <c r="W65" s="385"/>
      <c r="X65" s="385"/>
      <c r="Y65" s="385"/>
      <c r="Z65" s="385"/>
      <c r="AA65" s="385"/>
      <c r="AB65" s="385"/>
      <c r="AC65" s="385"/>
      <c r="AD65" s="385"/>
      <c r="AE65" s="385"/>
      <c r="AF65" s="385"/>
      <c r="AG65" s="385"/>
      <c r="AH65" s="385"/>
      <c r="AI65" s="385"/>
      <c r="AJ65" s="385"/>
      <c r="AK65" s="385"/>
      <c r="AL65" s="385"/>
      <c r="AM65" s="385"/>
      <c r="AN65" s="385"/>
      <c r="AO65" s="385"/>
      <c r="AP65" s="385"/>
      <c r="AQ65" s="385"/>
      <c r="AR65" s="385"/>
      <c r="AS65" s="385"/>
      <c r="AT65" s="385"/>
      <c r="AU65" s="385"/>
      <c r="AV65" s="385"/>
      <c r="AW65" s="385"/>
      <c r="AX65" s="385"/>
      <c r="AY65" s="385"/>
      <c r="AZ65" s="385"/>
      <c r="BA65" s="385"/>
      <c r="BB65" s="385"/>
      <c r="BC65" s="385"/>
      <c r="BD65" s="385"/>
      <c r="BE65" s="385"/>
      <c r="BF65" s="385"/>
      <c r="BG65" s="385"/>
      <c r="BH65" s="385"/>
      <c r="BI65" s="385"/>
      <c r="BJ65" s="385"/>
      <c r="BK65" s="385"/>
      <c r="BL65" s="385"/>
      <c r="BM65" s="385"/>
    </row>
    <row r="66" spans="1:65" x14ac:dyDescent="0.2">
      <c r="A66" s="385"/>
      <c r="B66" s="385"/>
      <c r="C66" s="385"/>
      <c r="D66" s="385"/>
      <c r="E66" s="385"/>
      <c r="F66" s="385"/>
      <c r="G66" s="385"/>
      <c r="H66" s="385"/>
      <c r="I66" s="385"/>
      <c r="J66" s="385"/>
      <c r="K66" s="385"/>
      <c r="L66" s="385"/>
      <c r="M66" s="385"/>
      <c r="N66" s="385"/>
      <c r="O66" s="385"/>
      <c r="P66" s="385"/>
      <c r="Q66" s="385"/>
      <c r="R66" s="385"/>
      <c r="S66" s="385"/>
      <c r="T66" s="385"/>
      <c r="U66" s="385"/>
      <c r="V66" s="385"/>
      <c r="W66" s="385"/>
      <c r="X66" s="385"/>
      <c r="Y66" s="385"/>
      <c r="Z66" s="385"/>
      <c r="AA66" s="385"/>
      <c r="AB66" s="385"/>
      <c r="AC66" s="385"/>
      <c r="AD66" s="385"/>
      <c r="AE66" s="385"/>
      <c r="AF66" s="385"/>
      <c r="AG66" s="385"/>
      <c r="AH66" s="385"/>
      <c r="AI66" s="385"/>
      <c r="AJ66" s="385"/>
      <c r="AK66" s="385"/>
      <c r="AL66" s="385"/>
      <c r="AM66" s="385"/>
      <c r="AN66" s="385"/>
      <c r="AO66" s="385"/>
      <c r="AP66" s="385"/>
      <c r="AQ66" s="385"/>
      <c r="AR66" s="385"/>
      <c r="AS66" s="385"/>
      <c r="AT66" s="385"/>
      <c r="AU66" s="385"/>
      <c r="AV66" s="385"/>
      <c r="AW66" s="385"/>
      <c r="AX66" s="385"/>
      <c r="AY66" s="385"/>
      <c r="AZ66" s="385"/>
      <c r="BA66" s="385"/>
      <c r="BB66" s="385"/>
      <c r="BC66" s="385"/>
      <c r="BD66" s="385"/>
      <c r="BE66" s="385"/>
      <c r="BF66" s="385"/>
      <c r="BG66" s="385"/>
      <c r="BH66" s="385"/>
      <c r="BI66" s="385"/>
      <c r="BJ66" s="385"/>
      <c r="BK66" s="385"/>
      <c r="BL66" s="385"/>
      <c r="BM66" s="385"/>
    </row>
    <row r="67" spans="1:65" x14ac:dyDescent="0.2">
      <c r="A67" s="385"/>
      <c r="B67" s="385"/>
      <c r="C67" s="385"/>
      <c r="D67" s="385"/>
      <c r="E67" s="385"/>
      <c r="F67" s="385"/>
      <c r="G67" s="385"/>
      <c r="H67" s="385"/>
      <c r="I67" s="385"/>
      <c r="J67" s="385"/>
      <c r="K67" s="385"/>
      <c r="L67" s="385"/>
      <c r="M67" s="385"/>
      <c r="N67" s="385"/>
      <c r="O67" s="385"/>
      <c r="P67" s="385"/>
      <c r="Q67" s="385"/>
      <c r="R67" s="385"/>
      <c r="S67" s="385"/>
      <c r="T67" s="385"/>
      <c r="U67" s="385"/>
      <c r="V67" s="385"/>
      <c r="W67" s="385"/>
      <c r="X67" s="385"/>
      <c r="Y67" s="385"/>
      <c r="Z67" s="385"/>
      <c r="AA67" s="385"/>
      <c r="AB67" s="385"/>
      <c r="AC67" s="385"/>
      <c r="AD67" s="385"/>
      <c r="AE67" s="385"/>
      <c r="AF67" s="385"/>
      <c r="AG67" s="385"/>
      <c r="AH67" s="385"/>
      <c r="AI67" s="385"/>
      <c r="AJ67" s="385"/>
      <c r="AK67" s="385"/>
      <c r="AL67" s="385"/>
      <c r="AM67" s="385"/>
      <c r="AN67" s="385"/>
      <c r="AO67" s="385"/>
      <c r="AP67" s="385"/>
      <c r="AQ67" s="385"/>
      <c r="AR67" s="385"/>
      <c r="AS67" s="385"/>
      <c r="AT67" s="385"/>
      <c r="AU67" s="385"/>
      <c r="AV67" s="385"/>
      <c r="AW67" s="385"/>
      <c r="AX67" s="385"/>
      <c r="AY67" s="385"/>
      <c r="AZ67" s="385"/>
      <c r="BA67" s="385"/>
      <c r="BB67" s="385"/>
      <c r="BC67" s="385"/>
      <c r="BD67" s="385"/>
      <c r="BE67" s="385"/>
      <c r="BF67" s="385"/>
      <c r="BG67" s="385"/>
      <c r="BH67" s="385"/>
      <c r="BI67" s="385"/>
      <c r="BJ67" s="385"/>
      <c r="BK67" s="385"/>
      <c r="BL67" s="385"/>
      <c r="BM67" s="385"/>
    </row>
    <row r="68" spans="1:65" x14ac:dyDescent="0.2">
      <c r="A68" s="385"/>
      <c r="B68" s="385"/>
      <c r="C68" s="385"/>
      <c r="D68" s="385"/>
      <c r="E68" s="385"/>
      <c r="F68" s="385"/>
      <c r="G68" s="385"/>
      <c r="H68" s="385"/>
      <c r="I68" s="385"/>
      <c r="J68" s="385"/>
      <c r="K68" s="385"/>
      <c r="L68" s="385"/>
      <c r="M68" s="385"/>
      <c r="N68" s="385"/>
      <c r="O68" s="385"/>
      <c r="P68" s="385"/>
      <c r="Q68" s="385"/>
      <c r="R68" s="385"/>
      <c r="S68" s="385"/>
      <c r="T68" s="385"/>
      <c r="U68" s="385"/>
      <c r="V68" s="385"/>
      <c r="W68" s="385"/>
      <c r="X68" s="385"/>
      <c r="Y68" s="385"/>
      <c r="Z68" s="385"/>
      <c r="AA68" s="385"/>
      <c r="AB68" s="385"/>
      <c r="AC68" s="385"/>
      <c r="AD68" s="385"/>
      <c r="AE68" s="385"/>
      <c r="AF68" s="385"/>
      <c r="AG68" s="385"/>
      <c r="AH68" s="385"/>
      <c r="AI68" s="385"/>
      <c r="AJ68" s="385"/>
      <c r="AK68" s="385"/>
      <c r="AL68" s="385"/>
      <c r="AM68" s="385"/>
      <c r="AN68" s="385"/>
      <c r="AO68" s="385"/>
      <c r="AP68" s="385"/>
      <c r="AQ68" s="385"/>
      <c r="AR68" s="385"/>
      <c r="AS68" s="385"/>
      <c r="AT68" s="385"/>
      <c r="AU68" s="385"/>
      <c r="AV68" s="385"/>
      <c r="AW68" s="385"/>
      <c r="AX68" s="385"/>
      <c r="AY68" s="385"/>
      <c r="AZ68" s="385"/>
      <c r="BA68" s="385"/>
      <c r="BB68" s="385"/>
      <c r="BC68" s="385"/>
      <c r="BD68" s="385"/>
      <c r="BE68" s="385"/>
      <c r="BF68" s="385"/>
      <c r="BG68" s="385"/>
      <c r="BH68" s="385"/>
      <c r="BI68" s="385"/>
      <c r="BJ68" s="385"/>
      <c r="BK68" s="385"/>
      <c r="BL68" s="385"/>
      <c r="BM68" s="385"/>
    </row>
    <row r="69" spans="1:65" x14ac:dyDescent="0.2">
      <c r="A69" s="385"/>
      <c r="B69" s="385"/>
      <c r="C69" s="385"/>
      <c r="D69" s="385"/>
      <c r="E69" s="385"/>
      <c r="F69" s="385"/>
      <c r="G69" s="385"/>
      <c r="H69" s="385"/>
      <c r="I69" s="385"/>
      <c r="J69" s="385"/>
      <c r="K69" s="385"/>
      <c r="L69" s="385"/>
      <c r="M69" s="385"/>
      <c r="N69" s="385"/>
      <c r="O69" s="385"/>
      <c r="P69" s="385"/>
      <c r="Q69" s="385"/>
      <c r="R69" s="385"/>
      <c r="S69" s="385"/>
      <c r="T69" s="385"/>
      <c r="U69" s="385"/>
      <c r="V69" s="385"/>
      <c r="W69" s="385"/>
      <c r="X69" s="385"/>
      <c r="Y69" s="385"/>
      <c r="Z69" s="385"/>
      <c r="AA69" s="385"/>
      <c r="AB69" s="385"/>
      <c r="AC69" s="385"/>
      <c r="AD69" s="385"/>
      <c r="AE69" s="385"/>
      <c r="AF69" s="385"/>
      <c r="AG69" s="385"/>
      <c r="AH69" s="385"/>
      <c r="AI69" s="385"/>
      <c r="AJ69" s="385"/>
      <c r="AK69" s="385"/>
      <c r="AL69" s="385"/>
      <c r="AM69" s="385"/>
      <c r="AN69" s="385"/>
      <c r="AO69" s="385"/>
      <c r="AP69" s="385"/>
      <c r="AQ69" s="385"/>
      <c r="AR69" s="385"/>
      <c r="AS69" s="385"/>
      <c r="AT69" s="385"/>
      <c r="AU69" s="385"/>
      <c r="AV69" s="385"/>
      <c r="AW69" s="385"/>
      <c r="AX69" s="385"/>
      <c r="AY69" s="385"/>
      <c r="AZ69" s="385"/>
      <c r="BA69" s="385"/>
      <c r="BB69" s="385"/>
      <c r="BC69" s="385"/>
      <c r="BD69" s="385"/>
      <c r="BE69" s="385"/>
      <c r="BF69" s="385"/>
      <c r="BG69" s="385"/>
      <c r="BH69" s="385"/>
      <c r="BI69" s="385"/>
      <c r="BJ69" s="385"/>
      <c r="BK69" s="385"/>
      <c r="BL69" s="385"/>
      <c r="BM69" s="385"/>
    </row>
    <row r="70" spans="1:65" x14ac:dyDescent="0.2">
      <c r="A70" s="385"/>
      <c r="B70" s="385"/>
      <c r="C70" s="385"/>
      <c r="D70" s="385"/>
      <c r="E70" s="385"/>
      <c r="F70" s="385"/>
      <c r="G70" s="385"/>
      <c r="H70" s="385"/>
      <c r="I70" s="385"/>
      <c r="J70" s="385"/>
      <c r="K70" s="385"/>
      <c r="L70" s="385"/>
      <c r="M70" s="385"/>
      <c r="N70" s="385"/>
      <c r="O70" s="385"/>
      <c r="P70" s="385"/>
      <c r="Q70" s="385"/>
      <c r="R70" s="385"/>
      <c r="S70" s="385"/>
      <c r="T70" s="385"/>
      <c r="U70" s="385"/>
      <c r="V70" s="385"/>
      <c r="W70" s="385"/>
      <c r="X70" s="385"/>
      <c r="Y70" s="385"/>
      <c r="Z70" s="385"/>
      <c r="AA70" s="385"/>
      <c r="AB70" s="385"/>
      <c r="AC70" s="385"/>
      <c r="AD70" s="385"/>
      <c r="AE70" s="385"/>
      <c r="AF70" s="385"/>
      <c r="AG70" s="385"/>
      <c r="AH70" s="385"/>
      <c r="AI70" s="385"/>
      <c r="AJ70" s="385"/>
      <c r="AK70" s="385"/>
      <c r="AL70" s="385"/>
      <c r="AM70" s="385"/>
      <c r="AN70" s="385"/>
      <c r="AO70" s="385"/>
      <c r="AP70" s="385"/>
      <c r="AQ70" s="385"/>
      <c r="AR70" s="385"/>
      <c r="AS70" s="385"/>
      <c r="AT70" s="385"/>
      <c r="AU70" s="385"/>
      <c r="AV70" s="385"/>
      <c r="AW70" s="385"/>
      <c r="AX70" s="385"/>
      <c r="AY70" s="385"/>
      <c r="AZ70" s="385"/>
      <c r="BA70" s="385"/>
      <c r="BB70" s="385"/>
      <c r="BC70" s="385"/>
      <c r="BD70" s="385"/>
      <c r="BE70" s="385"/>
      <c r="BF70" s="385"/>
      <c r="BG70" s="385"/>
      <c r="BH70" s="385"/>
      <c r="BI70" s="385"/>
      <c r="BJ70" s="385"/>
      <c r="BK70" s="385"/>
      <c r="BL70" s="385"/>
      <c r="BM70" s="385"/>
    </row>
    <row r="71" spans="1:65" x14ac:dyDescent="0.2">
      <c r="A71" s="385"/>
      <c r="B71" s="385"/>
      <c r="C71" s="385"/>
      <c r="D71" s="385"/>
      <c r="E71" s="385"/>
      <c r="F71" s="385"/>
      <c r="G71" s="385"/>
      <c r="H71" s="385"/>
      <c r="I71" s="385"/>
      <c r="J71" s="385"/>
      <c r="K71" s="385"/>
      <c r="L71" s="385"/>
      <c r="M71" s="385"/>
      <c r="N71" s="385"/>
      <c r="O71" s="385"/>
      <c r="P71" s="385"/>
      <c r="Q71" s="385"/>
      <c r="R71" s="385"/>
      <c r="S71" s="385"/>
      <c r="T71" s="385"/>
      <c r="U71" s="385"/>
      <c r="V71" s="385"/>
      <c r="W71" s="385"/>
      <c r="X71" s="385"/>
      <c r="Y71" s="385"/>
      <c r="Z71" s="385"/>
      <c r="AA71" s="385"/>
      <c r="AB71" s="385"/>
      <c r="AC71" s="385"/>
      <c r="AD71" s="385"/>
      <c r="AE71" s="385"/>
      <c r="AF71" s="385"/>
      <c r="AG71" s="385"/>
      <c r="AH71" s="385"/>
      <c r="AI71" s="385"/>
      <c r="AJ71" s="385"/>
      <c r="AK71" s="385"/>
      <c r="AL71" s="385"/>
      <c r="AM71" s="385"/>
      <c r="AN71" s="385"/>
      <c r="AO71" s="385"/>
      <c r="AP71" s="385"/>
      <c r="AQ71" s="385"/>
      <c r="AR71" s="385"/>
      <c r="AS71" s="385"/>
      <c r="AT71" s="385"/>
      <c r="AU71" s="385"/>
      <c r="AV71" s="385"/>
      <c r="AW71" s="385"/>
      <c r="AX71" s="385"/>
      <c r="AY71" s="385"/>
      <c r="AZ71" s="385"/>
      <c r="BA71" s="385"/>
      <c r="BB71" s="385"/>
      <c r="BC71" s="385"/>
      <c r="BD71" s="385"/>
      <c r="BE71" s="385"/>
      <c r="BF71" s="385"/>
      <c r="BG71" s="385"/>
      <c r="BH71" s="385"/>
      <c r="BI71" s="385"/>
      <c r="BJ71" s="385"/>
      <c r="BK71" s="385"/>
      <c r="BL71" s="385"/>
      <c r="BM71" s="385"/>
    </row>
    <row r="72" spans="1:65" x14ac:dyDescent="0.2">
      <c r="A72" s="385"/>
      <c r="B72" s="385"/>
      <c r="C72" s="385"/>
      <c r="D72" s="385"/>
      <c r="E72" s="385"/>
      <c r="F72" s="385"/>
      <c r="G72" s="385"/>
      <c r="H72" s="385"/>
      <c r="I72" s="385"/>
      <c r="J72" s="385"/>
      <c r="K72" s="385"/>
      <c r="L72" s="385"/>
      <c r="M72" s="385"/>
      <c r="N72" s="385"/>
      <c r="O72" s="385"/>
      <c r="P72" s="385"/>
      <c r="Q72" s="385"/>
      <c r="R72" s="385"/>
      <c r="S72" s="385"/>
      <c r="T72" s="385"/>
      <c r="U72" s="385"/>
      <c r="V72" s="385"/>
      <c r="W72" s="385"/>
      <c r="X72" s="385"/>
      <c r="Y72" s="385"/>
      <c r="Z72" s="385"/>
      <c r="AA72" s="385"/>
      <c r="AB72" s="385"/>
      <c r="AC72" s="385"/>
      <c r="AD72" s="385"/>
      <c r="AE72" s="385"/>
      <c r="AF72" s="385"/>
      <c r="AG72" s="385"/>
      <c r="AH72" s="385"/>
      <c r="AI72" s="385"/>
      <c r="AJ72" s="385"/>
      <c r="AK72" s="385"/>
      <c r="AL72" s="385"/>
      <c r="AM72" s="385"/>
      <c r="AN72" s="385"/>
      <c r="AO72" s="385"/>
      <c r="AP72" s="385"/>
      <c r="AQ72" s="385"/>
      <c r="AR72" s="385"/>
      <c r="AS72" s="385"/>
      <c r="AT72" s="385"/>
      <c r="AU72" s="385"/>
      <c r="AV72" s="385"/>
      <c r="AW72" s="385"/>
      <c r="AX72" s="385"/>
      <c r="AY72" s="385"/>
      <c r="AZ72" s="385"/>
      <c r="BA72" s="385"/>
      <c r="BB72" s="385"/>
      <c r="BC72" s="385"/>
      <c r="BD72" s="385"/>
      <c r="BE72" s="385"/>
      <c r="BF72" s="385"/>
      <c r="BG72" s="385"/>
      <c r="BH72" s="385"/>
      <c r="BI72" s="385"/>
      <c r="BJ72" s="385"/>
      <c r="BK72" s="385"/>
      <c r="BL72" s="385"/>
      <c r="BM72" s="385"/>
    </row>
    <row r="73" spans="1:65" x14ac:dyDescent="0.2">
      <c r="A73" s="385"/>
      <c r="B73" s="385"/>
      <c r="C73" s="385"/>
      <c r="D73" s="385"/>
      <c r="E73" s="385"/>
      <c r="F73" s="385"/>
      <c r="G73" s="385"/>
      <c r="H73" s="385"/>
      <c r="I73" s="385"/>
      <c r="J73" s="385"/>
      <c r="K73" s="385"/>
      <c r="L73" s="385"/>
      <c r="M73" s="385"/>
      <c r="N73" s="385"/>
      <c r="O73" s="385"/>
      <c r="P73" s="385"/>
      <c r="Q73" s="385"/>
      <c r="R73" s="385"/>
      <c r="S73" s="385"/>
      <c r="T73" s="385"/>
      <c r="U73" s="385"/>
      <c r="V73" s="385"/>
      <c r="W73" s="385"/>
      <c r="X73" s="385"/>
      <c r="Y73" s="385"/>
      <c r="Z73" s="385"/>
      <c r="AA73" s="385"/>
      <c r="AB73" s="385"/>
      <c r="AC73" s="385"/>
      <c r="AD73" s="385"/>
      <c r="AE73" s="385"/>
      <c r="AF73" s="385"/>
      <c r="AG73" s="385"/>
      <c r="AH73" s="385"/>
      <c r="AI73" s="385"/>
      <c r="AJ73" s="385"/>
      <c r="AK73" s="385"/>
      <c r="AL73" s="385"/>
      <c r="AM73" s="385"/>
      <c r="AN73" s="385"/>
      <c r="AO73" s="385"/>
      <c r="AP73" s="385"/>
      <c r="AQ73" s="385"/>
      <c r="AR73" s="385"/>
      <c r="AS73" s="385"/>
      <c r="AT73" s="385"/>
      <c r="AU73" s="385"/>
      <c r="AV73" s="385"/>
      <c r="AW73" s="385"/>
      <c r="AX73" s="385"/>
      <c r="AY73" s="385"/>
      <c r="AZ73" s="385"/>
      <c r="BA73" s="385"/>
      <c r="BB73" s="385"/>
      <c r="BC73" s="385"/>
      <c r="BD73" s="385"/>
      <c r="BE73" s="385"/>
      <c r="BF73" s="385"/>
      <c r="BG73" s="385"/>
      <c r="BH73" s="385"/>
      <c r="BI73" s="385"/>
      <c r="BJ73" s="385"/>
      <c r="BK73" s="385"/>
      <c r="BL73" s="385"/>
      <c r="BM73" s="385"/>
    </row>
    <row r="74" spans="1:65" x14ac:dyDescent="0.2">
      <c r="A74" s="385"/>
      <c r="B74" s="385"/>
      <c r="C74" s="385"/>
      <c r="D74" s="385"/>
      <c r="E74" s="385"/>
      <c r="F74" s="385"/>
      <c r="G74" s="385"/>
      <c r="H74" s="385"/>
      <c r="I74" s="385"/>
      <c r="J74" s="385"/>
      <c r="K74" s="385"/>
      <c r="L74" s="385"/>
      <c r="M74" s="385"/>
      <c r="N74" s="385"/>
      <c r="O74" s="385"/>
      <c r="P74" s="385"/>
      <c r="Q74" s="385"/>
      <c r="R74" s="385"/>
      <c r="S74" s="385"/>
      <c r="T74" s="385"/>
      <c r="U74" s="385"/>
      <c r="V74" s="385"/>
      <c r="W74" s="385"/>
      <c r="X74" s="385"/>
      <c r="Y74" s="385"/>
      <c r="Z74" s="385"/>
      <c r="AA74" s="385"/>
      <c r="AB74" s="385"/>
      <c r="AC74" s="385"/>
      <c r="AD74" s="385"/>
      <c r="AE74" s="385"/>
      <c r="AF74" s="385"/>
      <c r="AG74" s="385"/>
      <c r="AH74" s="385"/>
      <c r="AI74" s="385"/>
      <c r="AJ74" s="385"/>
      <c r="AK74" s="385"/>
      <c r="AL74" s="385"/>
      <c r="AM74" s="385"/>
      <c r="AN74" s="385"/>
      <c r="AO74" s="385"/>
      <c r="AP74" s="385"/>
      <c r="AQ74" s="385"/>
      <c r="AR74" s="385"/>
      <c r="AS74" s="385"/>
      <c r="AT74" s="385"/>
      <c r="AU74" s="385"/>
      <c r="AV74" s="385"/>
      <c r="AW74" s="385"/>
      <c r="AX74" s="385"/>
      <c r="AY74" s="385"/>
      <c r="AZ74" s="385"/>
      <c r="BA74" s="385"/>
      <c r="BB74" s="385"/>
      <c r="BC74" s="385"/>
      <c r="BD74" s="385"/>
      <c r="BE74" s="385"/>
      <c r="BF74" s="385"/>
      <c r="BG74" s="385"/>
      <c r="BH74" s="385"/>
      <c r="BI74" s="385"/>
      <c r="BJ74" s="385"/>
      <c r="BK74" s="385"/>
      <c r="BL74" s="385"/>
      <c r="BM74" s="385"/>
    </row>
    <row r="75" spans="1:65" x14ac:dyDescent="0.2">
      <c r="A75" s="385"/>
      <c r="B75" s="385"/>
      <c r="C75" s="385"/>
      <c r="D75" s="385"/>
      <c r="E75" s="385"/>
      <c r="F75" s="385"/>
      <c r="G75" s="385"/>
      <c r="H75" s="385"/>
      <c r="I75" s="385"/>
      <c r="J75" s="385"/>
      <c r="K75" s="385"/>
      <c r="L75" s="385"/>
      <c r="M75" s="385"/>
      <c r="N75" s="385"/>
      <c r="O75" s="385"/>
      <c r="P75" s="385"/>
      <c r="Q75" s="385"/>
      <c r="R75" s="385"/>
      <c r="S75" s="385"/>
      <c r="T75" s="385"/>
      <c r="U75" s="385"/>
      <c r="V75" s="385"/>
      <c r="W75" s="385"/>
      <c r="X75" s="385"/>
      <c r="Y75" s="385"/>
      <c r="Z75" s="385"/>
      <c r="AA75" s="385"/>
      <c r="AB75" s="385"/>
      <c r="AC75" s="385"/>
      <c r="AD75" s="385"/>
      <c r="AE75" s="385"/>
      <c r="AF75" s="385"/>
      <c r="AG75" s="385"/>
      <c r="AH75" s="385"/>
      <c r="AI75" s="385"/>
      <c r="AJ75" s="385"/>
      <c r="AK75" s="385"/>
      <c r="AL75" s="385"/>
      <c r="AM75" s="385"/>
      <c r="AN75" s="385"/>
      <c r="AO75" s="385"/>
      <c r="AP75" s="385"/>
      <c r="AQ75" s="385"/>
      <c r="AR75" s="385"/>
      <c r="AS75" s="385"/>
      <c r="AT75" s="385"/>
      <c r="AU75" s="385"/>
      <c r="AV75" s="385"/>
      <c r="AW75" s="385"/>
      <c r="AX75" s="385"/>
      <c r="AY75" s="385"/>
      <c r="AZ75" s="385"/>
      <c r="BA75" s="385"/>
      <c r="BB75" s="385"/>
      <c r="BC75" s="385"/>
      <c r="BD75" s="385"/>
      <c r="BE75" s="385"/>
      <c r="BF75" s="385"/>
      <c r="BG75" s="385"/>
      <c r="BH75" s="385"/>
      <c r="BI75" s="385"/>
      <c r="BJ75" s="385"/>
      <c r="BK75" s="385"/>
      <c r="BL75" s="385"/>
      <c r="BM75" s="385"/>
    </row>
    <row r="76" spans="1:65" x14ac:dyDescent="0.2">
      <c r="A76" s="385"/>
      <c r="B76" s="385"/>
      <c r="C76" s="385"/>
      <c r="D76" s="385"/>
      <c r="E76" s="385"/>
      <c r="F76" s="385"/>
      <c r="G76" s="385"/>
      <c r="H76" s="385"/>
      <c r="I76" s="385"/>
      <c r="J76" s="385"/>
      <c r="K76" s="385"/>
      <c r="L76" s="385"/>
      <c r="M76" s="385"/>
      <c r="N76" s="385"/>
      <c r="O76" s="385"/>
      <c r="P76" s="385"/>
      <c r="Q76" s="385"/>
      <c r="R76" s="385"/>
      <c r="S76" s="385"/>
      <c r="T76" s="385"/>
      <c r="U76" s="385"/>
      <c r="V76" s="385"/>
      <c r="W76" s="385"/>
      <c r="X76" s="385"/>
      <c r="Y76" s="385"/>
      <c r="Z76" s="385"/>
      <c r="AA76" s="385"/>
      <c r="AB76" s="385"/>
      <c r="AC76" s="385"/>
      <c r="AD76" s="385"/>
      <c r="AE76" s="385"/>
      <c r="AF76" s="385"/>
      <c r="AG76" s="385"/>
      <c r="AH76" s="385"/>
      <c r="AI76" s="385"/>
      <c r="AJ76" s="385"/>
      <c r="AK76" s="385"/>
      <c r="AL76" s="385"/>
      <c r="AM76" s="385"/>
      <c r="AN76" s="385"/>
      <c r="AO76" s="385"/>
      <c r="AP76" s="385"/>
      <c r="AQ76" s="385"/>
      <c r="AR76" s="385"/>
      <c r="AS76" s="385"/>
      <c r="AT76" s="385"/>
      <c r="AU76" s="385"/>
      <c r="AV76" s="385"/>
      <c r="AW76" s="385"/>
      <c r="AX76" s="385"/>
      <c r="AY76" s="385"/>
      <c r="AZ76" s="385"/>
      <c r="BA76" s="385"/>
      <c r="BB76" s="385"/>
      <c r="BC76" s="385"/>
      <c r="BD76" s="385"/>
      <c r="BE76" s="385"/>
      <c r="BF76" s="385"/>
      <c r="BG76" s="385"/>
      <c r="BH76" s="385"/>
      <c r="BI76" s="385"/>
      <c r="BJ76" s="385"/>
      <c r="BK76" s="385"/>
      <c r="BL76" s="385"/>
      <c r="BM76" s="385"/>
    </row>
    <row r="77" spans="1:65" x14ac:dyDescent="0.2">
      <c r="A77" s="385"/>
      <c r="B77" s="385"/>
      <c r="C77" s="385"/>
      <c r="D77" s="385"/>
      <c r="E77" s="385"/>
      <c r="F77" s="385"/>
      <c r="G77" s="385"/>
      <c r="H77" s="385"/>
      <c r="I77" s="385"/>
      <c r="J77" s="385"/>
      <c r="K77" s="385"/>
      <c r="L77" s="385"/>
      <c r="M77" s="385"/>
      <c r="N77" s="385"/>
      <c r="O77" s="385"/>
      <c r="P77" s="385"/>
      <c r="Q77" s="385"/>
      <c r="R77" s="385"/>
      <c r="S77" s="385"/>
      <c r="T77" s="385"/>
      <c r="U77" s="385"/>
      <c r="V77" s="385"/>
      <c r="W77" s="385"/>
      <c r="X77" s="385"/>
      <c r="Y77" s="385"/>
      <c r="Z77" s="385"/>
      <c r="AA77" s="385"/>
      <c r="AB77" s="385"/>
      <c r="AC77" s="385"/>
      <c r="AD77" s="385"/>
      <c r="AE77" s="385"/>
      <c r="AF77" s="385"/>
      <c r="AG77" s="385"/>
      <c r="AH77" s="385"/>
      <c r="AI77" s="385"/>
      <c r="AJ77" s="385"/>
      <c r="AK77" s="385"/>
      <c r="AL77" s="385"/>
      <c r="AM77" s="385"/>
      <c r="AN77" s="385"/>
      <c r="AO77" s="385"/>
      <c r="AP77" s="385"/>
      <c r="AQ77" s="385"/>
      <c r="AR77" s="385"/>
      <c r="AS77" s="385"/>
      <c r="AT77" s="385"/>
      <c r="AU77" s="385"/>
      <c r="AV77" s="385"/>
      <c r="AW77" s="385"/>
      <c r="AX77" s="385"/>
      <c r="AY77" s="385"/>
      <c r="AZ77" s="385"/>
      <c r="BA77" s="385"/>
      <c r="BB77" s="385"/>
      <c r="BC77" s="385"/>
      <c r="BD77" s="385"/>
      <c r="BE77" s="385"/>
      <c r="BF77" s="385"/>
      <c r="BG77" s="385"/>
      <c r="BH77" s="385"/>
      <c r="BI77" s="385"/>
      <c r="BJ77" s="385"/>
      <c r="BK77" s="385"/>
      <c r="BL77" s="385"/>
      <c r="BM77" s="385"/>
    </row>
    <row r="78" spans="1:65" x14ac:dyDescent="0.2">
      <c r="A78" s="385"/>
      <c r="B78" s="385"/>
      <c r="C78" s="385"/>
      <c r="D78" s="385"/>
      <c r="E78" s="385"/>
      <c r="F78" s="385"/>
      <c r="G78" s="385"/>
      <c r="H78" s="385"/>
      <c r="I78" s="385"/>
      <c r="J78" s="385"/>
      <c r="K78" s="385"/>
      <c r="L78" s="385"/>
      <c r="M78" s="385"/>
      <c r="N78" s="385"/>
      <c r="O78" s="385"/>
      <c r="P78" s="385"/>
      <c r="Q78" s="385"/>
      <c r="R78" s="385"/>
      <c r="S78" s="385"/>
      <c r="T78" s="385"/>
      <c r="U78" s="385"/>
      <c r="V78" s="385"/>
      <c r="W78" s="385"/>
      <c r="X78" s="385"/>
      <c r="Y78" s="385"/>
      <c r="Z78" s="385"/>
      <c r="AA78" s="385"/>
      <c r="AB78" s="385"/>
      <c r="AC78" s="385"/>
      <c r="AD78" s="385"/>
      <c r="AE78" s="385"/>
      <c r="AF78" s="385"/>
      <c r="AG78" s="385"/>
      <c r="AH78" s="385"/>
      <c r="AI78" s="385"/>
      <c r="AJ78" s="385"/>
      <c r="AK78" s="385"/>
      <c r="AL78" s="385"/>
      <c r="AM78" s="385"/>
      <c r="AN78" s="385"/>
      <c r="AO78" s="385"/>
      <c r="AP78" s="385"/>
      <c r="AQ78" s="385"/>
      <c r="AR78" s="385"/>
      <c r="AS78" s="385"/>
      <c r="AT78" s="385"/>
      <c r="AU78" s="385"/>
      <c r="AV78" s="385"/>
      <c r="AW78" s="385"/>
      <c r="AX78" s="385"/>
      <c r="AY78" s="385"/>
      <c r="AZ78" s="385"/>
      <c r="BA78" s="385"/>
      <c r="BB78" s="385"/>
      <c r="BC78" s="385"/>
      <c r="BD78" s="385"/>
      <c r="BE78" s="385"/>
      <c r="BF78" s="385"/>
      <c r="BG78" s="385"/>
      <c r="BH78" s="385"/>
      <c r="BI78" s="385"/>
      <c r="BJ78" s="385"/>
      <c r="BK78" s="385"/>
      <c r="BL78" s="385"/>
      <c r="BM78" s="385"/>
    </row>
    <row r="79" spans="1:65" x14ac:dyDescent="0.2">
      <c r="A79" s="385"/>
      <c r="B79" s="385"/>
      <c r="C79" s="385"/>
      <c r="D79" s="385"/>
      <c r="E79" s="385"/>
      <c r="F79" s="385"/>
      <c r="G79" s="385"/>
      <c r="H79" s="385"/>
      <c r="I79" s="385"/>
      <c r="J79" s="385"/>
      <c r="K79" s="385"/>
      <c r="L79" s="385"/>
      <c r="M79" s="385"/>
      <c r="N79" s="385"/>
      <c r="O79" s="385"/>
      <c r="P79" s="385"/>
      <c r="Q79" s="385"/>
      <c r="R79" s="385"/>
      <c r="S79" s="385"/>
      <c r="T79" s="385"/>
      <c r="U79" s="385"/>
      <c r="V79" s="385"/>
      <c r="W79" s="385"/>
      <c r="X79" s="385"/>
      <c r="Y79" s="385"/>
      <c r="Z79" s="385"/>
      <c r="AA79" s="385"/>
      <c r="AB79" s="385"/>
      <c r="AC79" s="385"/>
      <c r="AD79" s="385"/>
      <c r="AE79" s="385"/>
      <c r="AF79" s="385"/>
      <c r="AG79" s="385"/>
      <c r="AH79" s="385"/>
      <c r="AI79" s="385"/>
      <c r="AJ79" s="385"/>
      <c r="AK79" s="385"/>
      <c r="AL79" s="385"/>
      <c r="AM79" s="385"/>
      <c r="AN79" s="385"/>
      <c r="AO79" s="385"/>
      <c r="AP79" s="385"/>
      <c r="AQ79" s="385"/>
      <c r="AR79" s="385"/>
      <c r="AS79" s="385"/>
      <c r="AT79" s="385"/>
      <c r="AU79" s="385"/>
      <c r="AV79" s="385"/>
      <c r="AW79" s="385"/>
      <c r="AX79" s="385"/>
      <c r="AY79" s="385"/>
      <c r="AZ79" s="385"/>
      <c r="BA79" s="385"/>
      <c r="BB79" s="385"/>
      <c r="BC79" s="385"/>
      <c r="BD79" s="385"/>
      <c r="BE79" s="385"/>
      <c r="BF79" s="385"/>
      <c r="BG79" s="385"/>
      <c r="BH79" s="385"/>
      <c r="BI79" s="385"/>
      <c r="BJ79" s="385"/>
      <c r="BK79" s="385"/>
      <c r="BL79" s="385"/>
      <c r="BM79" s="385"/>
    </row>
    <row r="80" spans="1:65" x14ac:dyDescent="0.2">
      <c r="A80" s="385"/>
      <c r="B80" s="385"/>
      <c r="C80" s="385"/>
      <c r="D80" s="385"/>
      <c r="E80" s="385"/>
      <c r="F80" s="385"/>
      <c r="G80" s="385"/>
      <c r="H80" s="385"/>
      <c r="I80" s="385"/>
      <c r="J80" s="385"/>
      <c r="K80" s="385"/>
      <c r="L80" s="385"/>
      <c r="M80" s="385"/>
      <c r="N80" s="385"/>
      <c r="O80" s="385"/>
      <c r="P80" s="385"/>
      <c r="Q80" s="385"/>
      <c r="R80" s="385"/>
      <c r="S80" s="385"/>
      <c r="T80" s="385"/>
      <c r="U80" s="385"/>
      <c r="V80" s="385"/>
      <c r="W80" s="385"/>
      <c r="X80" s="385"/>
      <c r="Y80" s="385"/>
      <c r="Z80" s="385"/>
      <c r="AA80" s="385"/>
      <c r="AB80" s="385"/>
      <c r="AC80" s="385"/>
      <c r="AD80" s="385"/>
      <c r="AE80" s="385"/>
      <c r="AF80" s="385"/>
      <c r="AG80" s="385"/>
      <c r="AH80" s="385"/>
      <c r="AI80" s="385"/>
      <c r="AJ80" s="385"/>
      <c r="AK80" s="385"/>
      <c r="AL80" s="385"/>
      <c r="AM80" s="385"/>
      <c r="AN80" s="385"/>
      <c r="AO80" s="385"/>
      <c r="AP80" s="385"/>
      <c r="AQ80" s="385"/>
      <c r="AR80" s="385"/>
      <c r="AS80" s="385"/>
      <c r="AT80" s="385"/>
      <c r="AU80" s="385"/>
      <c r="AV80" s="385"/>
      <c r="AW80" s="385"/>
      <c r="AX80" s="385"/>
      <c r="AY80" s="385"/>
      <c r="AZ80" s="385"/>
      <c r="BA80" s="385"/>
      <c r="BB80" s="385"/>
      <c r="BC80" s="385"/>
      <c r="BD80" s="385"/>
      <c r="BE80" s="385"/>
      <c r="BF80" s="385"/>
      <c r="BG80" s="385"/>
      <c r="BH80" s="385"/>
      <c r="BI80" s="385"/>
      <c r="BJ80" s="385"/>
      <c r="BK80" s="385"/>
      <c r="BL80" s="385"/>
      <c r="BM80" s="385"/>
    </row>
    <row r="81" spans="1:65" x14ac:dyDescent="0.2">
      <c r="A81" s="385"/>
      <c r="B81" s="385"/>
      <c r="C81" s="385"/>
      <c r="D81" s="385"/>
      <c r="E81" s="385"/>
      <c r="F81" s="385"/>
      <c r="G81" s="385"/>
      <c r="H81" s="385"/>
      <c r="I81" s="385"/>
      <c r="J81" s="385"/>
      <c r="K81" s="385"/>
      <c r="L81" s="385"/>
      <c r="M81" s="385"/>
      <c r="N81" s="385"/>
      <c r="O81" s="385"/>
      <c r="P81" s="385"/>
      <c r="Q81" s="385"/>
      <c r="R81" s="385"/>
      <c r="S81" s="385"/>
      <c r="T81" s="385"/>
      <c r="U81" s="385"/>
      <c r="V81" s="385"/>
      <c r="W81" s="385"/>
      <c r="X81" s="385"/>
      <c r="Y81" s="385"/>
      <c r="Z81" s="385"/>
      <c r="AA81" s="385"/>
      <c r="AB81" s="385"/>
      <c r="AC81" s="385"/>
      <c r="AD81" s="385"/>
      <c r="AE81" s="385"/>
      <c r="AF81" s="385"/>
      <c r="AG81" s="385"/>
      <c r="AH81" s="385"/>
      <c r="AI81" s="385"/>
      <c r="AJ81" s="385"/>
      <c r="AK81" s="385"/>
      <c r="AL81" s="385"/>
      <c r="AM81" s="385"/>
      <c r="AN81" s="385"/>
      <c r="AO81" s="385"/>
      <c r="AP81" s="385"/>
      <c r="AQ81" s="385"/>
      <c r="AR81" s="385"/>
      <c r="AS81" s="385"/>
      <c r="AT81" s="385"/>
      <c r="AU81" s="385"/>
      <c r="AV81" s="385"/>
      <c r="AW81" s="385"/>
      <c r="AX81" s="385"/>
      <c r="AY81" s="385"/>
      <c r="AZ81" s="385"/>
      <c r="BA81" s="385"/>
      <c r="BB81" s="385"/>
      <c r="BC81" s="385"/>
      <c r="BD81" s="385"/>
      <c r="BE81" s="385"/>
      <c r="BF81" s="385"/>
      <c r="BG81" s="385"/>
      <c r="BH81" s="385"/>
      <c r="BI81" s="385"/>
      <c r="BJ81" s="385"/>
      <c r="BK81" s="385"/>
      <c r="BL81" s="385"/>
      <c r="BM81" s="385"/>
    </row>
    <row r="82" spans="1:65" x14ac:dyDescent="0.2">
      <c r="A82" s="385"/>
      <c r="B82" s="385"/>
      <c r="C82" s="385"/>
      <c r="D82" s="385"/>
      <c r="E82" s="385"/>
      <c r="F82" s="385"/>
      <c r="G82" s="385"/>
      <c r="H82" s="385"/>
      <c r="I82" s="385"/>
      <c r="J82" s="385"/>
      <c r="K82" s="385"/>
      <c r="L82" s="385"/>
      <c r="M82" s="385"/>
      <c r="N82" s="385"/>
      <c r="O82" s="385"/>
      <c r="P82" s="385"/>
      <c r="Q82" s="385"/>
      <c r="R82" s="385"/>
      <c r="S82" s="385"/>
      <c r="T82" s="385"/>
      <c r="U82" s="385"/>
      <c r="V82" s="385"/>
      <c r="W82" s="385"/>
      <c r="X82" s="385"/>
      <c r="Y82" s="385"/>
      <c r="Z82" s="385"/>
      <c r="AA82" s="385"/>
      <c r="AB82" s="385"/>
      <c r="AC82" s="385"/>
      <c r="AD82" s="385"/>
      <c r="AE82" s="385"/>
      <c r="AF82" s="385"/>
      <c r="AG82" s="385"/>
      <c r="AH82" s="385"/>
      <c r="AI82" s="385"/>
      <c r="AJ82" s="385"/>
      <c r="AK82" s="385"/>
      <c r="AL82" s="385"/>
      <c r="AM82" s="385"/>
      <c r="AN82" s="385"/>
      <c r="AO82" s="385"/>
      <c r="AP82" s="385"/>
      <c r="AQ82" s="385"/>
      <c r="AR82" s="385"/>
      <c r="AS82" s="385"/>
      <c r="AT82" s="385"/>
      <c r="AU82" s="385"/>
      <c r="AV82" s="385"/>
      <c r="AW82" s="385"/>
      <c r="AX82" s="385"/>
      <c r="AY82" s="385"/>
      <c r="AZ82" s="385"/>
      <c r="BA82" s="385"/>
      <c r="BB82" s="385"/>
      <c r="BC82" s="385"/>
      <c r="BD82" s="385"/>
      <c r="BE82" s="385"/>
      <c r="BF82" s="385"/>
      <c r="BG82" s="385"/>
      <c r="BH82" s="385"/>
      <c r="BI82" s="385"/>
      <c r="BJ82" s="385"/>
      <c r="BK82" s="385"/>
      <c r="BL82" s="385"/>
      <c r="BM82" s="385"/>
    </row>
    <row r="83" spans="1:65" x14ac:dyDescent="0.2">
      <c r="A83" s="385"/>
      <c r="B83" s="385"/>
      <c r="C83" s="385"/>
      <c r="D83" s="385"/>
      <c r="E83" s="385"/>
      <c r="F83" s="385"/>
      <c r="G83" s="385"/>
      <c r="H83" s="385"/>
      <c r="I83" s="385"/>
      <c r="J83" s="385"/>
      <c r="K83" s="385"/>
      <c r="L83" s="385"/>
      <c r="M83" s="385"/>
      <c r="N83" s="385"/>
      <c r="O83" s="385"/>
      <c r="P83" s="385"/>
      <c r="Q83" s="385"/>
      <c r="R83" s="385"/>
      <c r="S83" s="385"/>
      <c r="T83" s="385"/>
      <c r="U83" s="385"/>
      <c r="V83" s="385"/>
      <c r="W83" s="385"/>
      <c r="X83" s="385"/>
      <c r="Y83" s="385"/>
      <c r="Z83" s="385"/>
      <c r="AA83" s="385"/>
      <c r="AB83" s="385"/>
      <c r="AC83" s="385"/>
      <c r="AD83" s="385"/>
      <c r="AE83" s="385"/>
      <c r="AF83" s="385"/>
      <c r="AG83" s="385"/>
      <c r="AH83" s="385"/>
      <c r="AI83" s="385"/>
      <c r="AJ83" s="385"/>
      <c r="AK83" s="385"/>
      <c r="AL83" s="385"/>
      <c r="AM83" s="385"/>
      <c r="AN83" s="385"/>
      <c r="AO83" s="385"/>
      <c r="AP83" s="385"/>
      <c r="AQ83" s="385"/>
      <c r="AR83" s="385"/>
      <c r="AS83" s="385"/>
      <c r="AT83" s="385"/>
      <c r="AU83" s="385"/>
      <c r="AV83" s="385"/>
      <c r="AW83" s="385"/>
      <c r="AX83" s="385"/>
      <c r="AY83" s="385"/>
      <c r="AZ83" s="385"/>
      <c r="BA83" s="385"/>
      <c r="BB83" s="385"/>
      <c r="BC83" s="385"/>
      <c r="BD83" s="385"/>
      <c r="BE83" s="385"/>
      <c r="BF83" s="385"/>
      <c r="BG83" s="385"/>
      <c r="BH83" s="385"/>
      <c r="BI83" s="385"/>
      <c r="BJ83" s="385"/>
      <c r="BK83" s="385"/>
      <c r="BL83" s="385"/>
      <c r="BM83" s="385"/>
    </row>
    <row r="84" spans="1:65" x14ac:dyDescent="0.2">
      <c r="A84" s="385"/>
      <c r="B84" s="385"/>
      <c r="C84" s="385"/>
      <c r="D84" s="385"/>
      <c r="E84" s="385"/>
      <c r="F84" s="385"/>
      <c r="G84" s="385"/>
      <c r="H84" s="385"/>
      <c r="I84" s="385"/>
      <c r="J84" s="385"/>
      <c r="K84" s="385"/>
      <c r="L84" s="385"/>
      <c r="M84" s="385"/>
      <c r="N84" s="385"/>
      <c r="O84" s="385"/>
      <c r="P84" s="385"/>
      <c r="Q84" s="385"/>
      <c r="R84" s="385"/>
      <c r="S84" s="385"/>
      <c r="T84" s="385"/>
      <c r="U84" s="385"/>
      <c r="V84" s="385"/>
      <c r="W84" s="385"/>
      <c r="X84" s="385"/>
      <c r="Y84" s="385"/>
      <c r="Z84" s="385"/>
      <c r="AA84" s="385"/>
      <c r="AB84" s="385"/>
      <c r="AC84" s="385"/>
      <c r="AD84" s="385"/>
      <c r="AE84" s="385"/>
      <c r="AF84" s="385"/>
      <c r="AG84" s="385"/>
      <c r="AH84" s="385"/>
      <c r="AI84" s="385"/>
      <c r="AJ84" s="385"/>
      <c r="AK84" s="385"/>
      <c r="AL84" s="385"/>
      <c r="AM84" s="385"/>
      <c r="AN84" s="385"/>
      <c r="AO84" s="385"/>
      <c r="AP84" s="385"/>
      <c r="AQ84" s="385"/>
      <c r="AR84" s="385"/>
      <c r="AS84" s="385"/>
      <c r="AT84" s="385"/>
      <c r="AU84" s="385"/>
      <c r="AV84" s="385"/>
      <c r="AW84" s="385"/>
      <c r="AX84" s="385"/>
      <c r="AY84" s="385"/>
      <c r="AZ84" s="385"/>
      <c r="BA84" s="385"/>
      <c r="BB84" s="385"/>
      <c r="BC84" s="385"/>
      <c r="BD84" s="385"/>
      <c r="BE84" s="385"/>
      <c r="BF84" s="385"/>
      <c r="BG84" s="385"/>
      <c r="BH84" s="385"/>
      <c r="BI84" s="385"/>
      <c r="BJ84" s="385"/>
      <c r="BK84" s="385"/>
      <c r="BL84" s="385"/>
      <c r="BM84" s="385"/>
    </row>
    <row r="85" spans="1:65" x14ac:dyDescent="0.2">
      <c r="A85" s="385"/>
      <c r="B85" s="385"/>
      <c r="C85" s="385"/>
      <c r="D85" s="385"/>
      <c r="E85" s="385"/>
      <c r="F85" s="385"/>
      <c r="G85" s="385"/>
      <c r="H85" s="385"/>
      <c r="I85" s="385"/>
      <c r="J85" s="385"/>
      <c r="K85" s="385"/>
      <c r="L85" s="385"/>
      <c r="M85" s="385"/>
      <c r="N85" s="385"/>
      <c r="O85" s="385"/>
      <c r="P85" s="385"/>
      <c r="Q85" s="385"/>
      <c r="R85" s="385"/>
      <c r="S85" s="385"/>
      <c r="T85" s="385"/>
      <c r="U85" s="385"/>
      <c r="V85" s="385"/>
      <c r="W85" s="385"/>
      <c r="X85" s="385"/>
      <c r="Y85" s="385"/>
      <c r="Z85" s="385"/>
      <c r="AA85" s="385"/>
      <c r="AB85" s="385"/>
      <c r="AC85" s="385"/>
      <c r="AD85" s="385"/>
      <c r="AE85" s="385"/>
      <c r="AF85" s="385"/>
      <c r="AG85" s="385"/>
      <c r="AH85" s="385"/>
      <c r="AI85" s="385"/>
      <c r="AJ85" s="385"/>
      <c r="AK85" s="385"/>
      <c r="AL85" s="385"/>
      <c r="AM85" s="385"/>
      <c r="AN85" s="385"/>
      <c r="AO85" s="385"/>
      <c r="AP85" s="385"/>
      <c r="AQ85" s="385"/>
      <c r="AR85" s="385"/>
      <c r="AS85" s="385"/>
      <c r="AT85" s="385"/>
      <c r="AU85" s="385"/>
      <c r="AV85" s="385"/>
      <c r="AW85" s="385"/>
      <c r="AX85" s="385"/>
      <c r="AY85" s="385"/>
      <c r="AZ85" s="385"/>
      <c r="BA85" s="385"/>
      <c r="BB85" s="385"/>
      <c r="BC85" s="385"/>
      <c r="BD85" s="385"/>
      <c r="BE85" s="385"/>
      <c r="BF85" s="385"/>
      <c r="BG85" s="385"/>
      <c r="BH85" s="385"/>
      <c r="BI85" s="385"/>
      <c r="BJ85" s="385"/>
      <c r="BK85" s="385"/>
      <c r="BL85" s="385"/>
      <c r="BM85" s="385"/>
    </row>
    <row r="86" spans="1:65" x14ac:dyDescent="0.2">
      <c r="A86" s="385"/>
      <c r="B86" s="385"/>
      <c r="C86" s="385"/>
      <c r="D86" s="385"/>
      <c r="E86" s="385"/>
      <c r="F86" s="385"/>
      <c r="G86" s="385"/>
      <c r="H86" s="385"/>
      <c r="I86" s="385"/>
      <c r="J86" s="385"/>
      <c r="K86" s="385"/>
      <c r="L86" s="385"/>
      <c r="M86" s="385"/>
      <c r="N86" s="385"/>
      <c r="O86" s="385"/>
      <c r="P86" s="385"/>
      <c r="Q86" s="385"/>
      <c r="R86" s="385"/>
      <c r="S86" s="385"/>
      <c r="T86" s="385"/>
      <c r="U86" s="385"/>
      <c r="V86" s="385"/>
      <c r="W86" s="385"/>
      <c r="X86" s="385"/>
      <c r="Y86" s="385"/>
      <c r="Z86" s="385"/>
      <c r="AA86" s="385"/>
      <c r="AB86" s="385"/>
      <c r="AC86" s="385"/>
      <c r="AD86" s="385"/>
      <c r="AE86" s="385"/>
      <c r="AF86" s="385"/>
      <c r="AG86" s="385"/>
      <c r="AH86" s="385"/>
      <c r="AI86" s="385"/>
      <c r="AJ86" s="385"/>
      <c r="AK86" s="385"/>
      <c r="AL86" s="385"/>
      <c r="AM86" s="385"/>
      <c r="AN86" s="385"/>
      <c r="AO86" s="385"/>
      <c r="AP86" s="385"/>
      <c r="AQ86" s="385"/>
      <c r="AR86" s="385"/>
      <c r="AS86" s="385"/>
      <c r="AT86" s="385"/>
      <c r="AU86" s="385"/>
      <c r="AV86" s="385"/>
      <c r="AW86" s="385"/>
      <c r="AX86" s="385"/>
      <c r="AY86" s="385"/>
      <c r="AZ86" s="385"/>
      <c r="BA86" s="385"/>
      <c r="BB86" s="385"/>
      <c r="BC86" s="385"/>
      <c r="BD86" s="385"/>
      <c r="BE86" s="385"/>
      <c r="BF86" s="385"/>
      <c r="BG86" s="385"/>
      <c r="BH86" s="385"/>
      <c r="BI86" s="385"/>
      <c r="BJ86" s="385"/>
      <c r="BK86" s="385"/>
      <c r="BL86" s="385"/>
      <c r="BM86" s="385"/>
    </row>
    <row r="87" spans="1:65" x14ac:dyDescent="0.2">
      <c r="A87" s="385"/>
      <c r="B87" s="385"/>
      <c r="C87" s="385"/>
      <c r="D87" s="385"/>
      <c r="E87" s="385"/>
      <c r="F87" s="385"/>
      <c r="G87" s="385"/>
      <c r="H87" s="385"/>
      <c r="I87" s="385"/>
      <c r="J87" s="385"/>
      <c r="K87" s="385"/>
      <c r="L87" s="385"/>
      <c r="M87" s="385"/>
      <c r="N87" s="385"/>
      <c r="O87" s="385"/>
      <c r="P87" s="385"/>
      <c r="Q87" s="385"/>
      <c r="R87" s="385"/>
      <c r="S87" s="385"/>
      <c r="T87" s="385"/>
      <c r="U87" s="385"/>
      <c r="V87" s="385"/>
      <c r="W87" s="385"/>
      <c r="X87" s="385"/>
      <c r="Y87" s="385"/>
      <c r="Z87" s="385"/>
      <c r="AA87" s="385"/>
      <c r="AB87" s="385"/>
      <c r="AC87" s="385"/>
      <c r="AD87" s="385"/>
      <c r="AE87" s="385"/>
      <c r="AF87" s="385"/>
      <c r="AG87" s="385"/>
      <c r="AH87" s="385"/>
      <c r="AI87" s="385"/>
      <c r="AJ87" s="385"/>
      <c r="AK87" s="385"/>
      <c r="AL87" s="385"/>
      <c r="AM87" s="385"/>
      <c r="AN87" s="385"/>
      <c r="AO87" s="385"/>
      <c r="AP87" s="385"/>
      <c r="AQ87" s="385"/>
      <c r="AR87" s="385"/>
      <c r="AS87" s="385"/>
      <c r="AT87" s="385"/>
      <c r="AU87" s="385"/>
      <c r="AV87" s="385"/>
      <c r="AW87" s="385"/>
      <c r="AX87" s="385"/>
      <c r="AY87" s="385"/>
      <c r="AZ87" s="385"/>
      <c r="BA87" s="385"/>
      <c r="BB87" s="385"/>
      <c r="BC87" s="385"/>
      <c r="BD87" s="385"/>
      <c r="BE87" s="385"/>
      <c r="BF87" s="385"/>
      <c r="BG87" s="385"/>
      <c r="BH87" s="385"/>
      <c r="BI87" s="385"/>
      <c r="BJ87" s="385"/>
      <c r="BK87" s="385"/>
      <c r="BL87" s="385"/>
      <c r="BM87" s="385"/>
    </row>
    <row r="88" spans="1:65" x14ac:dyDescent="0.2">
      <c r="A88" s="385"/>
      <c r="B88" s="385"/>
      <c r="C88" s="385"/>
      <c r="D88" s="385"/>
      <c r="E88" s="385"/>
      <c r="F88" s="385"/>
      <c r="G88" s="385"/>
      <c r="H88" s="385"/>
      <c r="I88" s="385"/>
      <c r="J88" s="385"/>
      <c r="K88" s="385"/>
      <c r="L88" s="385"/>
      <c r="M88" s="385"/>
      <c r="N88" s="385"/>
      <c r="O88" s="385"/>
      <c r="P88" s="385"/>
      <c r="Q88" s="385"/>
      <c r="R88" s="385"/>
      <c r="S88" s="385"/>
      <c r="T88" s="385"/>
      <c r="U88" s="385"/>
      <c r="V88" s="385"/>
      <c r="W88" s="385"/>
      <c r="X88" s="385"/>
      <c r="Y88" s="385"/>
      <c r="Z88" s="385"/>
      <c r="AA88" s="385"/>
      <c r="AB88" s="385"/>
      <c r="AC88" s="385"/>
      <c r="AD88" s="385"/>
      <c r="AE88" s="385"/>
      <c r="AF88" s="385"/>
      <c r="AG88" s="385"/>
      <c r="AH88" s="385"/>
      <c r="AI88" s="385"/>
      <c r="AJ88" s="385"/>
      <c r="AK88" s="385"/>
      <c r="AL88" s="385"/>
      <c r="AM88" s="385"/>
      <c r="AN88" s="385"/>
      <c r="AO88" s="385"/>
      <c r="AP88" s="385"/>
      <c r="AQ88" s="385"/>
      <c r="AR88" s="385"/>
      <c r="AS88" s="385"/>
      <c r="AT88" s="385"/>
      <c r="AU88" s="385"/>
      <c r="AV88" s="385"/>
      <c r="AW88" s="385"/>
      <c r="AX88" s="385"/>
      <c r="AY88" s="385"/>
      <c r="AZ88" s="385"/>
      <c r="BA88" s="385"/>
      <c r="BB88" s="385"/>
      <c r="BC88" s="385"/>
      <c r="BD88" s="385"/>
      <c r="BE88" s="385"/>
      <c r="BF88" s="385"/>
      <c r="BG88" s="385"/>
      <c r="BH88" s="385"/>
      <c r="BI88" s="385"/>
      <c r="BJ88" s="385"/>
      <c r="BK88" s="385"/>
      <c r="BL88" s="385"/>
      <c r="BM88" s="385"/>
    </row>
    <row r="89" spans="1:65" x14ac:dyDescent="0.2">
      <c r="A89" s="385"/>
      <c r="B89" s="385"/>
      <c r="C89" s="385"/>
      <c r="D89" s="385"/>
      <c r="E89" s="385"/>
      <c r="F89" s="385"/>
      <c r="G89" s="385"/>
      <c r="H89" s="385"/>
      <c r="I89" s="385"/>
      <c r="J89" s="385"/>
      <c r="K89" s="385"/>
      <c r="L89" s="385"/>
      <c r="M89" s="385"/>
      <c r="N89" s="385"/>
      <c r="O89" s="385"/>
      <c r="P89" s="385"/>
      <c r="Q89" s="385"/>
      <c r="R89" s="385"/>
      <c r="S89" s="385"/>
      <c r="T89" s="385"/>
      <c r="U89" s="385"/>
      <c r="V89" s="385"/>
      <c r="W89" s="385"/>
      <c r="X89" s="385"/>
      <c r="Y89" s="385"/>
      <c r="Z89" s="385"/>
      <c r="AA89" s="385"/>
      <c r="AB89" s="385"/>
      <c r="AC89" s="385"/>
      <c r="AD89" s="385"/>
      <c r="AE89" s="385"/>
      <c r="AF89" s="385"/>
      <c r="AG89" s="385"/>
      <c r="AH89" s="385"/>
      <c r="AI89" s="385"/>
      <c r="AJ89" s="385"/>
      <c r="AK89" s="385"/>
      <c r="AL89" s="385"/>
      <c r="AM89" s="385"/>
      <c r="AN89" s="385"/>
      <c r="AO89" s="385"/>
      <c r="AP89" s="385"/>
      <c r="AQ89" s="385"/>
      <c r="AR89" s="385"/>
      <c r="AS89" s="385"/>
      <c r="AT89" s="385"/>
      <c r="AU89" s="385"/>
      <c r="AV89" s="385"/>
      <c r="AW89" s="385"/>
      <c r="AX89" s="385"/>
      <c r="AY89" s="385"/>
      <c r="AZ89" s="385"/>
      <c r="BA89" s="385"/>
      <c r="BB89" s="385"/>
      <c r="BC89" s="385"/>
      <c r="BD89" s="385"/>
      <c r="BE89" s="385"/>
      <c r="BF89" s="385"/>
      <c r="BG89" s="385"/>
      <c r="BH89" s="385"/>
      <c r="BI89" s="385"/>
      <c r="BJ89" s="385"/>
      <c r="BK89" s="385"/>
      <c r="BL89" s="385"/>
      <c r="BM89" s="385"/>
    </row>
    <row r="90" spans="1:65" x14ac:dyDescent="0.2">
      <c r="A90" s="385"/>
      <c r="B90" s="385"/>
      <c r="C90" s="385"/>
      <c r="D90" s="385"/>
      <c r="E90" s="385"/>
      <c r="F90" s="385"/>
      <c r="G90" s="385"/>
      <c r="H90" s="385"/>
      <c r="I90" s="385"/>
      <c r="J90" s="385"/>
      <c r="K90" s="385"/>
      <c r="L90" s="385"/>
      <c r="M90" s="385"/>
      <c r="N90" s="385"/>
      <c r="O90" s="385"/>
      <c r="P90" s="385"/>
      <c r="Q90" s="385"/>
      <c r="R90" s="385"/>
      <c r="S90" s="385"/>
      <c r="T90" s="385"/>
      <c r="U90" s="385"/>
      <c r="V90" s="385"/>
      <c r="W90" s="385"/>
      <c r="X90" s="385"/>
      <c r="Y90" s="385"/>
      <c r="Z90" s="385"/>
      <c r="AA90" s="385"/>
      <c r="AB90" s="385"/>
      <c r="AC90" s="385"/>
      <c r="AD90" s="385"/>
      <c r="AE90" s="385"/>
      <c r="AF90" s="385"/>
      <c r="AG90" s="385"/>
      <c r="AH90" s="385"/>
      <c r="AI90" s="385"/>
      <c r="AJ90" s="385"/>
      <c r="AK90" s="385"/>
      <c r="AL90" s="385"/>
      <c r="AM90" s="385"/>
      <c r="AN90" s="385"/>
      <c r="AO90" s="385"/>
      <c r="AP90" s="385"/>
      <c r="AQ90" s="385"/>
      <c r="AR90" s="385"/>
      <c r="AS90" s="385"/>
      <c r="AT90" s="385"/>
      <c r="AU90" s="385"/>
      <c r="AV90" s="385"/>
      <c r="AW90" s="385"/>
      <c r="AX90" s="385"/>
      <c r="AY90" s="385"/>
      <c r="AZ90" s="385"/>
      <c r="BA90" s="385"/>
      <c r="BB90" s="385"/>
      <c r="BC90" s="385"/>
      <c r="BD90" s="385"/>
      <c r="BE90" s="385"/>
      <c r="BF90" s="385"/>
      <c r="BG90" s="385"/>
      <c r="BH90" s="385"/>
      <c r="BI90" s="385"/>
      <c r="BJ90" s="385"/>
      <c r="BK90" s="385"/>
      <c r="BL90" s="385"/>
      <c r="BM90" s="385"/>
    </row>
    <row r="91" spans="1:65" x14ac:dyDescent="0.2">
      <c r="A91" s="385"/>
      <c r="B91" s="385"/>
      <c r="C91" s="385"/>
      <c r="D91" s="385"/>
      <c r="E91" s="385"/>
      <c r="F91" s="385"/>
      <c r="G91" s="385"/>
      <c r="H91" s="385"/>
      <c r="I91" s="385"/>
      <c r="J91" s="385"/>
      <c r="K91" s="385"/>
      <c r="L91" s="385"/>
      <c r="M91" s="385"/>
      <c r="N91" s="385"/>
      <c r="O91" s="385"/>
      <c r="P91" s="385"/>
      <c r="Q91" s="385"/>
      <c r="R91" s="385"/>
      <c r="S91" s="385"/>
      <c r="T91" s="385"/>
      <c r="U91" s="385"/>
      <c r="V91" s="385"/>
      <c r="W91" s="385"/>
      <c r="X91" s="385"/>
      <c r="Y91" s="385"/>
      <c r="Z91" s="385"/>
      <c r="AA91" s="385"/>
      <c r="AB91" s="385"/>
      <c r="AC91" s="385"/>
      <c r="AD91" s="385"/>
      <c r="AE91" s="385"/>
      <c r="AF91" s="385"/>
      <c r="AG91" s="385"/>
      <c r="AH91" s="385"/>
      <c r="AI91" s="385"/>
      <c r="AJ91" s="385"/>
      <c r="AK91" s="385"/>
      <c r="AL91" s="385"/>
      <c r="AM91" s="385"/>
      <c r="AN91" s="385"/>
      <c r="AO91" s="385"/>
      <c r="AP91" s="385"/>
      <c r="AQ91" s="385"/>
      <c r="AR91" s="385"/>
      <c r="AS91" s="385"/>
      <c r="AT91" s="385"/>
      <c r="AU91" s="385"/>
      <c r="AV91" s="385"/>
      <c r="AW91" s="385"/>
      <c r="AX91" s="385"/>
      <c r="AY91" s="385"/>
      <c r="AZ91" s="385"/>
      <c r="BA91" s="385"/>
      <c r="BB91" s="385"/>
      <c r="BC91" s="385"/>
      <c r="BD91" s="385"/>
      <c r="BE91" s="385"/>
      <c r="BF91" s="385"/>
      <c r="BG91" s="385"/>
      <c r="BH91" s="385"/>
      <c r="BI91" s="385"/>
      <c r="BJ91" s="385"/>
      <c r="BK91" s="385"/>
      <c r="BL91" s="385"/>
      <c r="BM91" s="385"/>
    </row>
    <row r="92" spans="1:65" x14ac:dyDescent="0.2">
      <c r="A92" s="385"/>
      <c r="B92" s="385"/>
      <c r="C92" s="385"/>
      <c r="D92" s="385"/>
      <c r="E92" s="385"/>
      <c r="F92" s="385"/>
      <c r="G92" s="385"/>
      <c r="H92" s="385"/>
      <c r="I92" s="385"/>
      <c r="J92" s="385"/>
      <c r="K92" s="385"/>
      <c r="L92" s="385"/>
      <c r="M92" s="385"/>
      <c r="N92" s="385"/>
      <c r="O92" s="385"/>
      <c r="P92" s="385"/>
      <c r="Q92" s="385"/>
      <c r="R92" s="385"/>
      <c r="S92" s="385"/>
      <c r="T92" s="385"/>
      <c r="U92" s="385"/>
      <c r="V92" s="385"/>
      <c r="W92" s="385"/>
      <c r="X92" s="385"/>
      <c r="Y92" s="385"/>
      <c r="Z92" s="385"/>
      <c r="AA92" s="385"/>
      <c r="AB92" s="385"/>
      <c r="AC92" s="385"/>
      <c r="AD92" s="385"/>
      <c r="AE92" s="385"/>
      <c r="AF92" s="385"/>
      <c r="AG92" s="385"/>
      <c r="AH92" s="385"/>
      <c r="AI92" s="385"/>
      <c r="AJ92" s="385"/>
      <c r="AK92" s="385"/>
      <c r="AL92" s="385"/>
      <c r="AM92" s="385"/>
      <c r="AN92" s="385"/>
      <c r="AO92" s="385"/>
      <c r="AP92" s="385"/>
      <c r="AQ92" s="385"/>
      <c r="AR92" s="385"/>
      <c r="AS92" s="385"/>
      <c r="AT92" s="385"/>
      <c r="AU92" s="385"/>
      <c r="AV92" s="385"/>
      <c r="AW92" s="385"/>
      <c r="AX92" s="385"/>
      <c r="AY92" s="385"/>
      <c r="AZ92" s="385"/>
      <c r="BA92" s="385"/>
      <c r="BB92" s="385"/>
      <c r="BC92" s="385"/>
      <c r="BD92" s="385"/>
      <c r="BE92" s="385"/>
      <c r="BF92" s="385"/>
      <c r="BG92" s="385"/>
      <c r="BH92" s="385"/>
      <c r="BI92" s="385"/>
      <c r="BJ92" s="385"/>
      <c r="BK92" s="385"/>
      <c r="BL92" s="385"/>
      <c r="BM92" s="385"/>
    </row>
    <row r="93" spans="1:65" x14ac:dyDescent="0.2">
      <c r="A93" s="385"/>
      <c r="B93" s="385"/>
      <c r="C93" s="385"/>
      <c r="D93" s="385"/>
      <c r="E93" s="385"/>
      <c r="F93" s="385"/>
      <c r="G93" s="385"/>
      <c r="H93" s="385"/>
      <c r="I93" s="385"/>
      <c r="J93" s="385"/>
      <c r="K93" s="385"/>
      <c r="L93" s="385"/>
      <c r="M93" s="385"/>
      <c r="N93" s="385"/>
      <c r="O93" s="385"/>
      <c r="P93" s="385"/>
      <c r="Q93" s="385"/>
      <c r="R93" s="385"/>
      <c r="S93" s="385"/>
      <c r="T93" s="385"/>
      <c r="U93" s="385"/>
      <c r="V93" s="385"/>
      <c r="W93" s="385"/>
      <c r="X93" s="385"/>
      <c r="Y93" s="385"/>
      <c r="Z93" s="385"/>
      <c r="AA93" s="385"/>
      <c r="AB93" s="385"/>
      <c r="AC93" s="385"/>
      <c r="AD93" s="385"/>
      <c r="AE93" s="385"/>
      <c r="AF93" s="385"/>
      <c r="AG93" s="385"/>
      <c r="AH93" s="385"/>
      <c r="AI93" s="385"/>
      <c r="AJ93" s="385"/>
      <c r="AK93" s="385"/>
      <c r="AL93" s="385"/>
      <c r="AM93" s="385"/>
      <c r="AN93" s="385"/>
      <c r="AO93" s="385"/>
      <c r="AP93" s="385"/>
      <c r="AQ93" s="385"/>
      <c r="AR93" s="385"/>
      <c r="AS93" s="385"/>
      <c r="AT93" s="385"/>
      <c r="AU93" s="385"/>
      <c r="AV93" s="385"/>
      <c r="AW93" s="385"/>
      <c r="AX93" s="385"/>
      <c r="AY93" s="385"/>
      <c r="AZ93" s="385"/>
      <c r="BA93" s="385"/>
      <c r="BB93" s="385"/>
      <c r="BC93" s="385"/>
      <c r="BD93" s="385"/>
      <c r="BE93" s="385"/>
      <c r="BF93" s="385"/>
      <c r="BG93" s="385"/>
      <c r="BH93" s="385"/>
      <c r="BI93" s="385"/>
      <c r="BJ93" s="385"/>
      <c r="BK93" s="385"/>
      <c r="BL93" s="385"/>
      <c r="BM93" s="385"/>
    </row>
    <row r="94" spans="1:65" x14ac:dyDescent="0.2">
      <c r="A94" s="385"/>
      <c r="B94" s="385"/>
      <c r="C94" s="385"/>
      <c r="D94" s="385"/>
      <c r="E94" s="385"/>
      <c r="F94" s="385"/>
      <c r="G94" s="385"/>
      <c r="H94" s="385"/>
      <c r="I94" s="385"/>
      <c r="J94" s="385"/>
      <c r="K94" s="385"/>
      <c r="L94" s="385"/>
      <c r="M94" s="385"/>
      <c r="N94" s="385"/>
      <c r="O94" s="385"/>
      <c r="P94" s="385"/>
      <c r="Q94" s="385"/>
      <c r="R94" s="385"/>
      <c r="S94" s="385"/>
      <c r="T94" s="385"/>
      <c r="U94" s="385"/>
      <c r="V94" s="385"/>
      <c r="W94" s="385"/>
      <c r="X94" s="385"/>
      <c r="Y94" s="385"/>
      <c r="Z94" s="385"/>
      <c r="AA94" s="385"/>
      <c r="AB94" s="385"/>
      <c r="AC94" s="385"/>
      <c r="AD94" s="385"/>
      <c r="AE94" s="385"/>
      <c r="AF94" s="385"/>
      <c r="AG94" s="385"/>
      <c r="AH94" s="385"/>
      <c r="AI94" s="385"/>
      <c r="AJ94" s="385"/>
      <c r="AK94" s="385"/>
      <c r="AL94" s="385"/>
      <c r="AM94" s="385"/>
      <c r="AN94" s="385"/>
      <c r="AO94" s="385"/>
      <c r="AP94" s="385"/>
      <c r="AQ94" s="385"/>
      <c r="AR94" s="385"/>
      <c r="AS94" s="385"/>
      <c r="AT94" s="385"/>
      <c r="AU94" s="385"/>
      <c r="AV94" s="385"/>
      <c r="AW94" s="385"/>
      <c r="AX94" s="385"/>
      <c r="AY94" s="385"/>
      <c r="AZ94" s="385"/>
      <c r="BA94" s="385"/>
      <c r="BB94" s="385"/>
      <c r="BC94" s="385"/>
      <c r="BD94" s="385"/>
      <c r="BE94" s="385"/>
      <c r="BF94" s="385"/>
      <c r="BG94" s="385"/>
      <c r="BH94" s="385"/>
      <c r="BI94" s="385"/>
      <c r="BJ94" s="385"/>
      <c r="BK94" s="385"/>
      <c r="BL94" s="385"/>
      <c r="BM94" s="385"/>
    </row>
    <row r="95" spans="1:65" x14ac:dyDescent="0.2">
      <c r="A95" s="385"/>
      <c r="B95" s="385"/>
      <c r="C95" s="385"/>
      <c r="D95" s="385"/>
      <c r="E95" s="385"/>
      <c r="F95" s="385"/>
      <c r="G95" s="385"/>
      <c r="H95" s="385"/>
      <c r="I95" s="385"/>
      <c r="J95" s="385"/>
      <c r="K95" s="385"/>
      <c r="L95" s="385"/>
      <c r="M95" s="385"/>
      <c r="N95" s="385"/>
      <c r="O95" s="385"/>
      <c r="P95" s="385"/>
      <c r="Q95" s="385"/>
      <c r="R95" s="385"/>
      <c r="S95" s="385"/>
      <c r="T95" s="385"/>
      <c r="U95" s="385"/>
      <c r="V95" s="385"/>
      <c r="W95" s="385"/>
      <c r="X95" s="385"/>
      <c r="Y95" s="385"/>
      <c r="Z95" s="385"/>
      <c r="AA95" s="385"/>
      <c r="AB95" s="385"/>
      <c r="AC95" s="385"/>
      <c r="AD95" s="385"/>
      <c r="AE95" s="385"/>
      <c r="AF95" s="385"/>
      <c r="AG95" s="385"/>
      <c r="AH95" s="385"/>
      <c r="AI95" s="385"/>
      <c r="AJ95" s="385"/>
      <c r="AK95" s="385"/>
      <c r="AL95" s="385"/>
      <c r="AM95" s="385"/>
      <c r="AN95" s="385"/>
      <c r="AO95" s="385"/>
      <c r="AP95" s="385"/>
      <c r="AQ95" s="385"/>
      <c r="AR95" s="385"/>
      <c r="AS95" s="385"/>
      <c r="AT95" s="385"/>
      <c r="AU95" s="385"/>
      <c r="AV95" s="385"/>
      <c r="AW95" s="385"/>
      <c r="AX95" s="385"/>
      <c r="AY95" s="385"/>
      <c r="AZ95" s="385"/>
      <c r="BA95" s="385"/>
      <c r="BB95" s="385"/>
      <c r="BC95" s="385"/>
      <c r="BD95" s="385"/>
      <c r="BE95" s="385"/>
      <c r="BF95" s="385"/>
      <c r="BG95" s="385"/>
      <c r="BH95" s="385"/>
      <c r="BI95" s="385"/>
      <c r="BJ95" s="385"/>
      <c r="BK95" s="385"/>
      <c r="BL95" s="385"/>
      <c r="BM95" s="385"/>
    </row>
    <row r="96" spans="1:65" x14ac:dyDescent="0.2">
      <c r="A96" s="385"/>
      <c r="B96" s="385"/>
      <c r="C96" s="385"/>
      <c r="D96" s="385"/>
      <c r="E96" s="385"/>
      <c r="F96" s="385"/>
      <c r="G96" s="385"/>
      <c r="H96" s="385"/>
      <c r="I96" s="385"/>
      <c r="J96" s="385"/>
      <c r="K96" s="385"/>
      <c r="L96" s="385"/>
      <c r="M96" s="385"/>
      <c r="N96" s="385"/>
      <c r="O96" s="385"/>
      <c r="P96" s="385"/>
      <c r="Q96" s="385"/>
      <c r="R96" s="385"/>
      <c r="S96" s="385"/>
      <c r="T96" s="385"/>
      <c r="U96" s="385"/>
      <c r="V96" s="385"/>
      <c r="W96" s="385"/>
      <c r="X96" s="385"/>
      <c r="Y96" s="385"/>
      <c r="Z96" s="385"/>
      <c r="AA96" s="385"/>
      <c r="AB96" s="385"/>
      <c r="AC96" s="385"/>
      <c r="AD96" s="385"/>
      <c r="AE96" s="385"/>
      <c r="AF96" s="385"/>
      <c r="AG96" s="385"/>
      <c r="AH96" s="385"/>
      <c r="AI96" s="385"/>
      <c r="AJ96" s="385"/>
      <c r="AK96" s="385"/>
      <c r="AL96" s="385"/>
      <c r="AM96" s="385"/>
      <c r="AN96" s="385"/>
      <c r="AO96" s="385"/>
      <c r="AP96" s="385"/>
      <c r="AQ96" s="385"/>
      <c r="AR96" s="385"/>
      <c r="AS96" s="385"/>
      <c r="AT96" s="385"/>
      <c r="AU96" s="385"/>
      <c r="AV96" s="385"/>
      <c r="AW96" s="385"/>
      <c r="AX96" s="385"/>
      <c r="AY96" s="385"/>
      <c r="AZ96" s="385"/>
      <c r="BA96" s="385"/>
      <c r="BB96" s="385"/>
      <c r="BC96" s="385"/>
      <c r="BD96" s="385"/>
      <c r="BE96" s="385"/>
      <c r="BF96" s="385"/>
      <c r="BG96" s="385"/>
      <c r="BH96" s="385"/>
      <c r="BI96" s="385"/>
      <c r="BJ96" s="385"/>
      <c r="BK96" s="385"/>
      <c r="BL96" s="385"/>
      <c r="BM96" s="385"/>
    </row>
    <row r="97" spans="1:65" x14ac:dyDescent="0.2">
      <c r="A97" s="385"/>
      <c r="B97" s="385"/>
      <c r="C97" s="385"/>
      <c r="D97" s="385"/>
      <c r="E97" s="385"/>
      <c r="F97" s="385"/>
      <c r="G97" s="385"/>
      <c r="H97" s="385"/>
      <c r="I97" s="385"/>
      <c r="J97" s="385"/>
      <c r="K97" s="385"/>
      <c r="L97" s="385"/>
      <c r="M97" s="385"/>
      <c r="N97" s="385"/>
      <c r="O97" s="385"/>
      <c r="P97" s="385"/>
      <c r="Q97" s="385"/>
      <c r="R97" s="385"/>
      <c r="S97" s="385"/>
      <c r="T97" s="385"/>
      <c r="U97" s="385"/>
      <c r="V97" s="385"/>
      <c r="W97" s="385"/>
      <c r="X97" s="385"/>
      <c r="Y97" s="385"/>
      <c r="Z97" s="385"/>
      <c r="AA97" s="385"/>
      <c r="AB97" s="385"/>
      <c r="AC97" s="385"/>
      <c r="AD97" s="385"/>
      <c r="AE97" s="385"/>
      <c r="AF97" s="385"/>
      <c r="AG97" s="385"/>
      <c r="AH97" s="385"/>
      <c r="AI97" s="385"/>
      <c r="AJ97" s="385"/>
      <c r="AK97" s="385"/>
      <c r="AL97" s="385"/>
      <c r="AM97" s="385"/>
      <c r="AN97" s="385"/>
      <c r="AO97" s="385"/>
      <c r="AP97" s="385"/>
      <c r="AQ97" s="385"/>
      <c r="AR97" s="385"/>
      <c r="AS97" s="385"/>
      <c r="AT97" s="385"/>
      <c r="AU97" s="385"/>
      <c r="AV97" s="385"/>
      <c r="AW97" s="385"/>
      <c r="AX97" s="385"/>
      <c r="AY97" s="385"/>
      <c r="AZ97" s="385"/>
      <c r="BA97" s="385"/>
      <c r="BB97" s="385"/>
      <c r="BC97" s="385"/>
      <c r="BD97" s="385"/>
      <c r="BE97" s="385"/>
      <c r="BF97" s="385"/>
      <c r="BG97" s="385"/>
      <c r="BH97" s="385"/>
      <c r="BI97" s="385"/>
      <c r="BJ97" s="385"/>
      <c r="BK97" s="385"/>
      <c r="BL97" s="385"/>
      <c r="BM97" s="385"/>
    </row>
    <row r="98" spans="1:65" x14ac:dyDescent="0.2">
      <c r="A98" s="385"/>
      <c r="B98" s="385"/>
      <c r="C98" s="385"/>
      <c r="D98" s="385"/>
      <c r="E98" s="385"/>
      <c r="F98" s="385"/>
      <c r="G98" s="385"/>
      <c r="H98" s="385"/>
      <c r="I98" s="385"/>
      <c r="J98" s="385"/>
      <c r="K98" s="385"/>
      <c r="L98" s="385"/>
      <c r="M98" s="385"/>
      <c r="N98" s="385"/>
      <c r="O98" s="385"/>
      <c r="P98" s="385"/>
      <c r="Q98" s="385"/>
      <c r="R98" s="385"/>
      <c r="S98" s="385"/>
      <c r="T98" s="385"/>
      <c r="U98" s="385"/>
      <c r="V98" s="385"/>
      <c r="W98" s="385"/>
      <c r="X98" s="385"/>
      <c r="Y98" s="385"/>
      <c r="Z98" s="385"/>
      <c r="AA98" s="385"/>
      <c r="AB98" s="385"/>
      <c r="AC98" s="385"/>
      <c r="AD98" s="385"/>
      <c r="AE98" s="385"/>
      <c r="AF98" s="385"/>
      <c r="AG98" s="385"/>
      <c r="AH98" s="385"/>
      <c r="AI98" s="385"/>
      <c r="AJ98" s="385"/>
      <c r="AK98" s="385"/>
      <c r="AL98" s="385"/>
      <c r="AM98" s="385"/>
      <c r="AN98" s="385"/>
      <c r="AO98" s="385"/>
      <c r="AP98" s="385"/>
      <c r="AQ98" s="385"/>
      <c r="AR98" s="385"/>
      <c r="AS98" s="385"/>
      <c r="AT98" s="385"/>
      <c r="AU98" s="385"/>
      <c r="AV98" s="385"/>
      <c r="AW98" s="385"/>
      <c r="AX98" s="385"/>
      <c r="AY98" s="385"/>
      <c r="AZ98" s="385"/>
      <c r="BA98" s="385"/>
      <c r="BB98" s="385"/>
      <c r="BC98" s="385"/>
      <c r="BD98" s="385"/>
      <c r="BE98" s="385"/>
      <c r="BF98" s="385"/>
      <c r="BG98" s="385"/>
      <c r="BH98" s="385"/>
      <c r="BI98" s="385"/>
      <c r="BJ98" s="385"/>
      <c r="BK98" s="385"/>
      <c r="BL98" s="385"/>
      <c r="BM98" s="385"/>
    </row>
    <row r="99" spans="1:65" x14ac:dyDescent="0.2">
      <c r="A99" s="385"/>
      <c r="B99" s="385"/>
      <c r="C99" s="385"/>
      <c r="D99" s="385"/>
      <c r="E99" s="385"/>
      <c r="F99" s="385"/>
      <c r="G99" s="385"/>
      <c r="H99" s="385"/>
      <c r="I99" s="385"/>
      <c r="J99" s="385"/>
      <c r="K99" s="385"/>
      <c r="L99" s="385"/>
      <c r="M99" s="385"/>
      <c r="N99" s="385"/>
      <c r="O99" s="385"/>
      <c r="P99" s="385"/>
      <c r="Q99" s="385"/>
      <c r="R99" s="385"/>
      <c r="S99" s="385"/>
      <c r="T99" s="385"/>
      <c r="U99" s="385"/>
      <c r="V99" s="385"/>
      <c r="W99" s="385"/>
      <c r="X99" s="385"/>
      <c r="Y99" s="385"/>
      <c r="Z99" s="385"/>
      <c r="AA99" s="385"/>
      <c r="AB99" s="385"/>
      <c r="AC99" s="385"/>
      <c r="AD99" s="385"/>
      <c r="AE99" s="385"/>
      <c r="AF99" s="385"/>
      <c r="AG99" s="385"/>
      <c r="AH99" s="385"/>
      <c r="AI99" s="385"/>
      <c r="AJ99" s="385"/>
      <c r="AK99" s="385"/>
      <c r="AL99" s="385"/>
      <c r="AM99" s="385"/>
      <c r="AN99" s="385"/>
      <c r="AO99" s="385"/>
      <c r="AP99" s="385"/>
      <c r="AQ99" s="385"/>
      <c r="AR99" s="385"/>
      <c r="AS99" s="385"/>
      <c r="AT99" s="385"/>
      <c r="AU99" s="385"/>
      <c r="AV99" s="385"/>
      <c r="AW99" s="385"/>
      <c r="AX99" s="385"/>
      <c r="AY99" s="385"/>
      <c r="AZ99" s="385"/>
      <c r="BA99" s="385"/>
      <c r="BB99" s="385"/>
      <c r="BC99" s="385"/>
      <c r="BD99" s="385"/>
      <c r="BE99" s="385"/>
      <c r="BF99" s="385"/>
      <c r="BG99" s="385"/>
      <c r="BH99" s="385"/>
      <c r="BI99" s="385"/>
      <c r="BJ99" s="385"/>
      <c r="BK99" s="385"/>
      <c r="BL99" s="385"/>
      <c r="BM99" s="385"/>
    </row>
    <row r="100" spans="1:65" x14ac:dyDescent="0.2">
      <c r="A100" s="385"/>
      <c r="B100" s="385"/>
      <c r="C100" s="385"/>
      <c r="D100" s="385"/>
      <c r="E100" s="385"/>
      <c r="F100" s="385"/>
      <c r="G100" s="385"/>
      <c r="H100" s="385"/>
      <c r="I100" s="385"/>
      <c r="J100" s="385"/>
      <c r="K100" s="385"/>
      <c r="L100" s="385"/>
      <c r="M100" s="385"/>
      <c r="N100" s="385"/>
      <c r="O100" s="385"/>
      <c r="P100" s="385"/>
      <c r="Q100" s="385"/>
      <c r="R100" s="385"/>
      <c r="S100" s="385"/>
      <c r="T100" s="385"/>
      <c r="U100" s="385"/>
      <c r="V100" s="385"/>
      <c r="W100" s="385"/>
      <c r="X100" s="385"/>
      <c r="Y100" s="385"/>
      <c r="Z100" s="385"/>
      <c r="AA100" s="385"/>
      <c r="AB100" s="385"/>
      <c r="AC100" s="385"/>
      <c r="AD100" s="385"/>
      <c r="AE100" s="385"/>
      <c r="AF100" s="385"/>
      <c r="AG100" s="385"/>
      <c r="AH100" s="385"/>
      <c r="AI100" s="385"/>
      <c r="AJ100" s="385"/>
      <c r="AK100" s="385"/>
      <c r="AL100" s="385"/>
      <c r="AM100" s="385"/>
      <c r="AN100" s="385"/>
      <c r="AO100" s="385"/>
      <c r="AP100" s="385"/>
      <c r="AQ100" s="385"/>
      <c r="AR100" s="385"/>
      <c r="AS100" s="385"/>
      <c r="AT100" s="385"/>
      <c r="AU100" s="385"/>
      <c r="AV100" s="385"/>
      <c r="AW100" s="385"/>
      <c r="AX100" s="385"/>
      <c r="AY100" s="385"/>
      <c r="AZ100" s="385"/>
      <c r="BA100" s="385"/>
      <c r="BB100" s="385"/>
      <c r="BC100" s="385"/>
      <c r="BD100" s="385"/>
      <c r="BE100" s="385"/>
      <c r="BF100" s="385"/>
      <c r="BG100" s="385"/>
      <c r="BH100" s="385"/>
      <c r="BI100" s="385"/>
      <c r="BJ100" s="385"/>
      <c r="BK100" s="385"/>
      <c r="BL100" s="385"/>
      <c r="BM100" s="385"/>
    </row>
    <row r="101" spans="1:65" x14ac:dyDescent="0.2">
      <c r="A101" s="385"/>
      <c r="B101" s="385"/>
      <c r="C101" s="385"/>
      <c r="D101" s="385"/>
      <c r="E101" s="385"/>
      <c r="F101" s="385"/>
      <c r="G101" s="385"/>
      <c r="H101" s="385"/>
      <c r="I101" s="385"/>
      <c r="J101" s="385"/>
      <c r="K101" s="385"/>
      <c r="L101" s="385"/>
      <c r="M101" s="385"/>
      <c r="N101" s="385"/>
      <c r="O101" s="385"/>
      <c r="P101" s="385"/>
      <c r="Q101" s="385"/>
      <c r="R101" s="385"/>
      <c r="S101" s="385"/>
      <c r="T101" s="385"/>
      <c r="U101" s="385"/>
      <c r="V101" s="385"/>
      <c r="W101" s="385"/>
      <c r="X101" s="385"/>
      <c r="Y101" s="385"/>
      <c r="Z101" s="385"/>
      <c r="AA101" s="385"/>
      <c r="AB101" s="385"/>
      <c r="AC101" s="385"/>
      <c r="AD101" s="385"/>
      <c r="AE101" s="385"/>
      <c r="AF101" s="385"/>
      <c r="AG101" s="385"/>
      <c r="AH101" s="385"/>
      <c r="AI101" s="385"/>
      <c r="AJ101" s="385"/>
      <c r="AK101" s="385"/>
      <c r="AL101" s="385"/>
      <c r="AM101" s="385"/>
      <c r="AN101" s="385"/>
      <c r="AO101" s="385"/>
      <c r="AP101" s="385"/>
      <c r="AQ101" s="385"/>
      <c r="AR101" s="385"/>
      <c r="AS101" s="385"/>
      <c r="AT101" s="385"/>
      <c r="AU101" s="385"/>
      <c r="AV101" s="385"/>
      <c r="AW101" s="385"/>
      <c r="AX101" s="385"/>
      <c r="AY101" s="385"/>
      <c r="AZ101" s="385"/>
      <c r="BA101" s="385"/>
      <c r="BB101" s="385"/>
      <c r="BC101" s="385"/>
      <c r="BD101" s="385"/>
      <c r="BE101" s="385"/>
      <c r="BF101" s="385"/>
      <c r="BG101" s="385"/>
      <c r="BH101" s="385"/>
      <c r="BI101" s="385"/>
      <c r="BJ101" s="385"/>
      <c r="BK101" s="385"/>
      <c r="BL101" s="385"/>
      <c r="BM101" s="385"/>
    </row>
    <row r="102" spans="1:65" x14ac:dyDescent="0.2">
      <c r="A102" s="385"/>
      <c r="B102" s="385"/>
      <c r="C102" s="385"/>
      <c r="D102" s="385"/>
      <c r="E102" s="385"/>
      <c r="F102" s="385"/>
      <c r="G102" s="385"/>
      <c r="H102" s="385"/>
      <c r="I102" s="385"/>
      <c r="J102" s="385"/>
      <c r="K102" s="385"/>
      <c r="L102" s="385"/>
      <c r="M102" s="385"/>
      <c r="N102" s="385"/>
      <c r="O102" s="385"/>
      <c r="P102" s="385"/>
      <c r="Q102" s="385"/>
      <c r="R102" s="385"/>
      <c r="S102" s="385"/>
      <c r="T102" s="385"/>
      <c r="U102" s="385"/>
      <c r="V102" s="385"/>
      <c r="W102" s="385"/>
      <c r="X102" s="385"/>
      <c r="Y102" s="385"/>
      <c r="Z102" s="385"/>
      <c r="AA102" s="385"/>
      <c r="AB102" s="385"/>
      <c r="AC102" s="385"/>
      <c r="AD102" s="385"/>
      <c r="AE102" s="385"/>
      <c r="AF102" s="385"/>
      <c r="AG102" s="385"/>
      <c r="AH102" s="385"/>
      <c r="AI102" s="385"/>
      <c r="AJ102" s="385"/>
      <c r="AK102" s="385"/>
      <c r="AL102" s="385"/>
      <c r="AM102" s="385"/>
      <c r="AN102" s="385"/>
      <c r="AO102" s="385"/>
      <c r="AP102" s="385"/>
      <c r="AQ102" s="385"/>
      <c r="AR102" s="385"/>
      <c r="AS102" s="385"/>
      <c r="AT102" s="385"/>
      <c r="AU102" s="385"/>
      <c r="AV102" s="385"/>
      <c r="AW102" s="385"/>
      <c r="AX102" s="385"/>
      <c r="AY102" s="385"/>
      <c r="AZ102" s="385"/>
      <c r="BA102" s="385"/>
      <c r="BB102" s="385"/>
      <c r="BC102" s="385"/>
      <c r="BD102" s="385"/>
      <c r="BE102" s="385"/>
      <c r="BF102" s="385"/>
      <c r="BG102" s="385"/>
      <c r="BH102" s="385"/>
      <c r="BI102" s="385"/>
      <c r="BJ102" s="385"/>
      <c r="BK102" s="385"/>
      <c r="BL102" s="385"/>
      <c r="BM102" s="385"/>
    </row>
    <row r="103" spans="1:65" x14ac:dyDescent="0.2">
      <c r="A103" s="385"/>
      <c r="B103" s="385"/>
      <c r="C103" s="385"/>
      <c r="D103" s="385"/>
      <c r="E103" s="385"/>
      <c r="F103" s="385"/>
      <c r="G103" s="385"/>
      <c r="H103" s="385"/>
      <c r="I103" s="385"/>
      <c r="J103" s="385"/>
      <c r="K103" s="385"/>
      <c r="L103" s="385"/>
      <c r="M103" s="385"/>
      <c r="N103" s="385"/>
      <c r="O103" s="385"/>
      <c r="P103" s="385"/>
      <c r="Q103" s="385"/>
      <c r="R103" s="385"/>
      <c r="S103" s="385"/>
      <c r="T103" s="385"/>
      <c r="U103" s="385"/>
      <c r="V103" s="385"/>
      <c r="W103" s="385"/>
      <c r="X103" s="385"/>
      <c r="Y103" s="385"/>
      <c r="Z103" s="385"/>
      <c r="AA103" s="385"/>
      <c r="AB103" s="385"/>
      <c r="AC103" s="385"/>
      <c r="AD103" s="385"/>
      <c r="AE103" s="385"/>
      <c r="AF103" s="385"/>
      <c r="AG103" s="385"/>
      <c r="AH103" s="385"/>
      <c r="AI103" s="385"/>
      <c r="AJ103" s="385"/>
      <c r="AK103" s="385"/>
      <c r="AL103" s="385"/>
      <c r="AM103" s="385"/>
      <c r="AN103" s="385"/>
      <c r="AO103" s="385"/>
      <c r="AP103" s="385"/>
      <c r="AQ103" s="385"/>
      <c r="AR103" s="385"/>
      <c r="AS103" s="385"/>
      <c r="AT103" s="385"/>
      <c r="AU103" s="385"/>
      <c r="AV103" s="385"/>
      <c r="AW103" s="385"/>
      <c r="AX103" s="385"/>
      <c r="AY103" s="385"/>
      <c r="AZ103" s="385"/>
      <c r="BA103" s="385"/>
      <c r="BB103" s="385"/>
      <c r="BC103" s="385"/>
      <c r="BD103" s="385"/>
      <c r="BE103" s="385"/>
      <c r="BF103" s="385"/>
      <c r="BG103" s="385"/>
      <c r="BH103" s="385"/>
      <c r="BI103" s="385"/>
      <c r="BJ103" s="385"/>
      <c r="BK103" s="385"/>
      <c r="BL103" s="385"/>
      <c r="BM103" s="385"/>
    </row>
    <row r="104" spans="1:65" x14ac:dyDescent="0.2">
      <c r="A104" s="385"/>
      <c r="B104" s="385"/>
      <c r="C104" s="385"/>
      <c r="D104" s="385"/>
      <c r="E104" s="385"/>
      <c r="F104" s="385"/>
      <c r="G104" s="385"/>
      <c r="H104" s="385"/>
      <c r="I104" s="385"/>
      <c r="J104" s="385"/>
      <c r="K104" s="385"/>
      <c r="L104" s="385"/>
      <c r="M104" s="385"/>
      <c r="N104" s="385"/>
      <c r="O104" s="385"/>
      <c r="P104" s="385"/>
      <c r="Q104" s="385"/>
      <c r="R104" s="385"/>
      <c r="S104" s="385"/>
      <c r="T104" s="385"/>
      <c r="U104" s="385"/>
      <c r="V104" s="385"/>
      <c r="W104" s="385"/>
      <c r="X104" s="385"/>
      <c r="Y104" s="385"/>
      <c r="Z104" s="385"/>
      <c r="AA104" s="385"/>
      <c r="AB104" s="385"/>
      <c r="AC104" s="385"/>
      <c r="AD104" s="385"/>
      <c r="AE104" s="385"/>
      <c r="AF104" s="385"/>
      <c r="AG104" s="385"/>
      <c r="AH104" s="385"/>
      <c r="AI104" s="385"/>
      <c r="AJ104" s="385"/>
      <c r="AK104" s="385"/>
      <c r="AL104" s="385"/>
      <c r="AM104" s="385"/>
      <c r="AN104" s="385"/>
      <c r="AO104" s="385"/>
      <c r="AP104" s="385"/>
      <c r="AQ104" s="385"/>
      <c r="AR104" s="385"/>
      <c r="AS104" s="385"/>
      <c r="AT104" s="385"/>
      <c r="AU104" s="385"/>
      <c r="AV104" s="385"/>
      <c r="AW104" s="385"/>
      <c r="AX104" s="385"/>
      <c r="AY104" s="385"/>
      <c r="AZ104" s="385"/>
      <c r="BA104" s="385"/>
      <c r="BB104" s="385"/>
      <c r="BC104" s="385"/>
      <c r="BD104" s="385"/>
      <c r="BE104" s="385"/>
      <c r="BF104" s="385"/>
      <c r="BG104" s="385"/>
      <c r="BH104" s="385"/>
      <c r="BI104" s="385"/>
      <c r="BJ104" s="385"/>
      <c r="BK104" s="385"/>
      <c r="BL104" s="385"/>
      <c r="BM104" s="385"/>
    </row>
    <row r="105" spans="1:65" x14ac:dyDescent="0.2">
      <c r="A105" s="385"/>
      <c r="B105" s="385"/>
      <c r="C105" s="385"/>
      <c r="D105" s="385"/>
      <c r="E105" s="385"/>
      <c r="F105" s="385"/>
      <c r="G105" s="385"/>
      <c r="H105" s="385"/>
      <c r="I105" s="385"/>
      <c r="J105" s="385"/>
      <c r="K105" s="385"/>
      <c r="L105" s="385"/>
      <c r="M105" s="385"/>
      <c r="N105" s="385"/>
      <c r="O105" s="385"/>
      <c r="P105" s="385"/>
      <c r="Q105" s="385"/>
      <c r="R105" s="385"/>
      <c r="S105" s="385"/>
      <c r="T105" s="385"/>
      <c r="U105" s="385"/>
      <c r="V105" s="385"/>
      <c r="W105" s="385"/>
      <c r="X105" s="385"/>
      <c r="Y105" s="385"/>
      <c r="Z105" s="385"/>
      <c r="AA105" s="385"/>
      <c r="AB105" s="385"/>
      <c r="AC105" s="385"/>
      <c r="AD105" s="385"/>
      <c r="AE105" s="385"/>
      <c r="AF105" s="385"/>
      <c r="AG105" s="385"/>
      <c r="AH105" s="385"/>
      <c r="AI105" s="385"/>
      <c r="AJ105" s="385"/>
      <c r="AK105" s="385"/>
      <c r="AL105" s="385"/>
      <c r="AM105" s="385"/>
      <c r="AN105" s="385"/>
      <c r="AO105" s="385"/>
      <c r="AP105" s="385"/>
      <c r="AQ105" s="385"/>
      <c r="AR105" s="385"/>
      <c r="AS105" s="385"/>
      <c r="AT105" s="385"/>
      <c r="AU105" s="385"/>
      <c r="AV105" s="385"/>
      <c r="AW105" s="385"/>
      <c r="AX105" s="385"/>
      <c r="AY105" s="385"/>
      <c r="AZ105" s="385"/>
      <c r="BA105" s="385"/>
      <c r="BB105" s="385"/>
      <c r="BC105" s="385"/>
      <c r="BD105" s="385"/>
      <c r="BE105" s="385"/>
      <c r="BF105" s="385"/>
      <c r="BG105" s="385"/>
      <c r="BH105" s="385"/>
      <c r="BI105" s="385"/>
      <c r="BJ105" s="385"/>
      <c r="BK105" s="385"/>
      <c r="BL105" s="385"/>
      <c r="BM105" s="385"/>
    </row>
    <row r="106" spans="1:65" x14ac:dyDescent="0.2">
      <c r="A106" s="385"/>
      <c r="B106" s="385"/>
      <c r="C106" s="385"/>
      <c r="D106" s="385"/>
      <c r="E106" s="385"/>
      <c r="F106" s="385"/>
      <c r="G106" s="385"/>
      <c r="H106" s="385"/>
      <c r="I106" s="385"/>
      <c r="J106" s="385"/>
      <c r="K106" s="385"/>
      <c r="L106" s="385"/>
      <c r="M106" s="385"/>
      <c r="N106" s="385"/>
      <c r="O106" s="385"/>
      <c r="P106" s="385"/>
      <c r="Q106" s="385"/>
      <c r="R106" s="385"/>
      <c r="S106" s="385"/>
      <c r="T106" s="385"/>
      <c r="U106" s="385"/>
      <c r="V106" s="385"/>
      <c r="W106" s="385"/>
      <c r="X106" s="385"/>
      <c r="Y106" s="385"/>
      <c r="Z106" s="385"/>
      <c r="AA106" s="385"/>
      <c r="AB106" s="385"/>
      <c r="AC106" s="385"/>
      <c r="AD106" s="385"/>
      <c r="AE106" s="385"/>
      <c r="AF106" s="385"/>
      <c r="AG106" s="385"/>
      <c r="AH106" s="385"/>
      <c r="AI106" s="385"/>
      <c r="AJ106" s="385"/>
      <c r="AK106" s="385"/>
      <c r="AL106" s="385"/>
      <c r="AM106" s="385"/>
      <c r="AN106" s="385"/>
      <c r="AO106" s="385"/>
      <c r="AP106" s="385"/>
      <c r="AQ106" s="385"/>
      <c r="AR106" s="385"/>
      <c r="AS106" s="385"/>
      <c r="AT106" s="385"/>
      <c r="AU106" s="385"/>
      <c r="AV106" s="385"/>
      <c r="AW106" s="385"/>
      <c r="AX106" s="385"/>
      <c r="AY106" s="385"/>
      <c r="AZ106" s="385"/>
      <c r="BA106" s="385"/>
      <c r="BB106" s="385"/>
      <c r="BC106" s="385"/>
      <c r="BD106" s="385"/>
      <c r="BE106" s="385"/>
      <c r="BF106" s="385"/>
      <c r="BG106" s="385"/>
      <c r="BH106" s="385"/>
      <c r="BI106" s="385"/>
      <c r="BJ106" s="385"/>
      <c r="BK106" s="385"/>
      <c r="BL106" s="385"/>
      <c r="BM106" s="385"/>
    </row>
    <row r="107" spans="1:65" x14ac:dyDescent="0.2">
      <c r="A107" s="385"/>
      <c r="B107" s="385"/>
      <c r="C107" s="385"/>
      <c r="D107" s="385"/>
      <c r="E107" s="385"/>
      <c r="F107" s="385"/>
      <c r="G107" s="385"/>
      <c r="H107" s="385"/>
      <c r="I107" s="385"/>
      <c r="J107" s="385"/>
      <c r="K107" s="385"/>
      <c r="L107" s="385"/>
      <c r="M107" s="385"/>
      <c r="N107" s="385"/>
      <c r="O107" s="385"/>
      <c r="P107" s="385"/>
      <c r="Q107" s="385"/>
      <c r="R107" s="385"/>
      <c r="S107" s="385"/>
      <c r="T107" s="385"/>
      <c r="U107" s="385"/>
      <c r="V107" s="385"/>
      <c r="W107" s="385"/>
      <c r="X107" s="385"/>
      <c r="Y107" s="385"/>
      <c r="Z107" s="385"/>
      <c r="AA107" s="385"/>
      <c r="AB107" s="385"/>
      <c r="AC107" s="385"/>
      <c r="AD107" s="385"/>
      <c r="AE107" s="385"/>
      <c r="AF107" s="385"/>
      <c r="AG107" s="385"/>
      <c r="AH107" s="385"/>
      <c r="AI107" s="385"/>
      <c r="AJ107" s="385"/>
      <c r="AK107" s="385"/>
      <c r="AL107" s="385"/>
      <c r="AM107" s="385"/>
      <c r="AN107" s="385"/>
      <c r="AO107" s="385"/>
      <c r="AP107" s="385"/>
      <c r="AQ107" s="385"/>
      <c r="AR107" s="385"/>
      <c r="AS107" s="385"/>
      <c r="AT107" s="385"/>
      <c r="AU107" s="385"/>
      <c r="AV107" s="385"/>
      <c r="AW107" s="385"/>
      <c r="AX107" s="385"/>
      <c r="AY107" s="385"/>
      <c r="AZ107" s="385"/>
      <c r="BA107" s="385"/>
      <c r="BB107" s="385"/>
      <c r="BC107" s="385"/>
      <c r="BD107" s="385"/>
      <c r="BE107" s="385"/>
      <c r="BF107" s="385"/>
      <c r="BG107" s="385"/>
      <c r="BH107" s="385"/>
      <c r="BI107" s="385"/>
      <c r="BJ107" s="385"/>
      <c r="BK107" s="385"/>
      <c r="BL107" s="385"/>
      <c r="BM107" s="385"/>
    </row>
    <row r="108" spans="1:65" x14ac:dyDescent="0.2">
      <c r="A108" s="385"/>
      <c r="B108" s="385"/>
      <c r="C108" s="385"/>
      <c r="D108" s="385"/>
      <c r="E108" s="385"/>
      <c r="F108" s="385"/>
      <c r="G108" s="385"/>
      <c r="H108" s="385"/>
      <c r="I108" s="385"/>
      <c r="J108" s="385"/>
      <c r="K108" s="385"/>
      <c r="L108" s="385"/>
      <c r="M108" s="385"/>
      <c r="N108" s="385"/>
      <c r="O108" s="385"/>
      <c r="P108" s="385"/>
      <c r="Q108" s="385"/>
      <c r="R108" s="385"/>
      <c r="S108" s="385"/>
      <c r="T108" s="385"/>
      <c r="U108" s="385"/>
      <c r="V108" s="385"/>
      <c r="W108" s="385"/>
      <c r="X108" s="385"/>
      <c r="Y108" s="385"/>
      <c r="Z108" s="385"/>
      <c r="AA108" s="385"/>
      <c r="AB108" s="385"/>
      <c r="AC108" s="385"/>
      <c r="AD108" s="385"/>
      <c r="AE108" s="385"/>
      <c r="AF108" s="385"/>
      <c r="AG108" s="385"/>
      <c r="AH108" s="385"/>
      <c r="AI108" s="385"/>
      <c r="AJ108" s="385"/>
      <c r="AK108" s="385"/>
      <c r="AL108" s="385"/>
      <c r="AM108" s="385"/>
      <c r="AN108" s="385"/>
      <c r="AO108" s="385"/>
      <c r="AP108" s="385"/>
      <c r="AQ108" s="385"/>
      <c r="AR108" s="385"/>
      <c r="AS108" s="385"/>
      <c r="AT108" s="385"/>
      <c r="AU108" s="385"/>
      <c r="AV108" s="385"/>
      <c r="AW108" s="385"/>
      <c r="AX108" s="385"/>
      <c r="AY108" s="385"/>
      <c r="AZ108" s="385"/>
      <c r="BA108" s="385"/>
      <c r="BB108" s="385"/>
      <c r="BC108" s="385"/>
      <c r="BD108" s="385"/>
      <c r="BE108" s="385"/>
      <c r="BF108" s="385"/>
      <c r="BG108" s="385"/>
      <c r="BH108" s="385"/>
      <c r="BI108" s="385"/>
      <c r="BJ108" s="385"/>
      <c r="BK108" s="385"/>
      <c r="BL108" s="385"/>
      <c r="BM108" s="385"/>
    </row>
    <row r="109" spans="1:65" x14ac:dyDescent="0.2">
      <c r="A109" s="385"/>
      <c r="B109" s="385"/>
      <c r="C109" s="385"/>
      <c r="D109" s="385"/>
      <c r="E109" s="385"/>
      <c r="F109" s="385"/>
      <c r="G109" s="385"/>
      <c r="H109" s="385"/>
      <c r="I109" s="385"/>
      <c r="J109" s="385"/>
      <c r="K109" s="385"/>
      <c r="L109" s="385"/>
      <c r="M109" s="385"/>
      <c r="N109" s="385"/>
      <c r="O109" s="385"/>
      <c r="P109" s="385"/>
      <c r="Q109" s="385"/>
      <c r="R109" s="385"/>
      <c r="S109" s="385"/>
      <c r="T109" s="385"/>
      <c r="U109" s="385"/>
      <c r="V109" s="385"/>
      <c r="W109" s="385"/>
      <c r="X109" s="385"/>
      <c r="Y109" s="385"/>
      <c r="Z109" s="385"/>
      <c r="AA109" s="385"/>
      <c r="AB109" s="385"/>
      <c r="AC109" s="385"/>
      <c r="AD109" s="385"/>
      <c r="AE109" s="385"/>
      <c r="AF109" s="385"/>
      <c r="AG109" s="385"/>
      <c r="AH109" s="385"/>
      <c r="AI109" s="385"/>
      <c r="AJ109" s="385"/>
      <c r="AK109" s="385"/>
      <c r="AL109" s="385"/>
      <c r="AM109" s="385"/>
      <c r="AN109" s="385"/>
      <c r="AO109" s="385"/>
      <c r="AP109" s="385"/>
      <c r="AQ109" s="385"/>
      <c r="AR109" s="385"/>
      <c r="AS109" s="385"/>
      <c r="AT109" s="385"/>
      <c r="AU109" s="385"/>
      <c r="AV109" s="385"/>
      <c r="AW109" s="385"/>
      <c r="AX109" s="385"/>
      <c r="AY109" s="385"/>
      <c r="AZ109" s="385"/>
      <c r="BA109" s="385"/>
      <c r="BB109" s="385"/>
      <c r="BC109" s="385"/>
      <c r="BD109" s="385"/>
      <c r="BE109" s="385"/>
      <c r="BF109" s="385"/>
      <c r="BG109" s="385"/>
      <c r="BH109" s="385"/>
      <c r="BI109" s="385"/>
      <c r="BJ109" s="385"/>
      <c r="BK109" s="385"/>
      <c r="BL109" s="385"/>
      <c r="BM109" s="385"/>
    </row>
    <row r="110" spans="1:65" x14ac:dyDescent="0.2">
      <c r="A110" s="385"/>
      <c r="B110" s="385"/>
      <c r="C110" s="385"/>
      <c r="D110" s="385"/>
      <c r="E110" s="385"/>
      <c r="F110" s="385"/>
      <c r="G110" s="385"/>
      <c r="H110" s="385"/>
      <c r="I110" s="385"/>
      <c r="J110" s="385"/>
      <c r="K110" s="385"/>
      <c r="L110" s="385"/>
      <c r="M110" s="385"/>
      <c r="N110" s="385"/>
      <c r="O110" s="385"/>
      <c r="P110" s="385"/>
      <c r="Q110" s="385"/>
      <c r="R110" s="385"/>
      <c r="S110" s="385"/>
      <c r="T110" s="385"/>
      <c r="U110" s="385"/>
      <c r="V110" s="385"/>
      <c r="W110" s="385"/>
      <c r="X110" s="385"/>
      <c r="Y110" s="385"/>
      <c r="Z110" s="385"/>
      <c r="AA110" s="385"/>
      <c r="AB110" s="385"/>
      <c r="AC110" s="385"/>
      <c r="AD110" s="385"/>
      <c r="AE110" s="385"/>
      <c r="AF110" s="385"/>
      <c r="AG110" s="385"/>
      <c r="AH110" s="385"/>
      <c r="AI110" s="385"/>
      <c r="AJ110" s="385"/>
      <c r="AK110" s="385"/>
      <c r="AL110" s="385"/>
      <c r="AM110" s="385"/>
      <c r="AN110" s="385"/>
      <c r="AO110" s="385"/>
      <c r="AP110" s="385"/>
      <c r="AQ110" s="385"/>
      <c r="AR110" s="385"/>
      <c r="AS110" s="385"/>
      <c r="AT110" s="385"/>
      <c r="AU110" s="385"/>
      <c r="AV110" s="385"/>
      <c r="AW110" s="385"/>
      <c r="AX110" s="385"/>
      <c r="AY110" s="385"/>
      <c r="AZ110" s="385"/>
      <c r="BA110" s="385"/>
      <c r="BB110" s="385"/>
      <c r="BC110" s="385"/>
      <c r="BD110" s="385"/>
      <c r="BE110" s="385"/>
      <c r="BF110" s="385"/>
      <c r="BG110" s="385"/>
      <c r="BH110" s="385"/>
      <c r="BI110" s="385"/>
      <c r="BJ110" s="385"/>
      <c r="BK110" s="385"/>
      <c r="BL110" s="385"/>
      <c r="BM110" s="385"/>
    </row>
    <row r="111" spans="1:65" x14ac:dyDescent="0.2">
      <c r="A111" s="385"/>
      <c r="B111" s="385"/>
      <c r="C111" s="385"/>
      <c r="D111" s="385"/>
      <c r="E111" s="385"/>
      <c r="F111" s="385"/>
      <c r="G111" s="385"/>
      <c r="H111" s="385"/>
      <c r="I111" s="385"/>
      <c r="J111" s="385"/>
      <c r="K111" s="385"/>
      <c r="L111" s="385"/>
      <c r="M111" s="385"/>
      <c r="N111" s="385"/>
      <c r="O111" s="385"/>
      <c r="P111" s="385"/>
      <c r="Q111" s="385"/>
      <c r="R111" s="385"/>
      <c r="S111" s="385"/>
      <c r="T111" s="385"/>
      <c r="U111" s="385"/>
      <c r="V111" s="385"/>
      <c r="W111" s="385"/>
      <c r="X111" s="385"/>
      <c r="Y111" s="385"/>
      <c r="Z111" s="385"/>
      <c r="AA111" s="385"/>
      <c r="AB111" s="385"/>
      <c r="AC111" s="385"/>
      <c r="AD111" s="385"/>
      <c r="AE111" s="385"/>
      <c r="AF111" s="385"/>
      <c r="AG111" s="385"/>
      <c r="AH111" s="385"/>
      <c r="AI111" s="385"/>
      <c r="AJ111" s="385"/>
      <c r="AK111" s="385"/>
      <c r="AL111" s="385"/>
      <c r="AM111" s="385"/>
      <c r="AN111" s="385"/>
      <c r="AO111" s="385"/>
      <c r="AP111" s="385"/>
      <c r="AQ111" s="385"/>
      <c r="AR111" s="385"/>
      <c r="AS111" s="385"/>
      <c r="AT111" s="385"/>
      <c r="AU111" s="385"/>
      <c r="AV111" s="385"/>
      <c r="AW111" s="385"/>
      <c r="AX111" s="385"/>
      <c r="AY111" s="385"/>
      <c r="AZ111" s="385"/>
      <c r="BA111" s="385"/>
      <c r="BB111" s="385"/>
      <c r="BC111" s="385"/>
      <c r="BD111" s="385"/>
      <c r="BE111" s="385"/>
      <c r="BF111" s="385"/>
      <c r="BG111" s="385"/>
      <c r="BH111" s="385"/>
      <c r="BI111" s="385"/>
      <c r="BJ111" s="385"/>
      <c r="BK111" s="385"/>
      <c r="BL111" s="385"/>
      <c r="BM111" s="385"/>
    </row>
    <row r="112" spans="1:65" x14ac:dyDescent="0.2">
      <c r="A112" s="385"/>
      <c r="B112" s="385"/>
      <c r="C112" s="385"/>
      <c r="D112" s="385"/>
      <c r="E112" s="385"/>
      <c r="F112" s="385"/>
      <c r="G112" s="385"/>
      <c r="H112" s="385"/>
      <c r="I112" s="385"/>
      <c r="J112" s="385"/>
      <c r="K112" s="385"/>
      <c r="L112" s="385"/>
      <c r="M112" s="385"/>
      <c r="N112" s="385"/>
      <c r="O112" s="385"/>
      <c r="P112" s="385"/>
      <c r="Q112" s="385"/>
      <c r="R112" s="385"/>
      <c r="S112" s="385"/>
      <c r="T112" s="385"/>
      <c r="U112" s="385"/>
      <c r="V112" s="385"/>
      <c r="W112" s="385"/>
      <c r="X112" s="385"/>
      <c r="Y112" s="385"/>
      <c r="Z112" s="385"/>
      <c r="AA112" s="385"/>
      <c r="AB112" s="385"/>
      <c r="AC112" s="385"/>
      <c r="AD112" s="385"/>
      <c r="AE112" s="385"/>
      <c r="AF112" s="385"/>
      <c r="AG112" s="385"/>
      <c r="AH112" s="385"/>
      <c r="AI112" s="385"/>
      <c r="AJ112" s="385"/>
      <c r="AK112" s="385"/>
      <c r="AL112" s="385"/>
      <c r="AM112" s="385"/>
      <c r="AN112" s="385"/>
      <c r="AO112" s="385"/>
      <c r="AP112" s="385"/>
      <c r="AQ112" s="385"/>
      <c r="AR112" s="385"/>
      <c r="AS112" s="385"/>
      <c r="AT112" s="385"/>
      <c r="AU112" s="385"/>
      <c r="AV112" s="385"/>
      <c r="AW112" s="385"/>
      <c r="AX112" s="385"/>
      <c r="AY112" s="385"/>
      <c r="AZ112" s="385"/>
      <c r="BA112" s="385"/>
      <c r="BB112" s="385"/>
      <c r="BC112" s="385"/>
      <c r="BD112" s="385"/>
      <c r="BE112" s="385"/>
      <c r="BF112" s="385"/>
      <c r="BG112" s="385"/>
      <c r="BH112" s="385"/>
      <c r="BI112" s="385"/>
      <c r="BJ112" s="385"/>
      <c r="BK112" s="385"/>
      <c r="BL112" s="385"/>
      <c r="BM112" s="385"/>
    </row>
    <row r="113" spans="1:65" x14ac:dyDescent="0.2">
      <c r="A113" s="385"/>
      <c r="B113" s="385"/>
      <c r="C113" s="385"/>
      <c r="D113" s="385"/>
      <c r="E113" s="385"/>
      <c r="F113" s="385"/>
      <c r="G113" s="385"/>
      <c r="H113" s="385"/>
      <c r="I113" s="385"/>
      <c r="J113" s="385"/>
      <c r="K113" s="385"/>
      <c r="L113" s="385"/>
      <c r="M113" s="385"/>
      <c r="N113" s="385"/>
      <c r="O113" s="385"/>
      <c r="P113" s="385"/>
      <c r="Q113" s="385"/>
      <c r="R113" s="385"/>
      <c r="S113" s="385"/>
      <c r="T113" s="385"/>
      <c r="U113" s="385"/>
      <c r="V113" s="385"/>
      <c r="W113" s="385"/>
      <c r="X113" s="385"/>
      <c r="Y113" s="385"/>
      <c r="Z113" s="385"/>
      <c r="AA113" s="385"/>
      <c r="AB113" s="385"/>
      <c r="AC113" s="385"/>
      <c r="AD113" s="385"/>
      <c r="AE113" s="385"/>
      <c r="AF113" s="385"/>
      <c r="AG113" s="385"/>
      <c r="AH113" s="385"/>
      <c r="AI113" s="385"/>
      <c r="AJ113" s="385"/>
      <c r="AK113" s="385"/>
      <c r="AL113" s="385"/>
      <c r="AM113" s="385"/>
      <c r="AN113" s="385"/>
      <c r="AO113" s="385"/>
      <c r="AP113" s="385"/>
      <c r="AQ113" s="385"/>
      <c r="AR113" s="385"/>
      <c r="AS113" s="385"/>
      <c r="AT113" s="385"/>
      <c r="AU113" s="385"/>
      <c r="AV113" s="385"/>
      <c r="AW113" s="385"/>
      <c r="AX113" s="385"/>
      <c r="AY113" s="385"/>
      <c r="AZ113" s="385"/>
      <c r="BA113" s="385"/>
      <c r="BB113" s="385"/>
      <c r="BC113" s="385"/>
      <c r="BD113" s="385"/>
      <c r="BE113" s="385"/>
      <c r="BF113" s="385"/>
      <c r="BG113" s="385"/>
      <c r="BH113" s="385"/>
      <c r="BI113" s="385"/>
      <c r="BJ113" s="385"/>
      <c r="BK113" s="385"/>
      <c r="BL113" s="385"/>
      <c r="BM113" s="385"/>
    </row>
    <row r="114" spans="1:65" x14ac:dyDescent="0.2">
      <c r="A114" s="385"/>
      <c r="B114" s="385"/>
      <c r="C114" s="385"/>
      <c r="D114" s="385"/>
      <c r="E114" s="385"/>
      <c r="F114" s="385"/>
      <c r="G114" s="385"/>
      <c r="H114" s="385"/>
      <c r="I114" s="385"/>
      <c r="J114" s="385"/>
      <c r="K114" s="385"/>
      <c r="L114" s="385"/>
      <c r="M114" s="385"/>
      <c r="N114" s="385"/>
      <c r="O114" s="385"/>
      <c r="P114" s="385"/>
      <c r="Q114" s="385"/>
      <c r="R114" s="385"/>
      <c r="S114" s="385"/>
      <c r="T114" s="385"/>
      <c r="U114" s="385"/>
      <c r="V114" s="385"/>
      <c r="W114" s="385"/>
      <c r="X114" s="385"/>
      <c r="Y114" s="385"/>
      <c r="Z114" s="385"/>
      <c r="AA114" s="385"/>
      <c r="AB114" s="385"/>
      <c r="AC114" s="385"/>
      <c r="AD114" s="385"/>
      <c r="AE114" s="385"/>
      <c r="AF114" s="385"/>
      <c r="AG114" s="385"/>
      <c r="AH114" s="385"/>
      <c r="AI114" s="385"/>
      <c r="AJ114" s="385"/>
      <c r="AK114" s="385"/>
      <c r="AL114" s="385"/>
      <c r="AM114" s="385"/>
      <c r="AN114" s="385"/>
      <c r="AO114" s="385"/>
      <c r="AP114" s="385"/>
      <c r="AQ114" s="385"/>
      <c r="AR114" s="385"/>
      <c r="AS114" s="385"/>
      <c r="AT114" s="385"/>
      <c r="AU114" s="385"/>
      <c r="AV114" s="385"/>
      <c r="AW114" s="385"/>
      <c r="AX114" s="385"/>
      <c r="AY114" s="385"/>
      <c r="AZ114" s="385"/>
      <c r="BA114" s="385"/>
      <c r="BB114" s="385"/>
      <c r="BC114" s="385"/>
      <c r="BD114" s="385"/>
      <c r="BE114" s="385"/>
      <c r="BF114" s="385"/>
      <c r="BG114" s="385"/>
      <c r="BH114" s="385"/>
      <c r="BI114" s="385"/>
      <c r="BJ114" s="385"/>
      <c r="BK114" s="385"/>
      <c r="BL114" s="385"/>
      <c r="BM114" s="385"/>
    </row>
    <row r="115" spans="1:65" x14ac:dyDescent="0.2">
      <c r="A115" s="385"/>
      <c r="B115" s="385"/>
      <c r="C115" s="385"/>
      <c r="D115" s="385"/>
      <c r="E115" s="385"/>
      <c r="F115" s="385"/>
      <c r="G115" s="385"/>
      <c r="H115" s="385"/>
      <c r="I115" s="385"/>
      <c r="J115" s="385"/>
      <c r="K115" s="385"/>
      <c r="L115" s="385"/>
      <c r="M115" s="385"/>
      <c r="N115" s="385"/>
      <c r="O115" s="385"/>
      <c r="P115" s="385"/>
      <c r="Q115" s="385"/>
      <c r="R115" s="385"/>
      <c r="S115" s="385"/>
      <c r="T115" s="385"/>
      <c r="U115" s="385"/>
      <c r="V115" s="385"/>
      <c r="W115" s="385"/>
      <c r="X115" s="385"/>
      <c r="Y115" s="385"/>
      <c r="Z115" s="385"/>
      <c r="AA115" s="385"/>
      <c r="AB115" s="385"/>
      <c r="AC115" s="385"/>
      <c r="AD115" s="385"/>
      <c r="AE115" s="385"/>
      <c r="AF115" s="385"/>
      <c r="AG115" s="385"/>
      <c r="AH115" s="385"/>
      <c r="AI115" s="385"/>
      <c r="AJ115" s="385"/>
      <c r="AK115" s="385"/>
      <c r="AL115" s="385"/>
      <c r="AM115" s="385"/>
      <c r="AN115" s="385"/>
      <c r="AO115" s="385"/>
      <c r="AP115" s="385"/>
      <c r="AQ115" s="385"/>
      <c r="AR115" s="385"/>
      <c r="AS115" s="385"/>
      <c r="AT115" s="385"/>
      <c r="AU115" s="385"/>
      <c r="AV115" s="385"/>
      <c r="AW115" s="385"/>
      <c r="AX115" s="385"/>
      <c r="AY115" s="385"/>
      <c r="AZ115" s="385"/>
      <c r="BA115" s="385"/>
      <c r="BB115" s="385"/>
      <c r="BC115" s="385"/>
      <c r="BD115" s="385"/>
      <c r="BE115" s="385"/>
      <c r="BF115" s="385"/>
      <c r="BG115" s="385"/>
      <c r="BH115" s="385"/>
      <c r="BI115" s="385"/>
      <c r="BJ115" s="385"/>
      <c r="BK115" s="385"/>
      <c r="BL115" s="385"/>
      <c r="BM115" s="385"/>
    </row>
    <row r="116" spans="1:65" x14ac:dyDescent="0.2">
      <c r="A116" s="385"/>
      <c r="B116" s="385"/>
      <c r="C116" s="385"/>
      <c r="D116" s="385"/>
      <c r="E116" s="385"/>
      <c r="F116" s="385"/>
      <c r="G116" s="385"/>
      <c r="H116" s="385"/>
      <c r="I116" s="385"/>
      <c r="J116" s="385"/>
      <c r="K116" s="385"/>
      <c r="L116" s="385"/>
      <c r="M116" s="385"/>
      <c r="N116" s="385"/>
      <c r="O116" s="385"/>
      <c r="P116" s="385"/>
      <c r="Q116" s="385"/>
      <c r="R116" s="385"/>
      <c r="S116" s="385"/>
      <c r="T116" s="385"/>
      <c r="U116" s="385"/>
      <c r="V116" s="385"/>
      <c r="W116" s="385"/>
      <c r="X116" s="385"/>
      <c r="Y116" s="385"/>
      <c r="Z116" s="385"/>
      <c r="AA116" s="385"/>
      <c r="AB116" s="385"/>
      <c r="AC116" s="385"/>
      <c r="AD116" s="385"/>
      <c r="AE116" s="385"/>
      <c r="AF116" s="385"/>
      <c r="AG116" s="385"/>
      <c r="AH116" s="385"/>
      <c r="AI116" s="385"/>
      <c r="AJ116" s="385"/>
      <c r="AK116" s="385"/>
      <c r="AL116" s="385"/>
      <c r="AM116" s="385"/>
      <c r="AN116" s="385"/>
      <c r="AO116" s="385"/>
      <c r="AP116" s="385"/>
      <c r="AQ116" s="385"/>
      <c r="AR116" s="385"/>
      <c r="AS116" s="385"/>
      <c r="AT116" s="385"/>
      <c r="AU116" s="385"/>
      <c r="AV116" s="385"/>
      <c r="AW116" s="385"/>
      <c r="AX116" s="385"/>
      <c r="AY116" s="385"/>
      <c r="AZ116" s="385"/>
      <c r="BA116" s="385"/>
      <c r="BB116" s="385"/>
      <c r="BC116" s="385"/>
      <c r="BD116" s="385"/>
      <c r="BE116" s="385"/>
      <c r="BF116" s="385"/>
      <c r="BG116" s="385"/>
      <c r="BH116" s="385"/>
      <c r="BI116" s="385"/>
      <c r="BJ116" s="385"/>
      <c r="BK116" s="385"/>
      <c r="BL116" s="385"/>
      <c r="BM116" s="385"/>
    </row>
    <row r="117" spans="1:65" x14ac:dyDescent="0.2">
      <c r="A117" s="385"/>
      <c r="B117" s="385"/>
      <c r="C117" s="385"/>
      <c r="D117" s="385"/>
      <c r="E117" s="385"/>
      <c r="F117" s="385"/>
      <c r="G117" s="385"/>
      <c r="H117" s="385"/>
      <c r="I117" s="385"/>
      <c r="J117" s="385"/>
      <c r="K117" s="385"/>
      <c r="L117" s="385"/>
      <c r="M117" s="385"/>
      <c r="N117" s="385"/>
      <c r="O117" s="385"/>
      <c r="P117" s="385"/>
      <c r="Q117" s="385"/>
      <c r="R117" s="385"/>
      <c r="S117" s="385"/>
      <c r="T117" s="385"/>
      <c r="U117" s="385"/>
      <c r="V117" s="385"/>
      <c r="W117" s="385"/>
      <c r="X117" s="385"/>
      <c r="Y117" s="385"/>
      <c r="Z117" s="385"/>
      <c r="AA117" s="385"/>
      <c r="AB117" s="385"/>
      <c r="AC117" s="385"/>
      <c r="AD117" s="385"/>
      <c r="AE117" s="385"/>
      <c r="AF117" s="385"/>
      <c r="AG117" s="385"/>
      <c r="AH117" s="385"/>
      <c r="AI117" s="385"/>
      <c r="AJ117" s="385"/>
      <c r="AK117" s="385"/>
      <c r="AL117" s="385"/>
      <c r="AM117" s="385"/>
      <c r="AN117" s="385"/>
      <c r="AO117" s="385"/>
      <c r="AP117" s="385"/>
      <c r="AQ117" s="385"/>
      <c r="AR117" s="385"/>
      <c r="AS117" s="385"/>
      <c r="AT117" s="385"/>
      <c r="AU117" s="385"/>
      <c r="AV117" s="385"/>
      <c r="AW117" s="385"/>
      <c r="AX117" s="385"/>
      <c r="AY117" s="385"/>
      <c r="AZ117" s="385"/>
      <c r="BA117" s="385"/>
      <c r="BB117" s="385"/>
      <c r="BC117" s="385"/>
      <c r="BD117" s="385"/>
      <c r="BE117" s="385"/>
      <c r="BF117" s="385"/>
      <c r="BG117" s="385"/>
      <c r="BH117" s="385"/>
      <c r="BI117" s="385"/>
      <c r="BJ117" s="385"/>
      <c r="BK117" s="385"/>
      <c r="BL117" s="385"/>
      <c r="BM117" s="385"/>
    </row>
    <row r="118" spans="1:65" x14ac:dyDescent="0.2">
      <c r="A118" s="385"/>
      <c r="B118" s="385"/>
      <c r="C118" s="385"/>
      <c r="D118" s="385"/>
      <c r="E118" s="385"/>
      <c r="F118" s="385"/>
      <c r="G118" s="385"/>
      <c r="H118" s="385"/>
      <c r="I118" s="385"/>
      <c r="J118" s="385"/>
      <c r="K118" s="385"/>
      <c r="L118" s="385"/>
      <c r="M118" s="385"/>
      <c r="N118" s="385"/>
      <c r="O118" s="385"/>
      <c r="P118" s="385"/>
      <c r="Q118" s="385"/>
      <c r="R118" s="385"/>
      <c r="S118" s="385"/>
      <c r="T118" s="385"/>
      <c r="U118" s="385"/>
      <c r="V118" s="385"/>
      <c r="W118" s="385"/>
      <c r="X118" s="385"/>
      <c r="Y118" s="385"/>
      <c r="Z118" s="385"/>
      <c r="AA118" s="385"/>
      <c r="AB118" s="385"/>
      <c r="AC118" s="385"/>
      <c r="AD118" s="385"/>
      <c r="AE118" s="385"/>
      <c r="AF118" s="385"/>
      <c r="AG118" s="385"/>
      <c r="AH118" s="385"/>
      <c r="AI118" s="385"/>
      <c r="AJ118" s="385"/>
      <c r="AK118" s="385"/>
      <c r="AL118" s="385"/>
      <c r="AM118" s="385"/>
      <c r="AN118" s="385"/>
      <c r="AO118" s="385"/>
      <c r="AP118" s="385"/>
      <c r="AQ118" s="385"/>
      <c r="AR118" s="385"/>
      <c r="AS118" s="385"/>
      <c r="AT118" s="385"/>
      <c r="AU118" s="385"/>
      <c r="AV118" s="385"/>
      <c r="AW118" s="385"/>
      <c r="AX118" s="385"/>
      <c r="AY118" s="385"/>
      <c r="AZ118" s="385"/>
      <c r="BA118" s="385"/>
      <c r="BB118" s="385"/>
      <c r="BC118" s="385"/>
      <c r="BD118" s="385"/>
      <c r="BE118" s="385"/>
      <c r="BF118" s="385"/>
      <c r="BG118" s="385"/>
      <c r="BH118" s="385"/>
      <c r="BI118" s="385"/>
      <c r="BJ118" s="385"/>
      <c r="BK118" s="385"/>
      <c r="BL118" s="385"/>
      <c r="BM118" s="385"/>
    </row>
    <row r="119" spans="1:65" x14ac:dyDescent="0.2">
      <c r="A119" s="385"/>
      <c r="B119" s="385"/>
      <c r="C119" s="385"/>
      <c r="D119" s="385"/>
      <c r="E119" s="385"/>
      <c r="F119" s="385"/>
      <c r="G119" s="385"/>
      <c r="H119" s="385"/>
      <c r="I119" s="385"/>
      <c r="J119" s="385"/>
      <c r="K119" s="385"/>
      <c r="L119" s="385"/>
      <c r="M119" s="385"/>
      <c r="N119" s="385"/>
      <c r="O119" s="385"/>
      <c r="P119" s="385"/>
      <c r="Q119" s="385"/>
      <c r="R119" s="385"/>
      <c r="S119" s="385"/>
      <c r="T119" s="385"/>
      <c r="U119" s="385"/>
      <c r="V119" s="385"/>
      <c r="W119" s="385"/>
      <c r="X119" s="385"/>
      <c r="Y119" s="385"/>
      <c r="Z119" s="385"/>
      <c r="AA119" s="385"/>
      <c r="AB119" s="385"/>
      <c r="AC119" s="385"/>
      <c r="AD119" s="385"/>
      <c r="AE119" s="385"/>
      <c r="AF119" s="385"/>
      <c r="AG119" s="385"/>
      <c r="AH119" s="385"/>
      <c r="AI119" s="385"/>
      <c r="AJ119" s="385"/>
      <c r="AK119" s="385"/>
      <c r="AL119" s="385"/>
      <c r="AM119" s="385"/>
      <c r="AN119" s="385"/>
      <c r="AO119" s="385"/>
      <c r="AP119" s="385"/>
      <c r="AQ119" s="385"/>
      <c r="AR119" s="385"/>
      <c r="AS119" s="385"/>
      <c r="AT119" s="385"/>
      <c r="AU119" s="385"/>
      <c r="AV119" s="385"/>
      <c r="AW119" s="385"/>
      <c r="AX119" s="385"/>
      <c r="AY119" s="385"/>
      <c r="AZ119" s="385"/>
      <c r="BA119" s="385"/>
      <c r="BB119" s="385"/>
      <c r="BC119" s="385"/>
      <c r="BD119" s="385"/>
      <c r="BE119" s="385"/>
      <c r="BF119" s="385"/>
      <c r="BG119" s="385"/>
      <c r="BH119" s="385"/>
      <c r="BI119" s="385"/>
      <c r="BJ119" s="385"/>
      <c r="BK119" s="385"/>
      <c r="BL119" s="385"/>
      <c r="BM119" s="385"/>
    </row>
    <row r="120" spans="1:65" x14ac:dyDescent="0.2">
      <c r="A120" s="385"/>
      <c r="B120" s="385"/>
      <c r="C120" s="385"/>
      <c r="D120" s="385"/>
      <c r="E120" s="385"/>
      <c r="F120" s="385"/>
      <c r="G120" s="385"/>
      <c r="H120" s="385"/>
      <c r="I120" s="385"/>
      <c r="J120" s="385"/>
      <c r="K120" s="385"/>
      <c r="L120" s="385"/>
      <c r="M120" s="385"/>
      <c r="N120" s="385"/>
      <c r="O120" s="385"/>
      <c r="P120" s="385"/>
      <c r="Q120" s="385"/>
      <c r="R120" s="385"/>
      <c r="S120" s="385"/>
      <c r="T120" s="385"/>
      <c r="U120" s="385"/>
      <c r="V120" s="385"/>
      <c r="W120" s="385"/>
      <c r="X120" s="385"/>
      <c r="Y120" s="385"/>
      <c r="Z120" s="385"/>
      <c r="AA120" s="385"/>
      <c r="AB120" s="385"/>
      <c r="AC120" s="385"/>
      <c r="AD120" s="385"/>
      <c r="AE120" s="385"/>
      <c r="AF120" s="385"/>
      <c r="AG120" s="385"/>
      <c r="AH120" s="385"/>
      <c r="AI120" s="385"/>
      <c r="AJ120" s="385"/>
      <c r="AK120" s="385"/>
      <c r="AL120" s="385"/>
      <c r="AM120" s="385"/>
      <c r="AN120" s="385"/>
      <c r="AO120" s="385"/>
      <c r="AP120" s="385"/>
      <c r="AQ120" s="385"/>
      <c r="AR120" s="385"/>
      <c r="AS120" s="385"/>
      <c r="AT120" s="385"/>
      <c r="AU120" s="385"/>
      <c r="AV120" s="385"/>
      <c r="AW120" s="385"/>
      <c r="AX120" s="385"/>
      <c r="AY120" s="385"/>
      <c r="AZ120" s="385"/>
      <c r="BA120" s="385"/>
      <c r="BB120" s="385"/>
      <c r="BC120" s="385"/>
      <c r="BD120" s="385"/>
      <c r="BE120" s="385"/>
      <c r="BF120" s="385"/>
      <c r="BG120" s="385"/>
      <c r="BH120" s="385"/>
      <c r="BI120" s="385"/>
      <c r="BJ120" s="385"/>
      <c r="BK120" s="385"/>
      <c r="BL120" s="385"/>
      <c r="BM120" s="385"/>
    </row>
    <row r="121" spans="1:65" x14ac:dyDescent="0.2">
      <c r="A121" s="385"/>
      <c r="B121" s="385"/>
      <c r="C121" s="385"/>
      <c r="D121" s="385"/>
      <c r="E121" s="385"/>
      <c r="F121" s="385"/>
      <c r="G121" s="385"/>
      <c r="H121" s="385"/>
      <c r="I121" s="385"/>
      <c r="J121" s="385"/>
      <c r="K121" s="385"/>
      <c r="L121" s="385"/>
      <c r="M121" s="385"/>
      <c r="N121" s="385"/>
      <c r="O121" s="385"/>
      <c r="P121" s="385"/>
      <c r="Q121" s="385"/>
      <c r="R121" s="385"/>
      <c r="S121" s="385"/>
      <c r="T121" s="385"/>
      <c r="U121" s="385"/>
      <c r="V121" s="385"/>
      <c r="W121" s="385"/>
      <c r="X121" s="385"/>
      <c r="Y121" s="385"/>
      <c r="Z121" s="385"/>
      <c r="AA121" s="385"/>
      <c r="AB121" s="385"/>
      <c r="AC121" s="385"/>
      <c r="AD121" s="385"/>
      <c r="AE121" s="385"/>
      <c r="AF121" s="385"/>
      <c r="AG121" s="385"/>
      <c r="AH121" s="385"/>
      <c r="AI121" s="385"/>
      <c r="AJ121" s="385"/>
      <c r="AK121" s="385"/>
      <c r="AL121" s="385"/>
      <c r="AM121" s="385"/>
      <c r="AN121" s="385"/>
      <c r="AO121" s="385"/>
      <c r="AP121" s="385"/>
      <c r="AQ121" s="385"/>
      <c r="AR121" s="385"/>
      <c r="AS121" s="385"/>
      <c r="AT121" s="385"/>
      <c r="AU121" s="385"/>
      <c r="AV121" s="385"/>
      <c r="AW121" s="385"/>
      <c r="AX121" s="385"/>
      <c r="AY121" s="385"/>
      <c r="AZ121" s="385"/>
      <c r="BA121" s="385"/>
      <c r="BB121" s="385"/>
      <c r="BC121" s="385"/>
      <c r="BD121" s="385"/>
      <c r="BE121" s="385"/>
      <c r="BF121" s="385"/>
      <c r="BG121" s="385"/>
      <c r="BH121" s="385"/>
      <c r="BI121" s="385"/>
      <c r="BJ121" s="385"/>
      <c r="BK121" s="385"/>
      <c r="BL121" s="385"/>
      <c r="BM121" s="385"/>
    </row>
    <row r="122" spans="1:65" x14ac:dyDescent="0.2">
      <c r="A122" s="385"/>
      <c r="B122" s="385"/>
      <c r="C122" s="385"/>
      <c r="D122" s="385"/>
      <c r="E122" s="385"/>
      <c r="F122" s="385"/>
      <c r="G122" s="385"/>
      <c r="H122" s="385"/>
      <c r="I122" s="385"/>
      <c r="J122" s="385"/>
      <c r="K122" s="385"/>
      <c r="L122" s="385"/>
      <c r="M122" s="385"/>
      <c r="N122" s="385"/>
      <c r="O122" s="385"/>
      <c r="P122" s="385"/>
      <c r="Q122" s="385"/>
      <c r="R122" s="385"/>
      <c r="S122" s="385"/>
      <c r="T122" s="385"/>
      <c r="U122" s="385"/>
      <c r="V122" s="385"/>
      <c r="W122" s="385"/>
      <c r="X122" s="385"/>
      <c r="Y122" s="385"/>
      <c r="Z122" s="385"/>
      <c r="AA122" s="385"/>
      <c r="AB122" s="385"/>
      <c r="AC122" s="385"/>
      <c r="AD122" s="385"/>
      <c r="AE122" s="385"/>
      <c r="AF122" s="385"/>
      <c r="AG122" s="385"/>
      <c r="AH122" s="385"/>
      <c r="AI122" s="385"/>
      <c r="AJ122" s="385"/>
      <c r="AK122" s="385"/>
      <c r="AL122" s="385"/>
      <c r="AM122" s="385"/>
      <c r="AN122" s="385"/>
      <c r="AO122" s="385"/>
      <c r="AP122" s="385"/>
      <c r="AQ122" s="385"/>
      <c r="AR122" s="385"/>
      <c r="AS122" s="385"/>
      <c r="AT122" s="385"/>
      <c r="AU122" s="385"/>
      <c r="AV122" s="385"/>
      <c r="AW122" s="385"/>
      <c r="AX122" s="385"/>
      <c r="AY122" s="385"/>
      <c r="AZ122" s="385"/>
      <c r="BA122" s="385"/>
      <c r="BB122" s="385"/>
      <c r="BC122" s="385"/>
      <c r="BD122" s="385"/>
      <c r="BE122" s="385"/>
      <c r="BF122" s="385"/>
      <c r="BG122" s="385"/>
      <c r="BH122" s="385"/>
      <c r="BI122" s="385"/>
      <c r="BJ122" s="385"/>
      <c r="BK122" s="385"/>
      <c r="BL122" s="385"/>
      <c r="BM122" s="385"/>
    </row>
    <row r="123" spans="1:65" x14ac:dyDescent="0.2">
      <c r="A123" s="385"/>
      <c r="B123" s="385"/>
      <c r="C123" s="385"/>
      <c r="D123" s="385"/>
      <c r="E123" s="385"/>
      <c r="F123" s="385"/>
      <c r="G123" s="385"/>
      <c r="H123" s="385"/>
      <c r="I123" s="385"/>
      <c r="J123" s="385"/>
      <c r="K123" s="385"/>
      <c r="L123" s="385"/>
      <c r="M123" s="385"/>
      <c r="N123" s="385"/>
      <c r="O123" s="385"/>
      <c r="P123" s="385"/>
      <c r="Q123" s="385"/>
      <c r="R123" s="385"/>
      <c r="S123" s="385"/>
      <c r="T123" s="385"/>
      <c r="U123" s="385"/>
      <c r="V123" s="385"/>
      <c r="W123" s="385"/>
      <c r="X123" s="385"/>
      <c r="Y123" s="385"/>
      <c r="Z123" s="385"/>
      <c r="AA123" s="385"/>
      <c r="AB123" s="385"/>
      <c r="AC123" s="385"/>
      <c r="AD123" s="385"/>
      <c r="AE123" s="385"/>
      <c r="AF123" s="385"/>
      <c r="AG123" s="385"/>
      <c r="AH123" s="385"/>
      <c r="AI123" s="385"/>
      <c r="AJ123" s="385"/>
      <c r="AK123" s="385"/>
      <c r="AL123" s="385"/>
      <c r="AM123" s="385"/>
      <c r="AN123" s="385"/>
      <c r="AO123" s="385"/>
      <c r="AP123" s="385"/>
      <c r="AQ123" s="385"/>
      <c r="AR123" s="385"/>
      <c r="AS123" s="385"/>
      <c r="AT123" s="385"/>
      <c r="AU123" s="385"/>
      <c r="AV123" s="385"/>
      <c r="AW123" s="385"/>
      <c r="AX123" s="385"/>
      <c r="AY123" s="385"/>
      <c r="AZ123" s="385"/>
      <c r="BA123" s="385"/>
      <c r="BB123" s="385"/>
      <c r="BC123" s="385"/>
      <c r="BD123" s="385"/>
      <c r="BE123" s="385"/>
      <c r="BF123" s="385"/>
      <c r="BG123" s="385"/>
      <c r="BH123" s="385"/>
      <c r="BI123" s="385"/>
      <c r="BJ123" s="385"/>
      <c r="BK123" s="385"/>
      <c r="BL123" s="385"/>
      <c r="BM123" s="385"/>
    </row>
    <row r="124" spans="1:65" x14ac:dyDescent="0.2">
      <c r="A124" s="385"/>
      <c r="B124" s="385"/>
      <c r="C124" s="385"/>
      <c r="D124" s="385"/>
      <c r="E124" s="385"/>
      <c r="F124" s="385"/>
      <c r="G124" s="385"/>
      <c r="H124" s="385"/>
      <c r="I124" s="385"/>
      <c r="J124" s="385"/>
      <c r="K124" s="385"/>
      <c r="L124" s="385"/>
      <c r="M124" s="385"/>
      <c r="N124" s="385"/>
      <c r="O124" s="385"/>
      <c r="P124" s="385"/>
      <c r="Q124" s="385"/>
      <c r="R124" s="385"/>
      <c r="S124" s="385"/>
      <c r="T124" s="385"/>
      <c r="U124" s="385"/>
      <c r="V124" s="385"/>
      <c r="W124" s="385"/>
      <c r="X124" s="385"/>
      <c r="Y124" s="385"/>
      <c r="Z124" s="385"/>
      <c r="AA124" s="385"/>
      <c r="AB124" s="385"/>
      <c r="AC124" s="385"/>
      <c r="AD124" s="385"/>
      <c r="AE124" s="385"/>
      <c r="AF124" s="385"/>
      <c r="AG124" s="385"/>
      <c r="AH124" s="385"/>
      <c r="AI124" s="385"/>
      <c r="AJ124" s="385"/>
      <c r="AK124" s="385"/>
      <c r="AL124" s="385"/>
      <c r="AM124" s="385"/>
      <c r="AN124" s="385"/>
      <c r="AO124" s="385"/>
      <c r="AP124" s="385"/>
      <c r="AQ124" s="385"/>
      <c r="AR124" s="385"/>
      <c r="AS124" s="385"/>
      <c r="AT124" s="385"/>
      <c r="AU124" s="385"/>
      <c r="AV124" s="385"/>
      <c r="AW124" s="385"/>
      <c r="AX124" s="385"/>
      <c r="AY124" s="385"/>
      <c r="AZ124" s="385"/>
      <c r="BA124" s="385"/>
      <c r="BB124" s="385"/>
      <c r="BC124" s="385"/>
      <c r="BD124" s="385"/>
      <c r="BE124" s="385"/>
      <c r="BF124" s="385"/>
      <c r="BG124" s="385"/>
      <c r="BH124" s="385"/>
      <c r="BI124" s="385"/>
      <c r="BJ124" s="385"/>
      <c r="BK124" s="385"/>
      <c r="BL124" s="385"/>
      <c r="BM124" s="385"/>
    </row>
    <row r="125" spans="1:65" x14ac:dyDescent="0.2">
      <c r="A125" s="385"/>
      <c r="B125" s="385"/>
      <c r="C125" s="385"/>
      <c r="D125" s="385"/>
      <c r="E125" s="385"/>
      <c r="F125" s="385"/>
      <c r="G125" s="385"/>
      <c r="H125" s="385"/>
      <c r="I125" s="385"/>
      <c r="J125" s="385"/>
      <c r="K125" s="385"/>
      <c r="L125" s="385"/>
      <c r="M125" s="385"/>
      <c r="N125" s="385"/>
      <c r="O125" s="385"/>
      <c r="P125" s="385"/>
      <c r="Q125" s="385"/>
      <c r="R125" s="385"/>
      <c r="S125" s="385"/>
      <c r="T125" s="385"/>
      <c r="U125" s="385"/>
      <c r="V125" s="385"/>
      <c r="W125" s="385"/>
      <c r="X125" s="385"/>
      <c r="Y125" s="385"/>
      <c r="Z125" s="385"/>
      <c r="AA125" s="385"/>
      <c r="AB125" s="385"/>
      <c r="AC125" s="385"/>
      <c r="AD125" s="385"/>
      <c r="AE125" s="385"/>
      <c r="AF125" s="385"/>
      <c r="AG125" s="385"/>
      <c r="AH125" s="385"/>
      <c r="AI125" s="385"/>
      <c r="AJ125" s="385"/>
      <c r="AK125" s="385"/>
      <c r="AL125" s="385"/>
      <c r="AM125" s="385"/>
      <c r="AN125" s="385"/>
      <c r="AO125" s="385"/>
      <c r="AP125" s="385"/>
      <c r="AQ125" s="385"/>
      <c r="AR125" s="385"/>
      <c r="AS125" s="385"/>
      <c r="AT125" s="385"/>
      <c r="AU125" s="385"/>
      <c r="AV125" s="385"/>
      <c r="AW125" s="385"/>
      <c r="AX125" s="385"/>
      <c r="AY125" s="385"/>
      <c r="AZ125" s="385"/>
      <c r="BA125" s="385"/>
      <c r="BB125" s="385"/>
      <c r="BC125" s="385"/>
      <c r="BD125" s="385"/>
      <c r="BE125" s="385"/>
      <c r="BF125" s="385"/>
      <c r="BG125" s="385"/>
      <c r="BH125" s="385"/>
      <c r="BI125" s="385"/>
      <c r="BJ125" s="385"/>
      <c r="BK125" s="385"/>
      <c r="BL125" s="385"/>
      <c r="BM125" s="385"/>
    </row>
    <row r="126" spans="1:65" x14ac:dyDescent="0.2">
      <c r="A126" s="385"/>
      <c r="B126" s="385"/>
      <c r="C126" s="385"/>
      <c r="D126" s="385"/>
      <c r="E126" s="385"/>
      <c r="F126" s="385"/>
      <c r="G126" s="385"/>
      <c r="H126" s="385"/>
      <c r="I126" s="385"/>
      <c r="J126" s="385"/>
      <c r="K126" s="385"/>
      <c r="L126" s="385"/>
      <c r="M126" s="385"/>
      <c r="N126" s="385"/>
      <c r="O126" s="385"/>
      <c r="P126" s="385"/>
      <c r="Q126" s="385"/>
      <c r="R126" s="385"/>
      <c r="S126" s="385"/>
      <c r="T126" s="385"/>
      <c r="U126" s="385"/>
      <c r="V126" s="385"/>
      <c r="W126" s="385"/>
      <c r="X126" s="385"/>
      <c r="Y126" s="385"/>
      <c r="Z126" s="385"/>
      <c r="AA126" s="385"/>
      <c r="AB126" s="385"/>
      <c r="AC126" s="385"/>
      <c r="AD126" s="385"/>
      <c r="AE126" s="385"/>
      <c r="AF126" s="385"/>
      <c r="AG126" s="385"/>
      <c r="AH126" s="385"/>
      <c r="AI126" s="385"/>
      <c r="AJ126" s="385"/>
      <c r="AK126" s="385"/>
      <c r="AL126" s="385"/>
      <c r="AM126" s="385"/>
      <c r="AN126" s="385"/>
      <c r="AO126" s="385"/>
      <c r="AP126" s="385"/>
      <c r="AQ126" s="385"/>
      <c r="AR126" s="385"/>
      <c r="AS126" s="385"/>
      <c r="AT126" s="385"/>
      <c r="AU126" s="385"/>
      <c r="AV126" s="385"/>
      <c r="AW126" s="385"/>
      <c r="AX126" s="385"/>
      <c r="AY126" s="385"/>
      <c r="AZ126" s="385"/>
      <c r="BA126" s="385"/>
      <c r="BB126" s="385"/>
      <c r="BC126" s="385"/>
      <c r="BD126" s="385"/>
      <c r="BE126" s="385"/>
      <c r="BF126" s="385"/>
      <c r="BG126" s="385"/>
      <c r="BH126" s="385"/>
      <c r="BI126" s="385"/>
      <c r="BJ126" s="385"/>
      <c r="BK126" s="385"/>
      <c r="BL126" s="385"/>
      <c r="BM126" s="385"/>
    </row>
    <row r="127" spans="1:65" x14ac:dyDescent="0.2">
      <c r="A127" s="385"/>
      <c r="B127" s="385"/>
      <c r="C127" s="385"/>
      <c r="D127" s="385"/>
      <c r="E127" s="385"/>
      <c r="F127" s="385"/>
      <c r="G127" s="385"/>
      <c r="H127" s="385"/>
      <c r="I127" s="385"/>
      <c r="J127" s="385"/>
      <c r="K127" s="385"/>
      <c r="L127" s="385"/>
      <c r="M127" s="385"/>
      <c r="N127" s="385"/>
      <c r="O127" s="385"/>
      <c r="P127" s="385"/>
      <c r="Q127" s="385"/>
      <c r="R127" s="385"/>
      <c r="S127" s="385"/>
      <c r="T127" s="385"/>
      <c r="U127" s="385"/>
      <c r="V127" s="385"/>
      <c r="W127" s="385"/>
      <c r="X127" s="385"/>
      <c r="Y127" s="385"/>
      <c r="Z127" s="385"/>
      <c r="AA127" s="385"/>
      <c r="AB127" s="385"/>
      <c r="AC127" s="385"/>
      <c r="AD127" s="385"/>
      <c r="AE127" s="385"/>
      <c r="AF127" s="385"/>
      <c r="AG127" s="385"/>
      <c r="AH127" s="385"/>
      <c r="AI127" s="385"/>
      <c r="AJ127" s="385"/>
      <c r="AK127" s="385"/>
      <c r="AL127" s="385"/>
      <c r="AM127" s="385"/>
      <c r="AN127" s="385"/>
      <c r="AO127" s="385"/>
      <c r="AP127" s="385"/>
      <c r="AQ127" s="385"/>
      <c r="AR127" s="385"/>
      <c r="AS127" s="385"/>
      <c r="AT127" s="385"/>
      <c r="AU127" s="385"/>
      <c r="AV127" s="385"/>
      <c r="AW127" s="385"/>
      <c r="AX127" s="385"/>
      <c r="AY127" s="385"/>
      <c r="AZ127" s="385"/>
      <c r="BA127" s="385"/>
      <c r="BB127" s="385"/>
      <c r="BC127" s="385"/>
      <c r="BD127" s="385"/>
      <c r="BE127" s="385"/>
      <c r="BF127" s="385"/>
      <c r="BG127" s="385"/>
      <c r="BH127" s="385"/>
      <c r="BI127" s="385"/>
      <c r="BJ127" s="385"/>
      <c r="BK127" s="385"/>
      <c r="BL127" s="385"/>
      <c r="BM127" s="385"/>
    </row>
    <row r="128" spans="1:65" x14ac:dyDescent="0.2">
      <c r="A128" s="385"/>
      <c r="B128" s="385"/>
      <c r="C128" s="385"/>
      <c r="D128" s="385"/>
      <c r="E128" s="385"/>
      <c r="F128" s="385"/>
      <c r="G128" s="385"/>
      <c r="H128" s="385"/>
      <c r="I128" s="385"/>
      <c r="J128" s="385"/>
      <c r="K128" s="385"/>
      <c r="L128" s="385"/>
      <c r="M128" s="385"/>
      <c r="N128" s="385"/>
      <c r="O128" s="385"/>
      <c r="P128" s="385"/>
      <c r="Q128" s="385"/>
      <c r="R128" s="385"/>
      <c r="S128" s="385"/>
      <c r="T128" s="385"/>
      <c r="U128" s="385"/>
      <c r="V128" s="385"/>
      <c r="W128" s="385"/>
      <c r="X128" s="385"/>
      <c r="Y128" s="385"/>
      <c r="Z128" s="385"/>
      <c r="AA128" s="385"/>
      <c r="AB128" s="385"/>
      <c r="AC128" s="385"/>
      <c r="AD128" s="385"/>
      <c r="AE128" s="385"/>
      <c r="AF128" s="385"/>
      <c r="AG128" s="385"/>
      <c r="AH128" s="385"/>
      <c r="AI128" s="385"/>
      <c r="AJ128" s="385"/>
      <c r="AK128" s="385"/>
      <c r="AL128" s="385"/>
      <c r="AM128" s="385"/>
      <c r="AN128" s="385"/>
      <c r="AO128" s="385"/>
      <c r="AP128" s="385"/>
      <c r="AQ128" s="385"/>
      <c r="AR128" s="385"/>
      <c r="AS128" s="385"/>
      <c r="AT128" s="385"/>
      <c r="AU128" s="385"/>
      <c r="AV128" s="385"/>
      <c r="AW128" s="385"/>
      <c r="AX128" s="385"/>
      <c r="AY128" s="385"/>
      <c r="AZ128" s="385"/>
      <c r="BA128" s="385"/>
      <c r="BB128" s="385"/>
      <c r="BC128" s="385"/>
      <c r="BD128" s="385"/>
      <c r="BE128" s="385"/>
      <c r="BF128" s="385"/>
      <c r="BG128" s="385"/>
      <c r="BH128" s="385"/>
      <c r="BI128" s="385"/>
      <c r="BJ128" s="385"/>
      <c r="BK128" s="385"/>
      <c r="BL128" s="385"/>
      <c r="BM128" s="385"/>
    </row>
    <row r="129" spans="1:65" x14ac:dyDescent="0.2">
      <c r="A129" s="385"/>
      <c r="B129" s="385"/>
      <c r="C129" s="385"/>
      <c r="D129" s="385"/>
      <c r="E129" s="385"/>
      <c r="F129" s="385"/>
      <c r="G129" s="385"/>
      <c r="H129" s="385"/>
      <c r="I129" s="385"/>
      <c r="J129" s="385"/>
      <c r="K129" s="385"/>
      <c r="L129" s="385"/>
      <c r="M129" s="385"/>
      <c r="N129" s="385"/>
      <c r="O129" s="385"/>
      <c r="P129" s="385"/>
      <c r="Q129" s="385"/>
      <c r="R129" s="385"/>
      <c r="S129" s="385"/>
      <c r="T129" s="385"/>
      <c r="U129" s="385"/>
      <c r="V129" s="385"/>
      <c r="W129" s="385"/>
      <c r="X129" s="385"/>
      <c r="Y129" s="385"/>
      <c r="Z129" s="385"/>
      <c r="AA129" s="385"/>
      <c r="AB129" s="385"/>
      <c r="AC129" s="385"/>
      <c r="AD129" s="385"/>
      <c r="AE129" s="385"/>
      <c r="AF129" s="385"/>
      <c r="AG129" s="385"/>
      <c r="AH129" s="385"/>
      <c r="AI129" s="385"/>
      <c r="AJ129" s="385"/>
      <c r="AK129" s="385"/>
      <c r="AL129" s="385"/>
      <c r="AM129" s="385"/>
      <c r="AN129" s="385"/>
      <c r="AO129" s="385"/>
      <c r="AP129" s="385"/>
      <c r="AQ129" s="385"/>
      <c r="AR129" s="385"/>
      <c r="AS129" s="385"/>
      <c r="AT129" s="385"/>
      <c r="AU129" s="385"/>
      <c r="AV129" s="385"/>
      <c r="AW129" s="385"/>
      <c r="AX129" s="385"/>
      <c r="AY129" s="385"/>
      <c r="AZ129" s="385"/>
      <c r="BA129" s="385"/>
      <c r="BB129" s="385"/>
      <c r="BC129" s="385"/>
      <c r="BD129" s="385"/>
      <c r="BE129" s="385"/>
      <c r="BF129" s="385"/>
      <c r="BG129" s="385"/>
      <c r="BH129" s="385"/>
      <c r="BI129" s="385"/>
      <c r="BJ129" s="385"/>
      <c r="BK129" s="385"/>
      <c r="BL129" s="385"/>
      <c r="BM129" s="385"/>
    </row>
    <row r="130" spans="1:65" x14ac:dyDescent="0.2">
      <c r="A130" s="385"/>
      <c r="B130" s="385"/>
      <c r="C130" s="385"/>
      <c r="D130" s="385"/>
      <c r="E130" s="385"/>
      <c r="F130" s="385"/>
      <c r="G130" s="385"/>
      <c r="H130" s="385"/>
      <c r="I130" s="385"/>
      <c r="J130" s="385"/>
      <c r="K130" s="385"/>
      <c r="L130" s="385"/>
      <c r="M130" s="385"/>
      <c r="N130" s="385"/>
      <c r="O130" s="385"/>
      <c r="P130" s="385"/>
      <c r="Q130" s="385"/>
      <c r="R130" s="385"/>
      <c r="S130" s="385"/>
      <c r="T130" s="385"/>
      <c r="U130" s="385"/>
      <c r="V130" s="385"/>
      <c r="W130" s="385"/>
      <c r="X130" s="385"/>
      <c r="Y130" s="385"/>
      <c r="Z130" s="385"/>
      <c r="AA130" s="385"/>
      <c r="AB130" s="385"/>
      <c r="AC130" s="385"/>
      <c r="AD130" s="385"/>
      <c r="AE130" s="385"/>
      <c r="AF130" s="385"/>
      <c r="AG130" s="385"/>
      <c r="AH130" s="385"/>
      <c r="AI130" s="385"/>
      <c r="AJ130" s="385"/>
      <c r="AK130" s="385"/>
      <c r="AL130" s="385"/>
      <c r="AM130" s="385"/>
      <c r="AN130" s="385"/>
      <c r="AO130" s="385"/>
      <c r="AP130" s="385"/>
      <c r="AQ130" s="385"/>
      <c r="AR130" s="385"/>
      <c r="AS130" s="385"/>
      <c r="AT130" s="385"/>
      <c r="AU130" s="385"/>
      <c r="AV130" s="385"/>
      <c r="AW130" s="385"/>
      <c r="AX130" s="385"/>
      <c r="AY130" s="385"/>
      <c r="AZ130" s="385"/>
      <c r="BA130" s="385"/>
      <c r="BB130" s="385"/>
      <c r="BC130" s="385"/>
      <c r="BD130" s="385"/>
      <c r="BE130" s="385"/>
      <c r="BF130" s="385"/>
      <c r="BG130" s="385"/>
      <c r="BH130" s="385"/>
      <c r="BI130" s="385"/>
      <c r="BJ130" s="385"/>
      <c r="BK130" s="385"/>
      <c r="BL130" s="385"/>
      <c r="BM130" s="385"/>
    </row>
    <row r="131" spans="1:65" x14ac:dyDescent="0.2">
      <c r="A131" s="385"/>
      <c r="B131" s="385"/>
      <c r="C131" s="385"/>
      <c r="D131" s="385"/>
      <c r="E131" s="385"/>
      <c r="F131" s="385"/>
      <c r="G131" s="385"/>
      <c r="H131" s="385"/>
      <c r="I131" s="385"/>
      <c r="J131" s="385"/>
      <c r="K131" s="385"/>
      <c r="L131" s="385"/>
      <c r="M131" s="385"/>
      <c r="N131" s="385"/>
      <c r="O131" s="385"/>
      <c r="P131" s="385"/>
      <c r="Q131" s="385"/>
      <c r="R131" s="385"/>
      <c r="S131" s="385"/>
      <c r="T131" s="385"/>
      <c r="U131" s="385"/>
      <c r="V131" s="385"/>
      <c r="W131" s="385"/>
      <c r="X131" s="385"/>
      <c r="Y131" s="385"/>
      <c r="Z131" s="385"/>
      <c r="AA131" s="385"/>
      <c r="AB131" s="385"/>
      <c r="AC131" s="385"/>
      <c r="AD131" s="385"/>
      <c r="AE131" s="385"/>
      <c r="AF131" s="385"/>
      <c r="AG131" s="385"/>
      <c r="AH131" s="385"/>
      <c r="AI131" s="385"/>
      <c r="AJ131" s="385"/>
      <c r="AK131" s="385"/>
      <c r="AL131" s="385"/>
      <c r="AM131" s="385"/>
      <c r="AN131" s="385"/>
      <c r="AO131" s="385"/>
      <c r="AP131" s="385"/>
      <c r="AQ131" s="385"/>
      <c r="AR131" s="385"/>
      <c r="AS131" s="385"/>
      <c r="AT131" s="385"/>
      <c r="AU131" s="385"/>
      <c r="AV131" s="385"/>
      <c r="AW131" s="385"/>
      <c r="AX131" s="385"/>
      <c r="AY131" s="385"/>
      <c r="AZ131" s="385"/>
      <c r="BA131" s="385"/>
      <c r="BB131" s="385"/>
      <c r="BC131" s="385"/>
      <c r="BD131" s="385"/>
      <c r="BE131" s="385"/>
      <c r="BF131" s="385"/>
      <c r="BG131" s="385"/>
      <c r="BH131" s="385"/>
      <c r="BI131" s="385"/>
      <c r="BJ131" s="385"/>
      <c r="BK131" s="385"/>
      <c r="BL131" s="385"/>
      <c r="BM131" s="385"/>
    </row>
    <row r="132" spans="1:65" x14ac:dyDescent="0.2">
      <c r="A132" s="385"/>
      <c r="B132" s="385"/>
      <c r="C132" s="385"/>
      <c r="D132" s="385"/>
      <c r="E132" s="385"/>
      <c r="F132" s="385"/>
      <c r="G132" s="385"/>
      <c r="H132" s="385"/>
      <c r="I132" s="385"/>
      <c r="J132" s="385"/>
      <c r="K132" s="385"/>
      <c r="L132" s="385"/>
      <c r="M132" s="385"/>
      <c r="N132" s="385"/>
      <c r="O132" s="385"/>
      <c r="P132" s="385"/>
      <c r="Q132" s="385"/>
      <c r="R132" s="385"/>
      <c r="S132" s="385"/>
      <c r="T132" s="385"/>
      <c r="U132" s="385"/>
      <c r="V132" s="385"/>
      <c r="W132" s="385"/>
      <c r="X132" s="385"/>
      <c r="Y132" s="385"/>
      <c r="Z132" s="385"/>
      <c r="AA132" s="385"/>
      <c r="AB132" s="385"/>
      <c r="AC132" s="385"/>
      <c r="AD132" s="385"/>
      <c r="AE132" s="385"/>
      <c r="AF132" s="385"/>
      <c r="AG132" s="385"/>
      <c r="AH132" s="385"/>
      <c r="AI132" s="385"/>
      <c r="AJ132" s="385"/>
      <c r="AK132" s="385"/>
      <c r="AL132" s="385"/>
      <c r="AM132" s="385"/>
      <c r="AN132" s="385"/>
      <c r="AO132" s="385"/>
      <c r="AP132" s="385"/>
      <c r="AQ132" s="385"/>
      <c r="AR132" s="385"/>
      <c r="AS132" s="385"/>
      <c r="AT132" s="385"/>
      <c r="AU132" s="385"/>
      <c r="AV132" s="385"/>
      <c r="AW132" s="385"/>
      <c r="AX132" s="385"/>
      <c r="AY132" s="385"/>
      <c r="AZ132" s="385"/>
      <c r="BA132" s="385"/>
      <c r="BB132" s="385"/>
      <c r="BC132" s="385"/>
      <c r="BD132" s="385"/>
      <c r="BE132" s="385"/>
      <c r="BF132" s="385"/>
      <c r="BG132" s="385"/>
      <c r="BH132" s="385"/>
      <c r="BI132" s="385"/>
      <c r="BJ132" s="385"/>
      <c r="BK132" s="385"/>
      <c r="BL132" s="385"/>
      <c r="BM132" s="385"/>
    </row>
    <row r="133" spans="1:65" x14ac:dyDescent="0.2">
      <c r="A133" s="385"/>
      <c r="B133" s="385"/>
      <c r="C133" s="385"/>
      <c r="D133" s="385"/>
      <c r="E133" s="385"/>
      <c r="F133" s="385"/>
      <c r="G133" s="385"/>
      <c r="H133" s="385"/>
      <c r="I133" s="385"/>
      <c r="J133" s="385"/>
      <c r="K133" s="385"/>
      <c r="L133" s="385"/>
      <c r="M133" s="385"/>
      <c r="N133" s="385"/>
      <c r="O133" s="385"/>
      <c r="P133" s="385"/>
      <c r="Q133" s="385"/>
      <c r="R133" s="385"/>
      <c r="S133" s="385"/>
      <c r="T133" s="385"/>
      <c r="U133" s="385"/>
      <c r="V133" s="385"/>
      <c r="W133" s="385"/>
      <c r="X133" s="385"/>
      <c r="Y133" s="385"/>
      <c r="Z133" s="385"/>
      <c r="AA133" s="385"/>
      <c r="AB133" s="385"/>
      <c r="AC133" s="385"/>
      <c r="AD133" s="385"/>
      <c r="AE133" s="385"/>
      <c r="AF133" s="385"/>
      <c r="AG133" s="385"/>
      <c r="AH133" s="385"/>
      <c r="AI133" s="385"/>
      <c r="AJ133" s="385"/>
      <c r="AK133" s="385"/>
      <c r="AL133" s="385"/>
      <c r="AM133" s="385"/>
      <c r="AN133" s="385"/>
      <c r="AO133" s="385"/>
      <c r="AP133" s="385"/>
      <c r="AQ133" s="385"/>
      <c r="AR133" s="385"/>
      <c r="AS133" s="385"/>
      <c r="AT133" s="385"/>
      <c r="AU133" s="385"/>
      <c r="AV133" s="385"/>
      <c r="AW133" s="385"/>
      <c r="AX133" s="385"/>
      <c r="AY133" s="385"/>
      <c r="AZ133" s="385"/>
      <c r="BA133" s="385"/>
      <c r="BB133" s="385"/>
      <c r="BC133" s="385"/>
      <c r="BD133" s="385"/>
      <c r="BE133" s="385"/>
      <c r="BF133" s="385"/>
      <c r="BG133" s="385"/>
      <c r="BH133" s="385"/>
      <c r="BI133" s="385"/>
      <c r="BJ133" s="385"/>
      <c r="BK133" s="385"/>
      <c r="BL133" s="385"/>
      <c r="BM133" s="385"/>
    </row>
    <row r="134" spans="1:65" x14ac:dyDescent="0.2">
      <c r="A134" s="385"/>
      <c r="B134" s="385"/>
      <c r="C134" s="385"/>
      <c r="D134" s="385"/>
      <c r="E134" s="385"/>
      <c r="F134" s="385"/>
      <c r="G134" s="385"/>
      <c r="H134" s="385"/>
      <c r="I134" s="385"/>
      <c r="J134" s="385"/>
      <c r="K134" s="385"/>
      <c r="L134" s="385"/>
      <c r="M134" s="385"/>
      <c r="N134" s="385"/>
      <c r="O134" s="385"/>
      <c r="P134" s="385"/>
      <c r="Q134" s="385"/>
      <c r="R134" s="385"/>
      <c r="S134" s="385"/>
      <c r="T134" s="385"/>
      <c r="U134" s="385"/>
      <c r="V134" s="385"/>
      <c r="W134" s="385"/>
      <c r="X134" s="385"/>
      <c r="Y134" s="385"/>
      <c r="Z134" s="385"/>
      <c r="AA134" s="385"/>
      <c r="AB134" s="385"/>
      <c r="AC134" s="385"/>
      <c r="AD134" s="385"/>
      <c r="AE134" s="385"/>
      <c r="AF134" s="385"/>
      <c r="AG134" s="385"/>
      <c r="AH134" s="385"/>
      <c r="AI134" s="385"/>
      <c r="AJ134" s="385"/>
      <c r="AK134" s="385"/>
      <c r="AL134" s="385"/>
      <c r="AM134" s="385"/>
      <c r="AN134" s="385"/>
      <c r="AO134" s="385"/>
      <c r="AP134" s="385"/>
      <c r="AQ134" s="385"/>
      <c r="AR134" s="385"/>
      <c r="AS134" s="385"/>
      <c r="AT134" s="385"/>
      <c r="AU134" s="385"/>
      <c r="AV134" s="385"/>
      <c r="AW134" s="385"/>
      <c r="AX134" s="385"/>
      <c r="AY134" s="385"/>
      <c r="AZ134" s="385"/>
      <c r="BA134" s="385"/>
      <c r="BB134" s="385"/>
      <c r="BC134" s="385"/>
      <c r="BD134" s="385"/>
      <c r="BE134" s="385"/>
      <c r="BF134" s="385"/>
      <c r="BG134" s="385"/>
      <c r="BH134" s="385"/>
      <c r="BI134" s="385"/>
      <c r="BJ134" s="385"/>
      <c r="BK134" s="385"/>
      <c r="BL134" s="385"/>
      <c r="BM134" s="385"/>
    </row>
    <row r="135" spans="1:65" x14ac:dyDescent="0.2">
      <c r="A135" s="385"/>
      <c r="B135" s="385"/>
      <c r="C135" s="385"/>
      <c r="D135" s="385"/>
      <c r="E135" s="385"/>
      <c r="F135" s="385"/>
      <c r="G135" s="385"/>
      <c r="H135" s="385"/>
      <c r="I135" s="385"/>
      <c r="J135" s="385"/>
      <c r="K135" s="385"/>
      <c r="L135" s="385"/>
      <c r="M135" s="385"/>
      <c r="N135" s="385"/>
      <c r="O135" s="385"/>
      <c r="P135" s="385"/>
      <c r="Q135" s="385"/>
      <c r="R135" s="385"/>
      <c r="S135" s="385"/>
      <c r="T135" s="385"/>
      <c r="U135" s="385"/>
      <c r="V135" s="385"/>
      <c r="W135" s="385"/>
      <c r="X135" s="385"/>
      <c r="Y135" s="385"/>
      <c r="Z135" s="385"/>
      <c r="AA135" s="385"/>
      <c r="AB135" s="385"/>
      <c r="AC135" s="385"/>
      <c r="AD135" s="385"/>
      <c r="AE135" s="385"/>
      <c r="AF135" s="385"/>
      <c r="AG135" s="385"/>
      <c r="AH135" s="385"/>
      <c r="AI135" s="385"/>
      <c r="AJ135" s="385"/>
      <c r="AK135" s="385"/>
      <c r="AL135" s="385"/>
      <c r="AM135" s="385"/>
      <c r="AN135" s="385"/>
      <c r="AO135" s="385"/>
      <c r="AP135" s="385"/>
      <c r="AQ135" s="385"/>
      <c r="AR135" s="385"/>
      <c r="AS135" s="385"/>
      <c r="AT135" s="385"/>
      <c r="AU135" s="385"/>
      <c r="AV135" s="385"/>
      <c r="AW135" s="385"/>
      <c r="AX135" s="385"/>
      <c r="AY135" s="385"/>
      <c r="AZ135" s="385"/>
      <c r="BA135" s="385"/>
      <c r="BB135" s="385"/>
      <c r="BC135" s="385"/>
      <c r="BD135" s="385"/>
      <c r="BE135" s="385"/>
      <c r="BF135" s="385"/>
      <c r="BG135" s="385"/>
      <c r="BH135" s="385"/>
      <c r="BI135" s="385"/>
      <c r="BJ135" s="385"/>
      <c r="BK135" s="385"/>
      <c r="BL135" s="385"/>
      <c r="BM135" s="385"/>
    </row>
    <row r="136" spans="1:65" x14ac:dyDescent="0.2">
      <c r="A136" s="385"/>
      <c r="B136" s="385"/>
      <c r="C136" s="385"/>
      <c r="D136" s="385"/>
      <c r="E136" s="385"/>
      <c r="F136" s="385"/>
      <c r="G136" s="385"/>
      <c r="H136" s="385"/>
      <c r="I136" s="385"/>
      <c r="J136" s="385"/>
      <c r="K136" s="385"/>
      <c r="L136" s="385"/>
      <c r="M136" s="385"/>
      <c r="N136" s="385"/>
      <c r="O136" s="385"/>
      <c r="P136" s="385"/>
      <c r="Q136" s="385"/>
      <c r="R136" s="385"/>
      <c r="S136" s="385"/>
      <c r="T136" s="385"/>
      <c r="U136" s="385"/>
      <c r="V136" s="385"/>
      <c r="W136" s="385"/>
      <c r="X136" s="385"/>
      <c r="Y136" s="385"/>
      <c r="Z136" s="385"/>
      <c r="AA136" s="385"/>
      <c r="AB136" s="385"/>
      <c r="AC136" s="385"/>
      <c r="AD136" s="385"/>
      <c r="AE136" s="385"/>
      <c r="AF136" s="385"/>
      <c r="AG136" s="385"/>
      <c r="AH136" s="385"/>
      <c r="AI136" s="385"/>
      <c r="AJ136" s="385"/>
      <c r="AK136" s="385"/>
      <c r="AL136" s="385"/>
      <c r="AM136" s="385"/>
      <c r="AN136" s="385"/>
      <c r="AO136" s="385"/>
      <c r="AP136" s="385"/>
      <c r="AQ136" s="385"/>
      <c r="AR136" s="385"/>
      <c r="AS136" s="385"/>
      <c r="AT136" s="385"/>
      <c r="AU136" s="385"/>
      <c r="AV136" s="385"/>
      <c r="AW136" s="385"/>
      <c r="AX136" s="385"/>
      <c r="AY136" s="385"/>
      <c r="AZ136" s="385"/>
      <c r="BA136" s="385"/>
      <c r="BB136" s="385"/>
      <c r="BC136" s="385"/>
      <c r="BD136" s="385"/>
      <c r="BE136" s="385"/>
      <c r="BF136" s="385"/>
      <c r="BG136" s="385"/>
      <c r="BH136" s="385"/>
      <c r="BI136" s="385"/>
      <c r="BJ136" s="385"/>
      <c r="BK136" s="385"/>
      <c r="BL136" s="385"/>
      <c r="BM136" s="385"/>
    </row>
    <row r="137" spans="1:65" x14ac:dyDescent="0.2">
      <c r="A137" s="385"/>
      <c r="B137" s="385"/>
      <c r="C137" s="385"/>
      <c r="D137" s="385"/>
      <c r="E137" s="385"/>
      <c r="F137" s="385"/>
      <c r="G137" s="385"/>
      <c r="H137" s="385"/>
      <c r="I137" s="385"/>
      <c r="J137" s="385"/>
      <c r="K137" s="385"/>
      <c r="L137" s="385"/>
      <c r="M137" s="385"/>
      <c r="N137" s="385"/>
      <c r="O137" s="385"/>
      <c r="P137" s="385"/>
      <c r="Q137" s="385"/>
      <c r="R137" s="385"/>
      <c r="S137" s="385"/>
      <c r="T137" s="385"/>
      <c r="U137" s="385"/>
      <c r="V137" s="385"/>
      <c r="W137" s="385"/>
      <c r="X137" s="385"/>
      <c r="Y137" s="385"/>
      <c r="Z137" s="385"/>
      <c r="AA137" s="385"/>
      <c r="AB137" s="385"/>
      <c r="AC137" s="385"/>
      <c r="AD137" s="385"/>
      <c r="AE137" s="385"/>
      <c r="AF137" s="385"/>
      <c r="AG137" s="385"/>
      <c r="AH137" s="385"/>
      <c r="AI137" s="385"/>
      <c r="AJ137" s="385"/>
      <c r="AK137" s="385"/>
      <c r="AL137" s="385"/>
      <c r="AM137" s="385"/>
      <c r="AN137" s="385"/>
      <c r="AO137" s="385"/>
      <c r="AP137" s="385"/>
      <c r="AQ137" s="385"/>
      <c r="AR137" s="385"/>
      <c r="AS137" s="385"/>
      <c r="AT137" s="385"/>
      <c r="AU137" s="385"/>
      <c r="AV137" s="385"/>
      <c r="AW137" s="385"/>
      <c r="AX137" s="385"/>
      <c r="AY137" s="385"/>
      <c r="AZ137" s="385"/>
      <c r="BA137" s="385"/>
      <c r="BB137" s="385"/>
      <c r="BC137" s="385"/>
      <c r="BD137" s="385"/>
      <c r="BE137" s="385"/>
      <c r="BF137" s="385"/>
      <c r="BG137" s="385"/>
      <c r="BH137" s="385"/>
      <c r="BI137" s="385"/>
      <c r="BJ137" s="385"/>
      <c r="BK137" s="385"/>
      <c r="BL137" s="385"/>
      <c r="BM137" s="385"/>
    </row>
    <row r="138" spans="1:65" x14ac:dyDescent="0.2">
      <c r="A138" s="385"/>
      <c r="B138" s="385"/>
      <c r="C138" s="385"/>
      <c r="D138" s="385"/>
      <c r="E138" s="385"/>
      <c r="F138" s="385"/>
      <c r="G138" s="385"/>
      <c r="H138" s="385"/>
      <c r="I138" s="385"/>
      <c r="J138" s="385"/>
      <c r="K138" s="385"/>
      <c r="L138" s="385"/>
      <c r="M138" s="385"/>
      <c r="N138" s="385"/>
      <c r="O138" s="385"/>
      <c r="P138" s="385"/>
      <c r="Q138" s="385"/>
      <c r="R138" s="385"/>
      <c r="S138" s="385"/>
      <c r="T138" s="385"/>
      <c r="U138" s="385"/>
      <c r="V138" s="385"/>
      <c r="W138" s="385"/>
      <c r="X138" s="385"/>
      <c r="Y138" s="385"/>
      <c r="Z138" s="385"/>
      <c r="AA138" s="385"/>
      <c r="AB138" s="385"/>
      <c r="AC138" s="385"/>
      <c r="AD138" s="385"/>
      <c r="AE138" s="385"/>
      <c r="AF138" s="385"/>
      <c r="AG138" s="385"/>
      <c r="AH138" s="385"/>
      <c r="AI138" s="385"/>
      <c r="AJ138" s="385"/>
      <c r="AK138" s="385"/>
      <c r="AL138" s="385"/>
      <c r="AM138" s="385"/>
      <c r="AN138" s="385"/>
      <c r="AO138" s="385"/>
      <c r="AP138" s="385"/>
      <c r="AQ138" s="385"/>
      <c r="AR138" s="385"/>
      <c r="AS138" s="385"/>
      <c r="AT138" s="385"/>
      <c r="AU138" s="385"/>
      <c r="AV138" s="385"/>
      <c r="AW138" s="385"/>
      <c r="AX138" s="385"/>
      <c r="AY138" s="385"/>
      <c r="AZ138" s="385"/>
      <c r="BA138" s="385"/>
      <c r="BB138" s="385"/>
      <c r="BC138" s="385"/>
      <c r="BD138" s="385"/>
      <c r="BE138" s="385"/>
      <c r="BF138" s="385"/>
      <c r="BG138" s="385"/>
      <c r="BH138" s="385"/>
      <c r="BI138" s="385"/>
      <c r="BJ138" s="385"/>
      <c r="BK138" s="385"/>
      <c r="BL138" s="385"/>
      <c r="BM138" s="385"/>
    </row>
    <row r="139" spans="1:65" x14ac:dyDescent="0.2">
      <c r="A139" s="385"/>
      <c r="B139" s="385"/>
      <c r="C139" s="385"/>
      <c r="D139" s="385"/>
      <c r="E139" s="385"/>
      <c r="F139" s="385"/>
      <c r="G139" s="385"/>
      <c r="H139" s="385"/>
      <c r="I139" s="385"/>
      <c r="J139" s="385"/>
      <c r="K139" s="385"/>
      <c r="L139" s="385"/>
      <c r="M139" s="385"/>
      <c r="N139" s="385"/>
      <c r="O139" s="385"/>
      <c r="P139" s="385"/>
      <c r="Q139" s="385"/>
      <c r="R139" s="385"/>
      <c r="S139" s="385"/>
      <c r="T139" s="385"/>
      <c r="U139" s="385"/>
      <c r="V139" s="385"/>
      <c r="W139" s="385"/>
      <c r="X139" s="385"/>
      <c r="Y139" s="385"/>
      <c r="Z139" s="385"/>
      <c r="AA139" s="385"/>
      <c r="AB139" s="385"/>
      <c r="AC139" s="385"/>
      <c r="AD139" s="385"/>
      <c r="AE139" s="385"/>
      <c r="AF139" s="385"/>
      <c r="AG139" s="385"/>
      <c r="AH139" s="385"/>
      <c r="AI139" s="385"/>
      <c r="AJ139" s="385"/>
      <c r="AK139" s="385"/>
      <c r="AL139" s="385"/>
      <c r="AM139" s="385"/>
      <c r="AN139" s="385"/>
      <c r="AO139" s="385"/>
      <c r="AP139" s="385"/>
      <c r="AQ139" s="385"/>
      <c r="AR139" s="385"/>
      <c r="AS139" s="385"/>
      <c r="AT139" s="385"/>
      <c r="AU139" s="385"/>
      <c r="AV139" s="385"/>
      <c r="AW139" s="385"/>
      <c r="AX139" s="385"/>
      <c r="AY139" s="385"/>
      <c r="AZ139" s="385"/>
      <c r="BA139" s="385"/>
      <c r="BB139" s="385"/>
      <c r="BC139" s="385"/>
      <c r="BD139" s="385"/>
      <c r="BE139" s="385"/>
      <c r="BF139" s="385"/>
      <c r="BG139" s="385"/>
      <c r="BH139" s="385"/>
      <c r="BI139" s="385"/>
      <c r="BJ139" s="385"/>
      <c r="BK139" s="385"/>
      <c r="BL139" s="385"/>
      <c r="BM139" s="385"/>
    </row>
    <row r="140" spans="1:65" x14ac:dyDescent="0.2">
      <c r="A140" s="385"/>
      <c r="B140" s="385"/>
      <c r="C140" s="385"/>
      <c r="D140" s="385"/>
      <c r="E140" s="385"/>
      <c r="F140" s="385"/>
      <c r="G140" s="385"/>
      <c r="H140" s="385"/>
      <c r="I140" s="385"/>
      <c r="J140" s="385"/>
      <c r="K140" s="385"/>
      <c r="L140" s="385"/>
      <c r="M140" s="385"/>
      <c r="N140" s="385"/>
      <c r="O140" s="385"/>
      <c r="P140" s="385"/>
      <c r="Q140" s="385"/>
      <c r="R140" s="385"/>
      <c r="S140" s="385"/>
      <c r="T140" s="385"/>
      <c r="U140" s="385"/>
      <c r="V140" s="385"/>
      <c r="W140" s="385"/>
      <c r="X140" s="385"/>
      <c r="Y140" s="385"/>
      <c r="Z140" s="385"/>
      <c r="AA140" s="385"/>
      <c r="AB140" s="385"/>
      <c r="AC140" s="385"/>
      <c r="AD140" s="385"/>
      <c r="AE140" s="385"/>
      <c r="AF140" s="385"/>
      <c r="AG140" s="385"/>
      <c r="AH140" s="385"/>
      <c r="AI140" s="385"/>
      <c r="AJ140" s="385"/>
      <c r="AK140" s="385"/>
      <c r="AL140" s="385"/>
      <c r="AM140" s="385"/>
      <c r="AN140" s="385"/>
      <c r="AO140" s="385"/>
      <c r="AP140" s="385"/>
      <c r="AQ140" s="385"/>
      <c r="AR140" s="385"/>
      <c r="AS140" s="385"/>
      <c r="AT140" s="385"/>
      <c r="AU140" s="385"/>
      <c r="AV140" s="385"/>
      <c r="AW140" s="385"/>
      <c r="AX140" s="385"/>
      <c r="AY140" s="385"/>
      <c r="AZ140" s="385"/>
      <c r="BA140" s="385"/>
      <c r="BB140" s="385"/>
      <c r="BC140" s="385"/>
      <c r="BD140" s="385"/>
      <c r="BE140" s="385"/>
      <c r="BF140" s="385"/>
      <c r="BG140" s="385"/>
      <c r="BH140" s="385"/>
      <c r="BI140" s="385"/>
      <c r="BJ140" s="385"/>
      <c r="BK140" s="385"/>
      <c r="BL140" s="385"/>
      <c r="BM140" s="385"/>
    </row>
    <row r="141" spans="1:65" x14ac:dyDescent="0.2">
      <c r="A141" s="385"/>
      <c r="B141" s="385"/>
      <c r="C141" s="385"/>
      <c r="D141" s="385"/>
      <c r="E141" s="385"/>
      <c r="F141" s="385"/>
      <c r="G141" s="385"/>
      <c r="H141" s="385"/>
      <c r="I141" s="385"/>
      <c r="J141" s="385"/>
      <c r="K141" s="385"/>
      <c r="L141" s="385"/>
      <c r="M141" s="385"/>
      <c r="N141" s="385"/>
      <c r="O141" s="385"/>
      <c r="P141" s="385"/>
      <c r="Q141" s="385"/>
      <c r="R141" s="385"/>
      <c r="S141" s="385"/>
      <c r="T141" s="385"/>
      <c r="U141" s="385"/>
      <c r="V141" s="385"/>
      <c r="W141" s="385"/>
      <c r="X141" s="385"/>
      <c r="Y141" s="385"/>
      <c r="Z141" s="385"/>
      <c r="AA141" s="385"/>
      <c r="AB141" s="385"/>
      <c r="AC141" s="385"/>
      <c r="AD141" s="385"/>
      <c r="AE141" s="385"/>
      <c r="AF141" s="385"/>
      <c r="AG141" s="385"/>
      <c r="AH141" s="385"/>
      <c r="AI141" s="385"/>
      <c r="AJ141" s="385"/>
      <c r="AK141" s="385"/>
      <c r="AL141" s="385"/>
      <c r="AM141" s="385"/>
      <c r="AN141" s="385"/>
      <c r="AO141" s="385"/>
      <c r="AP141" s="385"/>
      <c r="AQ141" s="385"/>
      <c r="AR141" s="385"/>
      <c r="AS141" s="385"/>
      <c r="AT141" s="385"/>
      <c r="AU141" s="385"/>
      <c r="AV141" s="385"/>
      <c r="AW141" s="385"/>
      <c r="AX141" s="385"/>
      <c r="AY141" s="385"/>
      <c r="AZ141" s="385"/>
      <c r="BA141" s="385"/>
      <c r="BB141" s="385"/>
      <c r="BC141" s="385"/>
      <c r="BD141" s="385"/>
      <c r="BE141" s="385"/>
      <c r="BF141" s="385"/>
      <c r="BG141" s="385"/>
      <c r="BH141" s="385"/>
      <c r="BI141" s="385"/>
      <c r="BJ141" s="385"/>
      <c r="BK141" s="385"/>
      <c r="BL141" s="385"/>
      <c r="BM141" s="385"/>
    </row>
    <row r="142" spans="1:65" x14ac:dyDescent="0.2">
      <c r="A142" s="385"/>
      <c r="B142" s="385"/>
      <c r="C142" s="385"/>
      <c r="D142" s="385"/>
      <c r="E142" s="385"/>
      <c r="F142" s="385"/>
      <c r="G142" s="385"/>
      <c r="H142" s="385"/>
      <c r="I142" s="385"/>
      <c r="J142" s="385"/>
      <c r="K142" s="385"/>
      <c r="L142" s="385"/>
      <c r="M142" s="385"/>
      <c r="N142" s="385"/>
      <c r="O142" s="385"/>
      <c r="P142" s="385"/>
      <c r="Q142" s="385"/>
      <c r="R142" s="385"/>
      <c r="S142" s="385"/>
      <c r="T142" s="385"/>
      <c r="U142" s="385"/>
      <c r="V142" s="385"/>
      <c r="W142" s="385"/>
      <c r="X142" s="385"/>
      <c r="Y142" s="385"/>
      <c r="Z142" s="385"/>
      <c r="AA142" s="385"/>
      <c r="AB142" s="385"/>
      <c r="AC142" s="385"/>
      <c r="AD142" s="385"/>
      <c r="AE142" s="385"/>
      <c r="AF142" s="385"/>
      <c r="AG142" s="385"/>
      <c r="AH142" s="385"/>
      <c r="AI142" s="385"/>
      <c r="AJ142" s="385"/>
      <c r="AK142" s="385"/>
      <c r="AL142" s="385"/>
      <c r="AM142" s="385"/>
      <c r="AN142" s="385"/>
      <c r="AO142" s="385"/>
      <c r="AP142" s="385"/>
      <c r="AQ142" s="385"/>
      <c r="AR142" s="385"/>
      <c r="AS142" s="385"/>
      <c r="AT142" s="385"/>
      <c r="AU142" s="385"/>
      <c r="AV142" s="385"/>
      <c r="AW142" s="385"/>
      <c r="AX142" s="385"/>
      <c r="AY142" s="385"/>
      <c r="AZ142" s="385"/>
      <c r="BA142" s="385"/>
      <c r="BB142" s="385"/>
      <c r="BC142" s="385"/>
      <c r="BD142" s="385"/>
      <c r="BE142" s="385"/>
      <c r="BF142" s="385"/>
      <c r="BG142" s="385"/>
      <c r="BH142" s="385"/>
      <c r="BI142" s="385"/>
      <c r="BJ142" s="385"/>
      <c r="BK142" s="385"/>
      <c r="BL142" s="385"/>
      <c r="BM142" s="385"/>
    </row>
    <row r="143" spans="1:65" x14ac:dyDescent="0.2">
      <c r="A143" s="385"/>
      <c r="B143" s="385"/>
      <c r="C143" s="385"/>
      <c r="D143" s="385"/>
      <c r="E143" s="385"/>
      <c r="F143" s="385"/>
      <c r="G143" s="385"/>
      <c r="H143" s="385"/>
      <c r="I143" s="385"/>
      <c r="J143" s="385"/>
      <c r="K143" s="385"/>
      <c r="L143" s="385"/>
      <c r="M143" s="385"/>
      <c r="N143" s="385"/>
      <c r="O143" s="385"/>
      <c r="P143" s="385"/>
      <c r="Q143" s="385"/>
      <c r="R143" s="385"/>
      <c r="S143" s="385"/>
      <c r="T143" s="385"/>
      <c r="U143" s="385"/>
      <c r="V143" s="385"/>
      <c r="W143" s="385"/>
      <c r="X143" s="385"/>
      <c r="Y143" s="385"/>
      <c r="Z143" s="385"/>
      <c r="AA143" s="385"/>
      <c r="AB143" s="385"/>
      <c r="AC143" s="385"/>
      <c r="AD143" s="385"/>
      <c r="AE143" s="385"/>
      <c r="AF143" s="385"/>
      <c r="AG143" s="385"/>
      <c r="AH143" s="385"/>
      <c r="AI143" s="385"/>
      <c r="AJ143" s="385"/>
      <c r="AK143" s="385"/>
      <c r="AL143" s="385"/>
      <c r="AM143" s="385"/>
      <c r="AN143" s="385"/>
      <c r="AO143" s="385"/>
      <c r="AP143" s="385"/>
      <c r="AQ143" s="385"/>
      <c r="AR143" s="385"/>
      <c r="AS143" s="385"/>
      <c r="AT143" s="385"/>
      <c r="AU143" s="385"/>
      <c r="AV143" s="385"/>
      <c r="AW143" s="385"/>
      <c r="AX143" s="385"/>
      <c r="AY143" s="385"/>
      <c r="AZ143" s="385"/>
      <c r="BA143" s="385"/>
      <c r="BB143" s="385"/>
      <c r="BC143" s="385"/>
      <c r="BD143" s="385"/>
      <c r="BE143" s="385"/>
      <c r="BF143" s="385"/>
      <c r="BG143" s="385"/>
      <c r="BH143" s="385"/>
      <c r="BI143" s="385"/>
      <c r="BJ143" s="385"/>
      <c r="BK143" s="385"/>
      <c r="BL143" s="385"/>
      <c r="BM143" s="385"/>
    </row>
    <row r="144" spans="1:65" x14ac:dyDescent="0.2">
      <c r="A144" s="385"/>
      <c r="B144" s="385"/>
      <c r="C144" s="385"/>
      <c r="D144" s="385"/>
      <c r="E144" s="385"/>
      <c r="F144" s="385"/>
      <c r="G144" s="385"/>
      <c r="H144" s="385"/>
      <c r="I144" s="385"/>
      <c r="J144" s="385"/>
      <c r="K144" s="385"/>
      <c r="L144" s="385"/>
      <c r="M144" s="385"/>
      <c r="N144" s="385"/>
      <c r="O144" s="385"/>
      <c r="P144" s="385"/>
      <c r="Q144" s="385"/>
      <c r="R144" s="385"/>
      <c r="S144" s="385"/>
      <c r="T144" s="385"/>
      <c r="U144" s="385"/>
      <c r="V144" s="385"/>
      <c r="W144" s="385"/>
      <c r="X144" s="385"/>
      <c r="Y144" s="385"/>
      <c r="Z144" s="385"/>
      <c r="AA144" s="385"/>
      <c r="AB144" s="385"/>
      <c r="AC144" s="385"/>
      <c r="AD144" s="385"/>
      <c r="AE144" s="385"/>
      <c r="AF144" s="385"/>
      <c r="AG144" s="385"/>
      <c r="AH144" s="385"/>
      <c r="AI144" s="385"/>
      <c r="AJ144" s="385"/>
      <c r="AK144" s="385"/>
      <c r="AL144" s="385"/>
      <c r="AM144" s="385"/>
      <c r="AN144" s="385"/>
      <c r="AO144" s="385"/>
      <c r="AP144" s="385"/>
      <c r="AQ144" s="385"/>
      <c r="AR144" s="385"/>
      <c r="AS144" s="385"/>
      <c r="AT144" s="385"/>
      <c r="AU144" s="385"/>
      <c r="AV144" s="385"/>
      <c r="AW144" s="385"/>
      <c r="AX144" s="385"/>
      <c r="AY144" s="385"/>
      <c r="AZ144" s="385"/>
      <c r="BA144" s="385"/>
      <c r="BB144" s="385"/>
      <c r="BC144" s="385"/>
      <c r="BD144" s="385"/>
      <c r="BE144" s="385"/>
      <c r="BF144" s="385"/>
      <c r="BG144" s="385"/>
      <c r="BH144" s="385"/>
      <c r="BI144" s="385"/>
      <c r="BJ144" s="385"/>
      <c r="BK144" s="385"/>
      <c r="BL144" s="385"/>
      <c r="BM144" s="385"/>
    </row>
    <row r="145" spans="1:65" x14ac:dyDescent="0.2">
      <c r="A145" s="385"/>
      <c r="B145" s="385"/>
      <c r="C145" s="385"/>
      <c r="D145" s="385"/>
      <c r="E145" s="385"/>
      <c r="F145" s="385"/>
      <c r="G145" s="385"/>
      <c r="H145" s="385"/>
      <c r="I145" s="385"/>
      <c r="J145" s="385"/>
      <c r="K145" s="385"/>
      <c r="L145" s="385"/>
      <c r="M145" s="385"/>
      <c r="N145" s="385"/>
      <c r="O145" s="385"/>
      <c r="P145" s="385"/>
      <c r="Q145" s="385"/>
      <c r="R145" s="385"/>
      <c r="S145" s="385"/>
      <c r="T145" s="385"/>
      <c r="U145" s="385"/>
      <c r="V145" s="385"/>
      <c r="W145" s="385"/>
      <c r="X145" s="385"/>
      <c r="Y145" s="385"/>
      <c r="Z145" s="385"/>
      <c r="AA145" s="385"/>
      <c r="AB145" s="385"/>
      <c r="AC145" s="385"/>
      <c r="AD145" s="385"/>
      <c r="AE145" s="385"/>
      <c r="AF145" s="385"/>
      <c r="AG145" s="385"/>
      <c r="AH145" s="385"/>
      <c r="AI145" s="385"/>
      <c r="AJ145" s="385"/>
      <c r="AK145" s="385"/>
      <c r="AL145" s="385"/>
      <c r="AM145" s="385"/>
      <c r="AN145" s="385"/>
      <c r="AO145" s="385"/>
      <c r="AP145" s="385"/>
      <c r="AQ145" s="385"/>
      <c r="AR145" s="385"/>
      <c r="AS145" s="385"/>
      <c r="AT145" s="385"/>
      <c r="AU145" s="385"/>
      <c r="AV145" s="385"/>
      <c r="AW145" s="385"/>
      <c r="AX145" s="385"/>
      <c r="AY145" s="385"/>
      <c r="AZ145" s="385"/>
      <c r="BA145" s="385"/>
      <c r="BB145" s="385"/>
      <c r="BC145" s="385"/>
      <c r="BD145" s="385"/>
      <c r="BE145" s="385"/>
      <c r="BF145" s="385"/>
      <c r="BG145" s="385"/>
      <c r="BH145" s="385"/>
      <c r="BI145" s="385"/>
      <c r="BJ145" s="385"/>
      <c r="BK145" s="385"/>
      <c r="BL145" s="385"/>
      <c r="BM145" s="385"/>
    </row>
    <row r="146" spans="1:65" x14ac:dyDescent="0.2">
      <c r="A146" s="385"/>
      <c r="B146" s="385"/>
      <c r="C146" s="385"/>
      <c r="D146" s="385"/>
      <c r="E146" s="385"/>
      <c r="F146" s="385"/>
      <c r="G146" s="385"/>
      <c r="H146" s="385"/>
      <c r="I146" s="385"/>
      <c r="J146" s="385"/>
      <c r="K146" s="385"/>
      <c r="L146" s="385"/>
      <c r="M146" s="385"/>
      <c r="N146" s="385"/>
      <c r="O146" s="385"/>
      <c r="P146" s="385"/>
      <c r="Q146" s="385"/>
      <c r="R146" s="385"/>
      <c r="S146" s="385"/>
      <c r="T146" s="385"/>
      <c r="U146" s="385"/>
      <c r="V146" s="385"/>
      <c r="W146" s="385"/>
      <c r="X146" s="385"/>
      <c r="Y146" s="385"/>
      <c r="Z146" s="385"/>
      <c r="AA146" s="385"/>
      <c r="AB146" s="385"/>
      <c r="AC146" s="385"/>
      <c r="AD146" s="385"/>
      <c r="AE146" s="385"/>
      <c r="AF146" s="385"/>
      <c r="AG146" s="385"/>
      <c r="AH146" s="385"/>
      <c r="AI146" s="385"/>
      <c r="AJ146" s="385"/>
      <c r="AK146" s="385"/>
      <c r="AL146" s="385"/>
      <c r="AM146" s="385"/>
      <c r="AN146" s="385"/>
      <c r="AO146" s="385"/>
      <c r="AP146" s="385"/>
      <c r="AQ146" s="385"/>
      <c r="AR146" s="385"/>
      <c r="AS146" s="385"/>
      <c r="AT146" s="385"/>
      <c r="AU146" s="385"/>
      <c r="AV146" s="385"/>
      <c r="AW146" s="385"/>
      <c r="AX146" s="385"/>
      <c r="AY146" s="385"/>
      <c r="AZ146" s="385"/>
      <c r="BA146" s="385"/>
      <c r="BB146" s="385"/>
      <c r="BC146" s="385"/>
      <c r="BD146" s="385"/>
      <c r="BE146" s="385"/>
      <c r="BF146" s="385"/>
      <c r="BG146" s="385"/>
      <c r="BH146" s="385"/>
      <c r="BI146" s="385"/>
      <c r="BJ146" s="385"/>
      <c r="BK146" s="385"/>
      <c r="BL146" s="385"/>
      <c r="BM146" s="385"/>
    </row>
    <row r="147" spans="1:65" x14ac:dyDescent="0.2">
      <c r="A147" s="385"/>
      <c r="B147" s="385"/>
      <c r="C147" s="385"/>
      <c r="D147" s="385"/>
      <c r="E147" s="385"/>
      <c r="F147" s="385"/>
      <c r="G147" s="385"/>
      <c r="H147" s="385"/>
      <c r="I147" s="385"/>
      <c r="J147" s="385"/>
      <c r="K147" s="385"/>
      <c r="L147" s="385"/>
      <c r="M147" s="385"/>
      <c r="N147" s="385"/>
      <c r="O147" s="385"/>
      <c r="P147" s="385"/>
      <c r="Q147" s="385"/>
      <c r="R147" s="385"/>
      <c r="S147" s="385"/>
      <c r="T147" s="385"/>
      <c r="U147" s="385"/>
      <c r="V147" s="385"/>
      <c r="W147" s="385"/>
      <c r="X147" s="385"/>
      <c r="Y147" s="385"/>
      <c r="Z147" s="385"/>
      <c r="AA147" s="385"/>
      <c r="AB147" s="385"/>
      <c r="AC147" s="385"/>
      <c r="AD147" s="385"/>
      <c r="AE147" s="385"/>
      <c r="AF147" s="385"/>
      <c r="AG147" s="385"/>
      <c r="AH147" s="385"/>
      <c r="AI147" s="385"/>
      <c r="AJ147" s="385"/>
      <c r="AK147" s="385"/>
      <c r="AL147" s="385"/>
      <c r="AM147" s="385"/>
      <c r="AN147" s="385"/>
      <c r="AO147" s="385"/>
      <c r="AP147" s="385"/>
      <c r="AQ147" s="385"/>
      <c r="AR147" s="385"/>
      <c r="AS147" s="385"/>
      <c r="AT147" s="385"/>
      <c r="AU147" s="385"/>
      <c r="AV147" s="385"/>
      <c r="AW147" s="385"/>
      <c r="AX147" s="385"/>
      <c r="AY147" s="385"/>
      <c r="AZ147" s="385"/>
      <c r="BA147" s="385"/>
      <c r="BB147" s="385"/>
      <c r="BC147" s="385"/>
      <c r="BD147" s="385"/>
      <c r="BE147" s="385"/>
      <c r="BF147" s="385"/>
      <c r="BG147" s="385"/>
      <c r="BH147" s="385"/>
      <c r="BI147" s="385"/>
      <c r="BJ147" s="385"/>
      <c r="BK147" s="385"/>
      <c r="BL147" s="385"/>
      <c r="BM147" s="385"/>
    </row>
    <row r="148" spans="1:65" x14ac:dyDescent="0.2">
      <c r="A148" s="385"/>
      <c r="B148" s="385"/>
      <c r="C148" s="385"/>
      <c r="D148" s="385"/>
      <c r="E148" s="385"/>
      <c r="F148" s="385"/>
      <c r="G148" s="385"/>
      <c r="H148" s="385"/>
      <c r="I148" s="385"/>
      <c r="J148" s="385"/>
      <c r="K148" s="385"/>
      <c r="L148" s="385"/>
      <c r="M148" s="385"/>
      <c r="N148" s="385"/>
      <c r="O148" s="385"/>
      <c r="P148" s="385"/>
      <c r="Q148" s="385"/>
      <c r="R148" s="385"/>
      <c r="S148" s="385"/>
      <c r="T148" s="385"/>
      <c r="U148" s="385"/>
      <c r="V148" s="385"/>
      <c r="W148" s="385"/>
      <c r="X148" s="385"/>
      <c r="Y148" s="385"/>
      <c r="Z148" s="385"/>
      <c r="AA148" s="385"/>
      <c r="AB148" s="385"/>
      <c r="AC148" s="385"/>
      <c r="AD148" s="385"/>
      <c r="AE148" s="385"/>
      <c r="AF148" s="385"/>
      <c r="AG148" s="385"/>
      <c r="AH148" s="385"/>
      <c r="AI148" s="385"/>
      <c r="AJ148" s="385"/>
      <c r="AK148" s="385"/>
      <c r="AL148" s="385"/>
      <c r="AM148" s="385"/>
      <c r="AN148" s="385"/>
      <c r="AO148" s="385"/>
      <c r="AP148" s="385"/>
      <c r="AQ148" s="385"/>
      <c r="AR148" s="385"/>
      <c r="AS148" s="385"/>
      <c r="AT148" s="385"/>
      <c r="AU148" s="385"/>
      <c r="AV148" s="385"/>
      <c r="AW148" s="385"/>
      <c r="AX148" s="385"/>
      <c r="AY148" s="385"/>
      <c r="AZ148" s="385"/>
      <c r="BA148" s="385"/>
      <c r="BB148" s="385"/>
      <c r="BC148" s="385"/>
      <c r="BD148" s="385"/>
      <c r="BE148" s="385"/>
      <c r="BF148" s="385"/>
      <c r="BG148" s="385"/>
      <c r="BH148" s="385"/>
      <c r="BI148" s="385"/>
      <c r="BJ148" s="385"/>
      <c r="BK148" s="385"/>
      <c r="BL148" s="385"/>
      <c r="BM148" s="385"/>
    </row>
    <row r="149" spans="1:65" x14ac:dyDescent="0.2">
      <c r="A149" s="385"/>
      <c r="B149" s="385"/>
      <c r="C149" s="385"/>
      <c r="D149" s="385"/>
      <c r="E149" s="385"/>
      <c r="F149" s="385"/>
      <c r="G149" s="385"/>
      <c r="H149" s="385"/>
      <c r="I149" s="385"/>
      <c r="J149" s="385"/>
      <c r="K149" s="385"/>
      <c r="L149" s="385"/>
      <c r="M149" s="385"/>
      <c r="N149" s="385"/>
      <c r="O149" s="385"/>
      <c r="P149" s="385"/>
      <c r="Q149" s="385"/>
      <c r="R149" s="385"/>
      <c r="S149" s="385"/>
      <c r="T149" s="385"/>
      <c r="U149" s="385"/>
      <c r="V149" s="385"/>
      <c r="W149" s="385"/>
      <c r="X149" s="385"/>
      <c r="Y149" s="385"/>
      <c r="Z149" s="385"/>
      <c r="AA149" s="385"/>
      <c r="AB149" s="385"/>
      <c r="AC149" s="385"/>
      <c r="AD149" s="385"/>
      <c r="AE149" s="385"/>
      <c r="AF149" s="385"/>
      <c r="AG149" s="385"/>
      <c r="AH149" s="385"/>
      <c r="AI149" s="385"/>
      <c r="AJ149" s="385"/>
      <c r="AK149" s="385"/>
      <c r="AL149" s="385"/>
      <c r="AM149" s="385"/>
      <c r="AN149" s="385"/>
      <c r="AO149" s="385"/>
      <c r="AP149" s="385"/>
      <c r="AQ149" s="385"/>
      <c r="AR149" s="385"/>
      <c r="AS149" s="385"/>
      <c r="AT149" s="385"/>
      <c r="AU149" s="385"/>
      <c r="AV149" s="385"/>
      <c r="AW149" s="385"/>
      <c r="AX149" s="385"/>
      <c r="AY149" s="385"/>
      <c r="AZ149" s="385"/>
      <c r="BA149" s="385"/>
      <c r="BB149" s="385"/>
      <c r="BC149" s="385"/>
      <c r="BD149" s="385"/>
      <c r="BE149" s="385"/>
      <c r="BF149" s="385"/>
      <c r="BG149" s="385"/>
      <c r="BH149" s="385"/>
      <c r="BI149" s="385"/>
      <c r="BJ149" s="385"/>
      <c r="BK149" s="385"/>
      <c r="BL149" s="385"/>
      <c r="BM149" s="385"/>
    </row>
    <row r="150" spans="1:65" x14ac:dyDescent="0.2">
      <c r="A150" s="385"/>
      <c r="B150" s="385"/>
      <c r="C150" s="385"/>
      <c r="D150" s="385"/>
      <c r="E150" s="385"/>
      <c r="F150" s="385"/>
      <c r="G150" s="385"/>
      <c r="H150" s="385"/>
      <c r="I150" s="385"/>
      <c r="J150" s="385"/>
      <c r="K150" s="385"/>
      <c r="L150" s="385"/>
      <c r="M150" s="385"/>
      <c r="N150" s="385"/>
      <c r="O150" s="385"/>
      <c r="P150" s="385"/>
      <c r="Q150" s="385"/>
      <c r="R150" s="385"/>
      <c r="S150" s="385"/>
      <c r="T150" s="385"/>
      <c r="U150" s="385"/>
      <c r="V150" s="385"/>
      <c r="W150" s="385"/>
      <c r="X150" s="385"/>
      <c r="Y150" s="385"/>
      <c r="Z150" s="385"/>
      <c r="AA150" s="385"/>
      <c r="AB150" s="385"/>
      <c r="AC150" s="385"/>
      <c r="AD150" s="385"/>
      <c r="AE150" s="385"/>
      <c r="AF150" s="385"/>
      <c r="AG150" s="385"/>
      <c r="AH150" s="385"/>
      <c r="AI150" s="385"/>
      <c r="AJ150" s="385"/>
      <c r="AK150" s="385"/>
      <c r="AL150" s="385"/>
      <c r="AM150" s="385"/>
      <c r="AN150" s="385"/>
      <c r="AO150" s="385"/>
      <c r="AP150" s="385"/>
      <c r="AQ150" s="385"/>
      <c r="AR150" s="385"/>
      <c r="AS150" s="385"/>
      <c r="AT150" s="385"/>
      <c r="AU150" s="385"/>
      <c r="AV150" s="385"/>
      <c r="AW150" s="385"/>
      <c r="AX150" s="385"/>
      <c r="AY150" s="385"/>
      <c r="AZ150" s="385"/>
      <c r="BA150" s="385"/>
      <c r="BB150" s="385"/>
      <c r="BC150" s="385"/>
      <c r="BD150" s="385"/>
      <c r="BE150" s="385"/>
      <c r="BF150" s="385"/>
      <c r="BG150" s="385"/>
      <c r="BH150" s="385"/>
      <c r="BI150" s="385"/>
      <c r="BJ150" s="385"/>
      <c r="BK150" s="385"/>
      <c r="BL150" s="385"/>
      <c r="BM150" s="385"/>
    </row>
    <row r="151" spans="1:65" x14ac:dyDescent="0.2">
      <c r="A151" s="385"/>
      <c r="B151" s="385"/>
      <c r="C151" s="385"/>
      <c r="D151" s="385"/>
      <c r="E151" s="385"/>
      <c r="F151" s="385"/>
      <c r="G151" s="385"/>
      <c r="H151" s="385"/>
      <c r="I151" s="385"/>
      <c r="J151" s="385"/>
      <c r="K151" s="385"/>
      <c r="L151" s="385"/>
      <c r="M151" s="385"/>
      <c r="N151" s="385"/>
      <c r="O151" s="385"/>
      <c r="P151" s="385"/>
      <c r="Q151" s="385"/>
      <c r="R151" s="385"/>
      <c r="S151" s="385"/>
      <c r="T151" s="385"/>
      <c r="U151" s="385"/>
      <c r="V151" s="385"/>
      <c r="W151" s="385"/>
      <c r="X151" s="385"/>
      <c r="Y151" s="385"/>
      <c r="Z151" s="385"/>
      <c r="AA151" s="385"/>
      <c r="AB151" s="385"/>
      <c r="AC151" s="385"/>
      <c r="AD151" s="385"/>
      <c r="AE151" s="385"/>
      <c r="AF151" s="385"/>
      <c r="AG151" s="385"/>
      <c r="AH151" s="385"/>
      <c r="AI151" s="385"/>
      <c r="AJ151" s="385"/>
      <c r="AK151" s="385"/>
      <c r="AL151" s="385"/>
      <c r="AM151" s="385"/>
      <c r="AN151" s="385"/>
      <c r="AO151" s="385"/>
      <c r="AP151" s="385"/>
      <c r="AQ151" s="385"/>
      <c r="AR151" s="385"/>
      <c r="AS151" s="385"/>
      <c r="AT151" s="385"/>
      <c r="AU151" s="385"/>
      <c r="AV151" s="385"/>
      <c r="AW151" s="385"/>
      <c r="AX151" s="385"/>
      <c r="AY151" s="385"/>
      <c r="AZ151" s="385"/>
      <c r="BA151" s="385"/>
      <c r="BB151" s="385"/>
      <c r="BC151" s="385"/>
      <c r="BD151" s="385"/>
      <c r="BE151" s="385"/>
      <c r="BF151" s="385"/>
      <c r="BG151" s="385"/>
      <c r="BH151" s="385"/>
      <c r="BI151" s="385"/>
      <c r="BJ151" s="385"/>
      <c r="BK151" s="385"/>
      <c r="BL151" s="385"/>
      <c r="BM151" s="385"/>
    </row>
    <row r="152" spans="1:65" x14ac:dyDescent="0.2">
      <c r="A152" s="385"/>
      <c r="B152" s="385"/>
      <c r="C152" s="385"/>
      <c r="D152" s="385"/>
      <c r="E152" s="385"/>
      <c r="F152" s="385"/>
      <c r="G152" s="385"/>
      <c r="H152" s="385"/>
      <c r="I152" s="385"/>
      <c r="J152" s="385"/>
      <c r="K152" s="385"/>
      <c r="L152" s="385"/>
      <c r="M152" s="385"/>
      <c r="N152" s="385"/>
      <c r="O152" s="385"/>
      <c r="P152" s="385"/>
      <c r="Q152" s="385"/>
      <c r="R152" s="385"/>
      <c r="S152" s="385"/>
      <c r="T152" s="385"/>
      <c r="U152" s="385"/>
      <c r="V152" s="385"/>
      <c r="W152" s="385"/>
      <c r="X152" s="385"/>
      <c r="Y152" s="385"/>
      <c r="Z152" s="385"/>
      <c r="AA152" s="385"/>
      <c r="AB152" s="385"/>
      <c r="AC152" s="385"/>
      <c r="AD152" s="385"/>
      <c r="AE152" s="385"/>
      <c r="AF152" s="385"/>
      <c r="AG152" s="385"/>
      <c r="AH152" s="385"/>
      <c r="AI152" s="385"/>
      <c r="AJ152" s="385"/>
      <c r="AK152" s="385"/>
      <c r="AL152" s="385"/>
      <c r="AM152" s="385"/>
      <c r="AN152" s="385"/>
      <c r="AO152" s="385"/>
      <c r="AP152" s="385"/>
      <c r="AQ152" s="385"/>
      <c r="AR152" s="385"/>
      <c r="AS152" s="385"/>
      <c r="AT152" s="385"/>
      <c r="AU152" s="385"/>
      <c r="AV152" s="385"/>
      <c r="AW152" s="385"/>
      <c r="AX152" s="385"/>
      <c r="AY152" s="385"/>
      <c r="AZ152" s="385"/>
      <c r="BA152" s="385"/>
      <c r="BB152" s="385"/>
      <c r="BC152" s="385"/>
      <c r="BD152" s="385"/>
      <c r="BE152" s="385"/>
      <c r="BF152" s="385"/>
      <c r="BG152" s="385"/>
      <c r="BH152" s="385"/>
      <c r="BI152" s="385"/>
      <c r="BJ152" s="385"/>
      <c r="BK152" s="385"/>
      <c r="BL152" s="385"/>
      <c r="BM152" s="385"/>
    </row>
    <row r="153" spans="1:65" x14ac:dyDescent="0.2">
      <c r="A153" s="385"/>
      <c r="B153" s="385"/>
      <c r="C153" s="385"/>
      <c r="D153" s="385"/>
      <c r="E153" s="385"/>
      <c r="F153" s="385"/>
      <c r="G153" s="385"/>
      <c r="H153" s="385"/>
      <c r="I153" s="385"/>
      <c r="J153" s="385"/>
      <c r="K153" s="385"/>
      <c r="L153" s="385"/>
      <c r="M153" s="385"/>
      <c r="N153" s="385"/>
      <c r="O153" s="385"/>
      <c r="P153" s="385"/>
      <c r="Q153" s="385"/>
      <c r="R153" s="385"/>
      <c r="S153" s="385"/>
      <c r="T153" s="385"/>
      <c r="U153" s="385"/>
      <c r="V153" s="385"/>
      <c r="W153" s="385"/>
      <c r="X153" s="385"/>
      <c r="Y153" s="385"/>
      <c r="Z153" s="385"/>
      <c r="AA153" s="385"/>
      <c r="AB153" s="385"/>
      <c r="AC153" s="385"/>
      <c r="AD153" s="385"/>
      <c r="AE153" s="385"/>
      <c r="AF153" s="385"/>
      <c r="AG153" s="385"/>
      <c r="AH153" s="385"/>
      <c r="AI153" s="385"/>
      <c r="AJ153" s="385"/>
      <c r="AK153" s="385"/>
      <c r="AL153" s="385"/>
      <c r="AM153" s="385"/>
      <c r="AN153" s="385"/>
      <c r="AO153" s="385"/>
      <c r="AP153" s="385"/>
      <c r="AQ153" s="385"/>
      <c r="AR153" s="385"/>
      <c r="AS153" s="385"/>
      <c r="AT153" s="385"/>
      <c r="AU153" s="385"/>
      <c r="AV153" s="385"/>
      <c r="AW153" s="385"/>
      <c r="AX153" s="385"/>
      <c r="AY153" s="385"/>
      <c r="AZ153" s="385"/>
      <c r="BA153" s="385"/>
      <c r="BB153" s="385"/>
      <c r="BC153" s="385"/>
      <c r="BD153" s="385"/>
      <c r="BE153" s="385"/>
      <c r="BF153" s="385"/>
      <c r="BG153" s="385"/>
      <c r="BH153" s="385"/>
      <c r="BI153" s="385"/>
      <c r="BJ153" s="385"/>
      <c r="BK153" s="385"/>
      <c r="BL153" s="385"/>
      <c r="BM153" s="385"/>
    </row>
    <row r="154" spans="1:65" x14ac:dyDescent="0.2">
      <c r="A154" s="385"/>
      <c r="B154" s="385"/>
      <c r="C154" s="385"/>
      <c r="D154" s="385"/>
      <c r="E154" s="385"/>
      <c r="F154" s="385"/>
      <c r="G154" s="385"/>
      <c r="H154" s="385"/>
      <c r="I154" s="385"/>
      <c r="J154" s="385"/>
      <c r="K154" s="385"/>
      <c r="L154" s="385"/>
      <c r="M154" s="385"/>
      <c r="N154" s="385"/>
      <c r="O154" s="385"/>
      <c r="P154" s="385"/>
      <c r="Q154" s="385"/>
      <c r="R154" s="385"/>
      <c r="S154" s="385"/>
      <c r="T154" s="385"/>
      <c r="U154" s="385"/>
      <c r="V154" s="385"/>
      <c r="W154" s="385"/>
      <c r="X154" s="385"/>
      <c r="Y154" s="385"/>
      <c r="Z154" s="385"/>
      <c r="AA154" s="385"/>
      <c r="AB154" s="385"/>
      <c r="AC154" s="385"/>
      <c r="AD154" s="385"/>
      <c r="AE154" s="385"/>
      <c r="AF154" s="385"/>
      <c r="AG154" s="385"/>
      <c r="AH154" s="385"/>
      <c r="AI154" s="385"/>
      <c r="AJ154" s="385"/>
      <c r="AK154" s="385"/>
      <c r="AL154" s="385"/>
      <c r="AM154" s="385"/>
      <c r="AN154" s="385"/>
      <c r="AO154" s="385"/>
      <c r="AP154" s="385"/>
      <c r="AQ154" s="385"/>
      <c r="AR154" s="385"/>
      <c r="AS154" s="385"/>
      <c r="AT154" s="385"/>
      <c r="AU154" s="385"/>
      <c r="AV154" s="385"/>
      <c r="AW154" s="385"/>
      <c r="AX154" s="385"/>
      <c r="AY154" s="385"/>
      <c r="AZ154" s="385"/>
      <c r="BA154" s="385"/>
      <c r="BB154" s="385"/>
      <c r="BC154" s="385"/>
      <c r="BD154" s="385"/>
      <c r="BE154" s="385"/>
      <c r="BF154" s="385"/>
      <c r="BG154" s="385"/>
      <c r="BH154" s="385"/>
      <c r="BI154" s="385"/>
      <c r="BJ154" s="385"/>
      <c r="BK154" s="385"/>
      <c r="BL154" s="385"/>
      <c r="BM154" s="385"/>
    </row>
    <row r="155" spans="1:65" x14ac:dyDescent="0.2">
      <c r="A155" s="385"/>
      <c r="B155" s="385"/>
      <c r="C155" s="385"/>
      <c r="D155" s="385"/>
      <c r="E155" s="385"/>
      <c r="F155" s="385"/>
      <c r="G155" s="385"/>
      <c r="H155" s="385"/>
      <c r="I155" s="385"/>
      <c r="J155" s="385"/>
      <c r="K155" s="385"/>
      <c r="L155" s="385"/>
      <c r="M155" s="385"/>
      <c r="N155" s="385"/>
      <c r="O155" s="385"/>
      <c r="P155" s="385"/>
      <c r="Q155" s="385"/>
      <c r="R155" s="385"/>
      <c r="S155" s="385"/>
      <c r="T155" s="385"/>
      <c r="U155" s="385"/>
      <c r="V155" s="385"/>
      <c r="W155" s="385"/>
      <c r="X155" s="385"/>
      <c r="Y155" s="385"/>
      <c r="Z155" s="385"/>
      <c r="AA155" s="385"/>
      <c r="AB155" s="385"/>
      <c r="AC155" s="385"/>
      <c r="AD155" s="385"/>
      <c r="AE155" s="385"/>
      <c r="AF155" s="385"/>
      <c r="AG155" s="385"/>
      <c r="AH155" s="385"/>
      <c r="AI155" s="385"/>
      <c r="AJ155" s="385"/>
      <c r="AK155" s="385"/>
      <c r="AL155" s="385"/>
      <c r="AM155" s="385"/>
      <c r="AN155" s="385"/>
      <c r="AO155" s="385"/>
      <c r="AP155" s="385"/>
      <c r="AQ155" s="385"/>
      <c r="AR155" s="385"/>
      <c r="AS155" s="385"/>
      <c r="AT155" s="385"/>
      <c r="AU155" s="385"/>
      <c r="AV155" s="385"/>
      <c r="AW155" s="385"/>
      <c r="AX155" s="385"/>
      <c r="AY155" s="385"/>
      <c r="AZ155" s="385"/>
      <c r="BA155" s="385"/>
      <c r="BB155" s="385"/>
      <c r="BC155" s="385"/>
      <c r="BD155" s="385"/>
      <c r="BE155" s="385"/>
      <c r="BF155" s="385"/>
      <c r="BG155" s="385"/>
      <c r="BH155" s="385"/>
      <c r="BI155" s="385"/>
      <c r="BJ155" s="385"/>
      <c r="BK155" s="385"/>
      <c r="BL155" s="385"/>
      <c r="BM155" s="385"/>
    </row>
    <row r="156" spans="1:65" x14ac:dyDescent="0.2">
      <c r="A156" s="385"/>
      <c r="B156" s="385"/>
      <c r="C156" s="385"/>
      <c r="D156" s="385"/>
      <c r="E156" s="385"/>
      <c r="F156" s="385"/>
      <c r="G156" s="385"/>
      <c r="H156" s="385"/>
      <c r="I156" s="385"/>
      <c r="J156" s="385"/>
      <c r="K156" s="385"/>
      <c r="L156" s="385"/>
      <c r="M156" s="385"/>
      <c r="N156" s="385"/>
      <c r="O156" s="385"/>
      <c r="P156" s="385"/>
      <c r="Q156" s="385"/>
      <c r="R156" s="385"/>
      <c r="S156" s="385"/>
      <c r="T156" s="385"/>
      <c r="U156" s="385"/>
      <c r="V156" s="385"/>
      <c r="W156" s="385"/>
      <c r="X156" s="385"/>
      <c r="Y156" s="385"/>
      <c r="Z156" s="385"/>
      <c r="AA156" s="385"/>
      <c r="AB156" s="385"/>
      <c r="AC156" s="385"/>
      <c r="AD156" s="385"/>
      <c r="AE156" s="385"/>
      <c r="AF156" s="385"/>
      <c r="AG156" s="385"/>
      <c r="AH156" s="385"/>
      <c r="AI156" s="385"/>
      <c r="AJ156" s="385"/>
      <c r="AK156" s="385"/>
      <c r="AL156" s="385"/>
      <c r="AM156" s="385"/>
      <c r="AN156" s="385"/>
      <c r="AO156" s="385"/>
      <c r="AP156" s="385"/>
      <c r="AQ156" s="385"/>
      <c r="AR156" s="385"/>
      <c r="AS156" s="385"/>
      <c r="AT156" s="385"/>
      <c r="AU156" s="385"/>
      <c r="AV156" s="385"/>
      <c r="AW156" s="385"/>
      <c r="AX156" s="385"/>
      <c r="AY156" s="385"/>
      <c r="AZ156" s="385"/>
      <c r="BA156" s="385"/>
      <c r="BB156" s="385"/>
      <c r="BC156" s="385"/>
      <c r="BD156" s="385"/>
      <c r="BE156" s="385"/>
      <c r="BF156" s="385"/>
      <c r="BG156" s="385"/>
      <c r="BH156" s="385"/>
      <c r="BI156" s="385"/>
      <c r="BJ156" s="385"/>
      <c r="BK156" s="385"/>
      <c r="BL156" s="385"/>
      <c r="BM156" s="385"/>
    </row>
    <row r="157" spans="1:65" x14ac:dyDescent="0.2">
      <c r="A157" s="385"/>
      <c r="B157" s="385"/>
      <c r="C157" s="385"/>
      <c r="D157" s="385"/>
      <c r="E157" s="385"/>
      <c r="F157" s="385"/>
      <c r="G157" s="385"/>
      <c r="H157" s="385"/>
      <c r="I157" s="385"/>
      <c r="J157" s="385"/>
      <c r="K157" s="385"/>
      <c r="L157" s="385"/>
      <c r="M157" s="385"/>
      <c r="N157" s="385"/>
      <c r="O157" s="385"/>
      <c r="P157" s="385"/>
      <c r="Q157" s="385"/>
      <c r="R157" s="385"/>
      <c r="S157" s="385"/>
      <c r="T157" s="385"/>
      <c r="U157" s="385"/>
      <c r="V157" s="385"/>
      <c r="W157" s="385"/>
      <c r="X157" s="385"/>
      <c r="Y157" s="385"/>
      <c r="Z157" s="385"/>
      <c r="AA157" s="385"/>
      <c r="AB157" s="385"/>
      <c r="AC157" s="385"/>
      <c r="AD157" s="385"/>
      <c r="AE157" s="385"/>
      <c r="AF157" s="385"/>
      <c r="AG157" s="385"/>
      <c r="AH157" s="385"/>
      <c r="AI157" s="385"/>
      <c r="AJ157" s="385"/>
      <c r="AK157" s="385"/>
      <c r="AL157" s="385"/>
      <c r="AM157" s="385"/>
      <c r="AN157" s="385"/>
      <c r="AO157" s="385"/>
      <c r="AP157" s="385"/>
      <c r="AQ157" s="385"/>
      <c r="AR157" s="385"/>
      <c r="AS157" s="385"/>
      <c r="AT157" s="385"/>
      <c r="AU157" s="385"/>
      <c r="AV157" s="385"/>
      <c r="AW157" s="385"/>
      <c r="AX157" s="385"/>
      <c r="AY157" s="385"/>
      <c r="AZ157" s="385"/>
      <c r="BA157" s="385"/>
      <c r="BB157" s="385"/>
      <c r="BC157" s="385"/>
      <c r="BD157" s="385"/>
      <c r="BE157" s="385"/>
      <c r="BF157" s="385"/>
      <c r="BG157" s="385"/>
      <c r="BH157" s="385"/>
      <c r="BI157" s="385"/>
      <c r="BJ157" s="385"/>
      <c r="BK157" s="385"/>
      <c r="BL157" s="385"/>
      <c r="BM157" s="385"/>
    </row>
    <row r="158" spans="1:65" x14ac:dyDescent="0.2">
      <c r="A158" s="385"/>
      <c r="B158" s="385"/>
      <c r="C158" s="385"/>
      <c r="D158" s="385"/>
      <c r="E158" s="385"/>
      <c r="F158" s="385"/>
      <c r="G158" s="385"/>
      <c r="H158" s="385"/>
      <c r="I158" s="385"/>
      <c r="J158" s="385"/>
      <c r="K158" s="385"/>
      <c r="L158" s="385"/>
      <c r="M158" s="385"/>
      <c r="N158" s="385"/>
      <c r="O158" s="385"/>
      <c r="P158" s="385"/>
      <c r="Q158" s="385"/>
      <c r="R158" s="385"/>
      <c r="S158" s="385"/>
      <c r="T158" s="385"/>
      <c r="U158" s="385"/>
      <c r="V158" s="385"/>
      <c r="W158" s="385"/>
      <c r="X158" s="385"/>
      <c r="Y158" s="385"/>
      <c r="Z158" s="385"/>
      <c r="AA158" s="385"/>
      <c r="AB158" s="385"/>
      <c r="AC158" s="385"/>
      <c r="AD158" s="385"/>
      <c r="AE158" s="385"/>
      <c r="AF158" s="385"/>
      <c r="AG158" s="385"/>
      <c r="AH158" s="385"/>
      <c r="AI158" s="385"/>
      <c r="AJ158" s="385"/>
      <c r="AK158" s="385"/>
      <c r="AL158" s="385"/>
      <c r="AM158" s="385"/>
      <c r="AN158" s="385"/>
      <c r="AO158" s="385"/>
      <c r="AP158" s="385"/>
      <c r="AQ158" s="385"/>
      <c r="AR158" s="385"/>
      <c r="AS158" s="385"/>
      <c r="AT158" s="385"/>
      <c r="AU158" s="385"/>
      <c r="AV158" s="385"/>
      <c r="AW158" s="385"/>
      <c r="AX158" s="385"/>
      <c r="AY158" s="385"/>
      <c r="AZ158" s="385"/>
      <c r="BA158" s="385"/>
      <c r="BB158" s="385"/>
      <c r="BC158" s="385"/>
      <c r="BD158" s="385"/>
      <c r="BE158" s="385"/>
      <c r="BF158" s="385"/>
      <c r="BG158" s="385"/>
      <c r="BH158" s="385"/>
      <c r="BI158" s="385"/>
      <c r="BJ158" s="385"/>
      <c r="BK158" s="385"/>
      <c r="BL158" s="385"/>
      <c r="BM158" s="385"/>
    </row>
    <row r="159" spans="1:65" x14ac:dyDescent="0.2">
      <c r="A159" s="385"/>
      <c r="B159" s="385"/>
      <c r="C159" s="385"/>
      <c r="D159" s="385"/>
      <c r="E159" s="385"/>
      <c r="F159" s="385"/>
      <c r="G159" s="385"/>
      <c r="H159" s="385"/>
      <c r="I159" s="385"/>
      <c r="J159" s="385"/>
      <c r="K159" s="385"/>
      <c r="L159" s="385"/>
      <c r="M159" s="385"/>
      <c r="N159" s="385"/>
      <c r="O159" s="385"/>
      <c r="P159" s="385"/>
      <c r="Q159" s="385"/>
      <c r="R159" s="385"/>
      <c r="S159" s="385"/>
      <c r="T159" s="385"/>
      <c r="U159" s="385"/>
      <c r="V159" s="385"/>
      <c r="W159" s="385"/>
      <c r="X159" s="385"/>
      <c r="Y159" s="385"/>
      <c r="Z159" s="385"/>
      <c r="AA159" s="385"/>
      <c r="AB159" s="385"/>
      <c r="AC159" s="385"/>
      <c r="AD159" s="385"/>
      <c r="AE159" s="385"/>
      <c r="AF159" s="385"/>
      <c r="AG159" s="385"/>
      <c r="AH159" s="385"/>
      <c r="AI159" s="385"/>
      <c r="AJ159" s="385"/>
      <c r="AK159" s="385"/>
      <c r="AL159" s="385"/>
      <c r="AM159" s="385"/>
      <c r="AN159" s="385"/>
      <c r="AO159" s="385"/>
      <c r="AP159" s="385"/>
      <c r="AQ159" s="385"/>
      <c r="AR159" s="385"/>
      <c r="AS159" s="385"/>
      <c r="AT159" s="385"/>
      <c r="AU159" s="385"/>
      <c r="AV159" s="385"/>
      <c r="AW159" s="385"/>
      <c r="AX159" s="385"/>
      <c r="AY159" s="385"/>
      <c r="AZ159" s="385"/>
      <c r="BA159" s="385"/>
      <c r="BB159" s="385"/>
      <c r="BC159" s="385"/>
      <c r="BD159" s="385"/>
      <c r="BE159" s="385"/>
      <c r="BF159" s="385"/>
      <c r="BG159" s="385"/>
      <c r="BH159" s="385"/>
      <c r="BI159" s="385"/>
      <c r="BJ159" s="385"/>
      <c r="BK159" s="385"/>
      <c r="BL159" s="385"/>
      <c r="BM159" s="385"/>
    </row>
    <row r="160" spans="1:65" x14ac:dyDescent="0.2">
      <c r="A160" s="385"/>
      <c r="B160" s="385"/>
      <c r="C160" s="385"/>
      <c r="D160" s="385"/>
      <c r="E160" s="385"/>
      <c r="F160" s="385"/>
      <c r="G160" s="385"/>
      <c r="H160" s="385"/>
      <c r="I160" s="385"/>
      <c r="J160" s="385"/>
      <c r="K160" s="385"/>
      <c r="L160" s="385"/>
      <c r="M160" s="385"/>
      <c r="N160" s="385"/>
      <c r="O160" s="385"/>
      <c r="P160" s="385"/>
      <c r="Q160" s="385"/>
      <c r="R160" s="385"/>
      <c r="S160" s="385"/>
      <c r="T160" s="385"/>
      <c r="U160" s="385"/>
      <c r="V160" s="385"/>
      <c r="W160" s="385"/>
      <c r="X160" s="385"/>
      <c r="Y160" s="385"/>
      <c r="Z160" s="385"/>
      <c r="AA160" s="385"/>
      <c r="AB160" s="385"/>
      <c r="AC160" s="385"/>
      <c r="AD160" s="385"/>
      <c r="AE160" s="385"/>
      <c r="AF160" s="385"/>
      <c r="AG160" s="385"/>
      <c r="AH160" s="385"/>
      <c r="AI160" s="385"/>
      <c r="AJ160" s="385"/>
      <c r="AK160" s="385"/>
      <c r="AL160" s="385"/>
      <c r="AM160" s="385"/>
      <c r="AN160" s="385"/>
      <c r="AO160" s="385"/>
      <c r="AP160" s="385"/>
      <c r="AQ160" s="385"/>
      <c r="AR160" s="385"/>
      <c r="AS160" s="385"/>
      <c r="AT160" s="385"/>
      <c r="AU160" s="385"/>
      <c r="AV160" s="385"/>
      <c r="AW160" s="385"/>
      <c r="AX160" s="385"/>
      <c r="AY160" s="385"/>
      <c r="AZ160" s="385"/>
      <c r="BA160" s="385"/>
      <c r="BB160" s="385"/>
      <c r="BC160" s="385"/>
      <c r="BD160" s="385"/>
      <c r="BE160" s="385"/>
      <c r="BF160" s="385"/>
      <c r="BG160" s="385"/>
      <c r="BH160" s="385"/>
      <c r="BI160" s="385"/>
      <c r="BJ160" s="385"/>
      <c r="BK160" s="385"/>
      <c r="BL160" s="385"/>
      <c r="BM160" s="385"/>
    </row>
    <row r="161" spans="1:65" x14ac:dyDescent="0.2">
      <c r="A161" s="385"/>
      <c r="B161" s="385"/>
      <c r="C161" s="385"/>
      <c r="D161" s="385"/>
      <c r="E161" s="385"/>
      <c r="F161" s="385"/>
      <c r="G161" s="385"/>
      <c r="H161" s="385"/>
      <c r="I161" s="385"/>
      <c r="J161" s="385"/>
      <c r="K161" s="385"/>
      <c r="L161" s="385"/>
      <c r="M161" s="385"/>
      <c r="N161" s="385"/>
      <c r="O161" s="385"/>
      <c r="P161" s="385"/>
      <c r="Q161" s="385"/>
      <c r="R161" s="385"/>
      <c r="S161" s="385"/>
      <c r="T161" s="385"/>
      <c r="U161" s="385"/>
      <c r="V161" s="385"/>
      <c r="W161" s="385"/>
      <c r="X161" s="385"/>
      <c r="Y161" s="385"/>
      <c r="Z161" s="385"/>
      <c r="AA161" s="385"/>
      <c r="AB161" s="385"/>
      <c r="AC161" s="385"/>
      <c r="AD161" s="385"/>
      <c r="AE161" s="385"/>
      <c r="AF161" s="385"/>
      <c r="AG161" s="385"/>
      <c r="AH161" s="385"/>
      <c r="AI161" s="385"/>
      <c r="AJ161" s="385"/>
      <c r="AK161" s="385"/>
      <c r="AL161" s="385"/>
      <c r="AM161" s="385"/>
      <c r="AN161" s="385"/>
      <c r="AO161" s="385"/>
      <c r="AP161" s="385"/>
      <c r="AQ161" s="385"/>
      <c r="AR161" s="385"/>
      <c r="AS161" s="385"/>
      <c r="AT161" s="385"/>
      <c r="AU161" s="385"/>
      <c r="AV161" s="385"/>
      <c r="AW161" s="385"/>
      <c r="AX161" s="385"/>
      <c r="AY161" s="385"/>
      <c r="AZ161" s="385"/>
      <c r="BA161" s="385"/>
      <c r="BB161" s="385"/>
      <c r="BC161" s="385"/>
      <c r="BD161" s="385"/>
      <c r="BE161" s="385"/>
      <c r="BF161" s="385"/>
      <c r="BG161" s="385"/>
      <c r="BH161" s="385"/>
      <c r="BI161" s="385"/>
      <c r="BJ161" s="385"/>
      <c r="BK161" s="385"/>
      <c r="BL161" s="385"/>
      <c r="BM161" s="385"/>
    </row>
    <row r="162" spans="1:65" x14ac:dyDescent="0.2">
      <c r="A162" s="385"/>
      <c r="B162" s="385"/>
      <c r="C162" s="385"/>
      <c r="D162" s="385"/>
      <c r="E162" s="385"/>
      <c r="F162" s="385"/>
      <c r="G162" s="385"/>
      <c r="H162" s="385"/>
      <c r="I162" s="385"/>
      <c r="J162" s="385"/>
      <c r="K162" s="385"/>
      <c r="L162" s="385"/>
      <c r="M162" s="385"/>
      <c r="N162" s="385"/>
      <c r="O162" s="385"/>
      <c r="P162" s="385"/>
      <c r="Q162" s="385"/>
      <c r="R162" s="385"/>
      <c r="S162" s="385"/>
      <c r="T162" s="385"/>
      <c r="U162" s="385"/>
      <c r="V162" s="385"/>
      <c r="W162" s="385"/>
      <c r="X162" s="385"/>
      <c r="Y162" s="385"/>
      <c r="Z162" s="385"/>
      <c r="AA162" s="385"/>
      <c r="AB162" s="385"/>
      <c r="AC162" s="385"/>
      <c r="AD162" s="385"/>
      <c r="AE162" s="385"/>
      <c r="AF162" s="385"/>
      <c r="AG162" s="385"/>
      <c r="AH162" s="385"/>
      <c r="AI162" s="385"/>
      <c r="AJ162" s="385"/>
      <c r="AK162" s="385"/>
      <c r="AL162" s="385"/>
      <c r="AM162" s="385"/>
      <c r="AN162" s="385"/>
      <c r="AO162" s="385"/>
      <c r="AP162" s="385"/>
      <c r="AQ162" s="385"/>
      <c r="AR162" s="385"/>
      <c r="AS162" s="385"/>
      <c r="AT162" s="385"/>
      <c r="AU162" s="385"/>
      <c r="AV162" s="385"/>
      <c r="AW162" s="385"/>
      <c r="AX162" s="385"/>
      <c r="AY162" s="385"/>
      <c r="AZ162" s="385"/>
      <c r="BA162" s="385"/>
      <c r="BB162" s="385"/>
      <c r="BC162" s="385"/>
      <c r="BD162" s="385"/>
      <c r="BE162" s="385"/>
      <c r="BF162" s="385"/>
      <c r="BG162" s="385"/>
      <c r="BH162" s="385"/>
      <c r="BI162" s="385"/>
      <c r="BJ162" s="385"/>
      <c r="BK162" s="385"/>
      <c r="BL162" s="385"/>
      <c r="BM162" s="385"/>
    </row>
    <row r="163" spans="1:65" x14ac:dyDescent="0.2">
      <c r="A163" s="385"/>
      <c r="B163" s="385"/>
      <c r="C163" s="385"/>
      <c r="D163" s="385"/>
      <c r="E163" s="385"/>
      <c r="F163" s="385"/>
      <c r="G163" s="385"/>
      <c r="H163" s="385"/>
      <c r="I163" s="385"/>
      <c r="J163" s="385"/>
      <c r="K163" s="385"/>
      <c r="L163" s="385"/>
      <c r="M163" s="385"/>
      <c r="N163" s="385"/>
      <c r="O163" s="385"/>
      <c r="P163" s="385"/>
      <c r="Q163" s="385"/>
      <c r="R163" s="385"/>
      <c r="S163" s="385"/>
      <c r="T163" s="385"/>
      <c r="U163" s="385"/>
      <c r="V163" s="385"/>
      <c r="W163" s="385"/>
      <c r="X163" s="385"/>
      <c r="Y163" s="385"/>
      <c r="Z163" s="385"/>
      <c r="AA163" s="385"/>
      <c r="AB163" s="385"/>
      <c r="AC163" s="385"/>
      <c r="AD163" s="385"/>
      <c r="AE163" s="385"/>
      <c r="AF163" s="385"/>
      <c r="AG163" s="385"/>
      <c r="AH163" s="385"/>
      <c r="AI163" s="385"/>
      <c r="AJ163" s="385"/>
      <c r="AK163" s="385"/>
      <c r="AL163" s="385"/>
      <c r="AM163" s="385"/>
      <c r="AN163" s="385"/>
      <c r="AO163" s="385"/>
      <c r="AP163" s="385"/>
      <c r="AQ163" s="385"/>
      <c r="AR163" s="385"/>
      <c r="AS163" s="385"/>
      <c r="AT163" s="385"/>
      <c r="AU163" s="385"/>
      <c r="AV163" s="385"/>
      <c r="AW163" s="385"/>
      <c r="AX163" s="385"/>
      <c r="AY163" s="385"/>
      <c r="AZ163" s="385"/>
      <c r="BA163" s="385"/>
      <c r="BB163" s="385"/>
      <c r="BC163" s="385"/>
      <c r="BD163" s="385"/>
      <c r="BE163" s="385"/>
      <c r="BF163" s="385"/>
      <c r="BG163" s="385"/>
      <c r="BH163" s="385"/>
      <c r="BI163" s="385"/>
      <c r="BJ163" s="385"/>
      <c r="BK163" s="385"/>
      <c r="BL163" s="385"/>
      <c r="BM163" s="385"/>
    </row>
    <row r="164" spans="1:65" x14ac:dyDescent="0.2">
      <c r="A164" s="385"/>
      <c r="B164" s="385"/>
      <c r="C164" s="385"/>
      <c r="D164" s="385"/>
      <c r="E164" s="385"/>
      <c r="F164" s="385"/>
      <c r="G164" s="385"/>
      <c r="H164" s="385"/>
      <c r="I164" s="385"/>
      <c r="J164" s="385"/>
      <c r="K164" s="385"/>
      <c r="L164" s="385"/>
      <c r="M164" s="385"/>
      <c r="N164" s="385"/>
      <c r="O164" s="385"/>
      <c r="P164" s="385"/>
      <c r="Q164" s="385"/>
      <c r="R164" s="385"/>
      <c r="S164" s="385"/>
      <c r="T164" s="385"/>
      <c r="U164" s="385"/>
      <c r="V164" s="385"/>
      <c r="W164" s="385"/>
      <c r="X164" s="385"/>
      <c r="Y164" s="385"/>
      <c r="Z164" s="385"/>
      <c r="AA164" s="385"/>
      <c r="AB164" s="385"/>
      <c r="AC164" s="385"/>
      <c r="AD164" s="385"/>
      <c r="AE164" s="385"/>
      <c r="AF164" s="385"/>
      <c r="AG164" s="385"/>
      <c r="AH164" s="385"/>
      <c r="AI164" s="385"/>
      <c r="AJ164" s="385"/>
      <c r="AK164" s="385"/>
      <c r="AL164" s="385"/>
      <c r="AM164" s="385"/>
      <c r="AN164" s="385"/>
      <c r="AO164" s="385"/>
      <c r="AP164" s="385"/>
      <c r="AQ164" s="385"/>
      <c r="AR164" s="385"/>
      <c r="AS164" s="385"/>
      <c r="AT164" s="385"/>
      <c r="AU164" s="385"/>
      <c r="AV164" s="385"/>
      <c r="AW164" s="385"/>
      <c r="AX164" s="385"/>
      <c r="AY164" s="385"/>
      <c r="AZ164" s="385"/>
      <c r="BA164" s="385"/>
      <c r="BB164" s="385"/>
      <c r="BC164" s="385"/>
      <c r="BD164" s="385"/>
      <c r="BE164" s="385"/>
      <c r="BF164" s="385"/>
      <c r="BG164" s="385"/>
      <c r="BH164" s="385"/>
      <c r="BI164" s="385"/>
      <c r="BJ164" s="385"/>
      <c r="BK164" s="385"/>
      <c r="BL164" s="385"/>
      <c r="BM164" s="385"/>
    </row>
    <row r="165" spans="1:65" x14ac:dyDescent="0.2">
      <c r="A165" s="385"/>
      <c r="B165" s="385"/>
      <c r="C165" s="385"/>
      <c r="D165" s="385"/>
      <c r="E165" s="385"/>
      <c r="F165" s="385"/>
      <c r="G165" s="385"/>
      <c r="H165" s="385"/>
      <c r="I165" s="385"/>
      <c r="J165" s="385"/>
      <c r="K165" s="385"/>
      <c r="L165" s="385"/>
      <c r="M165" s="385"/>
      <c r="N165" s="385"/>
      <c r="O165" s="385"/>
      <c r="P165" s="385"/>
      <c r="Q165" s="385"/>
      <c r="R165" s="385"/>
      <c r="S165" s="385"/>
      <c r="T165" s="385"/>
      <c r="U165" s="385"/>
      <c r="V165" s="385"/>
      <c r="W165" s="385"/>
      <c r="X165" s="385"/>
      <c r="Y165" s="385"/>
      <c r="Z165" s="385"/>
      <c r="AA165" s="385"/>
      <c r="AB165" s="385"/>
      <c r="AC165" s="385"/>
      <c r="AD165" s="385"/>
      <c r="AE165" s="385"/>
      <c r="AF165" s="385"/>
      <c r="AG165" s="385"/>
      <c r="AH165" s="385"/>
      <c r="AI165" s="385"/>
      <c r="AJ165" s="385"/>
      <c r="AK165" s="385"/>
      <c r="AL165" s="385"/>
      <c r="AM165" s="385"/>
      <c r="AN165" s="385"/>
      <c r="AO165" s="385"/>
      <c r="AP165" s="385"/>
      <c r="AQ165" s="385"/>
      <c r="AR165" s="385"/>
      <c r="AS165" s="385"/>
      <c r="AT165" s="385"/>
      <c r="AU165" s="385"/>
      <c r="AV165" s="385"/>
      <c r="AW165" s="385"/>
      <c r="AX165" s="385"/>
      <c r="AY165" s="385"/>
      <c r="AZ165" s="385"/>
      <c r="BA165" s="385"/>
      <c r="BB165" s="385"/>
      <c r="BC165" s="385"/>
      <c r="BD165" s="385"/>
      <c r="BE165" s="385"/>
      <c r="BF165" s="385"/>
      <c r="BG165" s="385"/>
      <c r="BH165" s="385"/>
      <c r="BI165" s="385"/>
      <c r="BJ165" s="385"/>
      <c r="BK165" s="385"/>
      <c r="BL165" s="385"/>
      <c r="BM165" s="385"/>
    </row>
    <row r="166" spans="1:65" x14ac:dyDescent="0.2">
      <c r="A166" s="385"/>
      <c r="B166" s="385"/>
      <c r="C166" s="385"/>
      <c r="D166" s="385"/>
      <c r="E166" s="385"/>
      <c r="F166" s="385"/>
      <c r="G166" s="385"/>
      <c r="H166" s="385"/>
      <c r="I166" s="385"/>
      <c r="J166" s="385"/>
      <c r="K166" s="385"/>
      <c r="L166" s="385"/>
      <c r="M166" s="385"/>
      <c r="N166" s="385"/>
      <c r="O166" s="385"/>
      <c r="P166" s="385"/>
      <c r="Q166" s="385"/>
      <c r="R166" s="385"/>
      <c r="S166" s="385"/>
      <c r="T166" s="385"/>
      <c r="U166" s="385"/>
      <c r="V166" s="385"/>
      <c r="W166" s="385"/>
      <c r="X166" s="385"/>
      <c r="Y166" s="385"/>
      <c r="Z166" s="385"/>
      <c r="AA166" s="385"/>
      <c r="AB166" s="385"/>
      <c r="AC166" s="385"/>
      <c r="AD166" s="385"/>
      <c r="AE166" s="385"/>
      <c r="AF166" s="385"/>
      <c r="AG166" s="385"/>
      <c r="AH166" s="385"/>
      <c r="AI166" s="385"/>
      <c r="AJ166" s="385"/>
      <c r="AK166" s="385"/>
      <c r="AL166" s="385"/>
      <c r="AM166" s="385"/>
      <c r="AN166" s="385"/>
      <c r="AO166" s="385"/>
      <c r="AP166" s="385"/>
      <c r="AQ166" s="385"/>
      <c r="AR166" s="385"/>
      <c r="AS166" s="385"/>
      <c r="AT166" s="385"/>
      <c r="AU166" s="385"/>
      <c r="AV166" s="385"/>
      <c r="AW166" s="385"/>
      <c r="AX166" s="385"/>
      <c r="AY166" s="385"/>
      <c r="AZ166" s="385"/>
      <c r="BA166" s="385"/>
      <c r="BB166" s="385"/>
      <c r="BC166" s="385"/>
      <c r="BD166" s="385"/>
      <c r="BE166" s="385"/>
      <c r="BF166" s="385"/>
      <c r="BG166" s="385"/>
      <c r="BH166" s="385"/>
      <c r="BI166" s="385"/>
      <c r="BJ166" s="385"/>
      <c r="BK166" s="385"/>
      <c r="BL166" s="385"/>
      <c r="BM166" s="385"/>
    </row>
    <row r="167" spans="1:65" x14ac:dyDescent="0.2">
      <c r="A167" s="385"/>
      <c r="B167" s="385"/>
      <c r="C167" s="385"/>
      <c r="D167" s="385"/>
      <c r="E167" s="385"/>
      <c r="F167" s="385"/>
      <c r="G167" s="385"/>
      <c r="H167" s="385"/>
      <c r="I167" s="385"/>
      <c r="J167" s="385"/>
      <c r="K167" s="385"/>
      <c r="L167" s="385"/>
      <c r="M167" s="385"/>
      <c r="N167" s="385"/>
      <c r="O167" s="385"/>
      <c r="P167" s="385"/>
      <c r="Q167" s="385"/>
      <c r="R167" s="385"/>
      <c r="S167" s="385"/>
      <c r="T167" s="385"/>
      <c r="U167" s="385"/>
      <c r="V167" s="385"/>
      <c r="W167" s="385"/>
      <c r="X167" s="385"/>
      <c r="Y167" s="385"/>
      <c r="Z167" s="385"/>
      <c r="AA167" s="385"/>
      <c r="AB167" s="385"/>
      <c r="AC167" s="385"/>
      <c r="AD167" s="385"/>
      <c r="AE167" s="385"/>
      <c r="AF167" s="385"/>
      <c r="AG167" s="385"/>
      <c r="AH167" s="385"/>
      <c r="AI167" s="385"/>
      <c r="AJ167" s="385"/>
      <c r="AK167" s="385"/>
      <c r="AL167" s="385"/>
      <c r="AM167" s="385"/>
      <c r="AN167" s="385"/>
      <c r="AO167" s="385"/>
      <c r="AP167" s="385"/>
      <c r="AQ167" s="385"/>
      <c r="AR167" s="385"/>
      <c r="AS167" s="385"/>
      <c r="AT167" s="385"/>
      <c r="AU167" s="385"/>
      <c r="AV167" s="385"/>
      <c r="AW167" s="385"/>
      <c r="AX167" s="385"/>
      <c r="AY167" s="385"/>
      <c r="AZ167" s="385"/>
      <c r="BA167" s="385"/>
      <c r="BB167" s="385"/>
      <c r="BC167" s="385"/>
      <c r="BD167" s="385"/>
      <c r="BE167" s="385"/>
      <c r="BF167" s="385"/>
      <c r="BG167" s="385"/>
      <c r="BH167" s="385"/>
      <c r="BI167" s="385"/>
      <c r="BJ167" s="385"/>
      <c r="BK167" s="385"/>
      <c r="BL167" s="385"/>
      <c r="BM167" s="385"/>
    </row>
    <row r="168" spans="1:65" x14ac:dyDescent="0.2">
      <c r="A168" s="385"/>
      <c r="B168" s="385"/>
      <c r="C168" s="385"/>
      <c r="D168" s="385"/>
      <c r="E168" s="385"/>
      <c r="F168" s="385"/>
      <c r="G168" s="385"/>
      <c r="H168" s="385"/>
      <c r="I168" s="385"/>
      <c r="J168" s="385"/>
      <c r="K168" s="385"/>
      <c r="L168" s="385"/>
      <c r="M168" s="385"/>
      <c r="N168" s="385"/>
      <c r="O168" s="385"/>
      <c r="P168" s="385"/>
      <c r="Q168" s="385"/>
      <c r="R168" s="385"/>
      <c r="S168" s="385"/>
      <c r="T168" s="385"/>
      <c r="U168" s="385"/>
      <c r="V168" s="385"/>
      <c r="W168" s="385"/>
      <c r="X168" s="385"/>
      <c r="Y168" s="385"/>
      <c r="Z168" s="385"/>
      <c r="AA168" s="385"/>
      <c r="AB168" s="385"/>
      <c r="AC168" s="385"/>
      <c r="AD168" s="385"/>
      <c r="AE168" s="385"/>
      <c r="AF168" s="385"/>
      <c r="AG168" s="385"/>
      <c r="AH168" s="385"/>
      <c r="AI168" s="385"/>
      <c r="AJ168" s="385"/>
      <c r="AK168" s="385"/>
      <c r="AL168" s="385"/>
      <c r="AM168" s="385"/>
      <c r="AN168" s="385"/>
      <c r="AO168" s="385"/>
      <c r="AP168" s="385"/>
      <c r="AQ168" s="385"/>
      <c r="AR168" s="385"/>
      <c r="AS168" s="385"/>
      <c r="AT168" s="385"/>
      <c r="AU168" s="385"/>
      <c r="AV168" s="385"/>
      <c r="AW168" s="385"/>
      <c r="AX168" s="385"/>
      <c r="AY168" s="385"/>
      <c r="AZ168" s="385"/>
      <c r="BA168" s="385"/>
      <c r="BB168" s="385"/>
      <c r="BC168" s="385"/>
      <c r="BD168" s="385"/>
      <c r="BE168" s="385"/>
      <c r="BF168" s="385"/>
      <c r="BG168" s="385"/>
      <c r="BH168" s="385"/>
      <c r="BI168" s="385"/>
      <c r="BJ168" s="385"/>
      <c r="BK168" s="385"/>
      <c r="BL168" s="385"/>
      <c r="BM168" s="385"/>
    </row>
    <row r="169" spans="1:65" x14ac:dyDescent="0.2">
      <c r="A169" s="385"/>
      <c r="B169" s="385"/>
      <c r="C169" s="385"/>
      <c r="D169" s="385"/>
      <c r="E169" s="385"/>
      <c r="F169" s="385"/>
      <c r="G169" s="385"/>
      <c r="H169" s="385"/>
      <c r="I169" s="385"/>
      <c r="J169" s="385"/>
      <c r="K169" s="385"/>
      <c r="L169" s="385"/>
      <c r="M169" s="385"/>
      <c r="N169" s="385"/>
      <c r="O169" s="385"/>
      <c r="P169" s="385"/>
      <c r="Q169" s="385"/>
      <c r="R169" s="385"/>
      <c r="S169" s="385"/>
      <c r="T169" s="385"/>
      <c r="U169" s="385"/>
      <c r="V169" s="385"/>
      <c r="W169" s="385"/>
      <c r="X169" s="385"/>
      <c r="Y169" s="385"/>
      <c r="Z169" s="385"/>
      <c r="AA169" s="385"/>
      <c r="AB169" s="385"/>
      <c r="AC169" s="385"/>
      <c r="AD169" s="385"/>
      <c r="AE169" s="385"/>
      <c r="AF169" s="385"/>
      <c r="AG169" s="385"/>
      <c r="AH169" s="385"/>
      <c r="AI169" s="385"/>
      <c r="AJ169" s="385"/>
      <c r="AK169" s="385"/>
      <c r="AL169" s="385"/>
      <c r="AM169" s="385"/>
      <c r="AN169" s="385"/>
      <c r="AO169" s="385"/>
      <c r="AP169" s="385"/>
      <c r="AQ169" s="385"/>
      <c r="AR169" s="385"/>
      <c r="AS169" s="385"/>
      <c r="AT169" s="385"/>
      <c r="AU169" s="385"/>
      <c r="AV169" s="385"/>
      <c r="AW169" s="385"/>
      <c r="AX169" s="385"/>
      <c r="AY169" s="385"/>
      <c r="AZ169" s="385"/>
      <c r="BA169" s="385"/>
      <c r="BB169" s="385"/>
      <c r="BC169" s="385"/>
      <c r="BD169" s="385"/>
      <c r="BE169" s="385"/>
      <c r="BF169" s="385"/>
      <c r="BG169" s="385"/>
      <c r="BH169" s="385"/>
      <c r="BI169" s="385"/>
      <c r="BJ169" s="385"/>
      <c r="BK169" s="385"/>
      <c r="BL169" s="385"/>
      <c r="BM169" s="385"/>
    </row>
    <row r="170" spans="1:65" x14ac:dyDescent="0.2">
      <c r="A170" s="385"/>
      <c r="B170" s="385"/>
      <c r="C170" s="385"/>
      <c r="D170" s="385"/>
      <c r="E170" s="385"/>
      <c r="F170" s="385"/>
      <c r="G170" s="385"/>
      <c r="H170" s="385"/>
      <c r="I170" s="385"/>
      <c r="J170" s="385"/>
      <c r="K170" s="385"/>
      <c r="L170" s="385"/>
      <c r="M170" s="385"/>
      <c r="N170" s="385"/>
      <c r="O170" s="385"/>
      <c r="P170" s="385"/>
      <c r="Q170" s="385"/>
      <c r="R170" s="385"/>
      <c r="S170" s="385"/>
      <c r="T170" s="385"/>
      <c r="U170" s="385"/>
      <c r="V170" s="385"/>
      <c r="W170" s="385"/>
      <c r="X170" s="385"/>
      <c r="Y170" s="385"/>
      <c r="Z170" s="385"/>
      <c r="AA170" s="385"/>
      <c r="AB170" s="385"/>
      <c r="AC170" s="385"/>
      <c r="AD170" s="385"/>
      <c r="AE170" s="385"/>
      <c r="AF170" s="385"/>
      <c r="AG170" s="385"/>
      <c r="AH170" s="385"/>
      <c r="AI170" s="385"/>
      <c r="AJ170" s="385"/>
      <c r="AK170" s="385"/>
      <c r="AL170" s="385"/>
      <c r="AM170" s="385"/>
      <c r="AN170" s="385"/>
      <c r="AO170" s="385"/>
      <c r="AP170" s="385"/>
      <c r="AQ170" s="385"/>
      <c r="AR170" s="385"/>
      <c r="AS170" s="385"/>
      <c r="AT170" s="385"/>
      <c r="AU170" s="385"/>
      <c r="AV170" s="385"/>
      <c r="AW170" s="385"/>
      <c r="AX170" s="385"/>
      <c r="AY170" s="385"/>
      <c r="AZ170" s="385"/>
      <c r="BA170" s="385"/>
      <c r="BB170" s="385"/>
      <c r="BC170" s="385"/>
      <c r="BD170" s="385"/>
      <c r="BE170" s="385"/>
      <c r="BF170" s="385"/>
      <c r="BG170" s="385"/>
      <c r="BH170" s="385"/>
      <c r="BI170" s="385"/>
      <c r="BJ170" s="385"/>
      <c r="BK170" s="385"/>
      <c r="BL170" s="385"/>
      <c r="BM170" s="385"/>
    </row>
    <row r="171" spans="1:65" x14ac:dyDescent="0.2">
      <c r="A171" s="385"/>
      <c r="B171" s="385"/>
      <c r="C171" s="385"/>
      <c r="D171" s="385"/>
      <c r="E171" s="385"/>
      <c r="F171" s="385"/>
      <c r="G171" s="385"/>
      <c r="H171" s="385"/>
      <c r="I171" s="385"/>
      <c r="J171" s="385"/>
      <c r="K171" s="385"/>
      <c r="L171" s="385"/>
      <c r="M171" s="385"/>
      <c r="N171" s="385"/>
      <c r="O171" s="385"/>
      <c r="P171" s="385"/>
      <c r="Q171" s="385"/>
      <c r="R171" s="385"/>
      <c r="S171" s="385"/>
      <c r="T171" s="385"/>
      <c r="U171" s="385"/>
      <c r="V171" s="385"/>
      <c r="W171" s="385"/>
      <c r="X171" s="385"/>
      <c r="Y171" s="385"/>
      <c r="Z171" s="385"/>
      <c r="AA171" s="385"/>
      <c r="AB171" s="385"/>
      <c r="AC171" s="385"/>
      <c r="AD171" s="385"/>
      <c r="AE171" s="385"/>
      <c r="AF171" s="385"/>
      <c r="AG171" s="385"/>
      <c r="AH171" s="385"/>
      <c r="AI171" s="385"/>
      <c r="AJ171" s="385"/>
      <c r="AK171" s="385"/>
      <c r="AL171" s="385"/>
      <c r="AM171" s="385"/>
      <c r="AN171" s="385"/>
      <c r="AO171" s="385"/>
      <c r="AP171" s="385"/>
      <c r="AQ171" s="385"/>
      <c r="AR171" s="385"/>
      <c r="AS171" s="385"/>
      <c r="AT171" s="385"/>
      <c r="AU171" s="385"/>
      <c r="AV171" s="385"/>
      <c r="AW171" s="385"/>
      <c r="AX171" s="385"/>
      <c r="AY171" s="385"/>
      <c r="AZ171" s="385"/>
      <c r="BA171" s="385"/>
      <c r="BB171" s="385"/>
      <c r="BC171" s="385"/>
      <c r="BD171" s="385"/>
      <c r="BE171" s="385"/>
      <c r="BF171" s="385"/>
      <c r="BG171" s="385"/>
      <c r="BH171" s="385"/>
      <c r="BI171" s="385"/>
      <c r="BJ171" s="385"/>
      <c r="BK171" s="385"/>
      <c r="BL171" s="385"/>
      <c r="BM171" s="385"/>
    </row>
    <row r="172" spans="1:65" x14ac:dyDescent="0.2">
      <c r="A172" s="385"/>
      <c r="B172" s="385"/>
      <c r="C172" s="385"/>
      <c r="D172" s="385"/>
      <c r="E172" s="385"/>
      <c r="F172" s="385"/>
      <c r="G172" s="385"/>
      <c r="H172" s="385"/>
      <c r="I172" s="385"/>
      <c r="J172" s="385"/>
      <c r="K172" s="385"/>
      <c r="L172" s="385"/>
      <c r="M172" s="385"/>
      <c r="N172" s="385"/>
      <c r="O172" s="385"/>
      <c r="P172" s="385"/>
      <c r="Q172" s="385"/>
      <c r="R172" s="385"/>
      <c r="S172" s="385"/>
      <c r="T172" s="385"/>
      <c r="U172" s="385"/>
      <c r="V172" s="385"/>
      <c r="W172" s="385"/>
      <c r="X172" s="385"/>
      <c r="Y172" s="385"/>
      <c r="Z172" s="385"/>
      <c r="AA172" s="385"/>
      <c r="AB172" s="385"/>
      <c r="AC172" s="385"/>
      <c r="AD172" s="385"/>
      <c r="AE172" s="385"/>
      <c r="AF172" s="385"/>
      <c r="AG172" s="385"/>
      <c r="AH172" s="385"/>
      <c r="AI172" s="385"/>
      <c r="AJ172" s="385"/>
      <c r="AK172" s="385"/>
      <c r="AL172" s="385"/>
      <c r="AM172" s="385"/>
      <c r="AN172" s="385"/>
      <c r="AO172" s="385"/>
      <c r="AP172" s="385"/>
      <c r="AQ172" s="385"/>
      <c r="AR172" s="385"/>
      <c r="AS172" s="385"/>
      <c r="AT172" s="385"/>
      <c r="AU172" s="385"/>
      <c r="AV172" s="385"/>
      <c r="AW172" s="385"/>
      <c r="AX172" s="385"/>
      <c r="AY172" s="385"/>
      <c r="AZ172" s="385"/>
      <c r="BA172" s="385"/>
      <c r="BB172" s="385"/>
      <c r="BC172" s="385"/>
      <c r="BD172" s="385"/>
      <c r="BE172" s="385"/>
      <c r="BF172" s="385"/>
      <c r="BG172" s="385"/>
      <c r="BH172" s="385"/>
      <c r="BI172" s="385"/>
      <c r="BJ172" s="385"/>
      <c r="BK172" s="385"/>
      <c r="BL172" s="385"/>
      <c r="BM172" s="385"/>
    </row>
    <row r="173" spans="1:65" x14ac:dyDescent="0.2">
      <c r="A173" s="385"/>
      <c r="B173" s="385"/>
      <c r="C173" s="385"/>
      <c r="D173" s="385"/>
      <c r="E173" s="385"/>
      <c r="F173" s="385"/>
      <c r="G173" s="385"/>
      <c r="H173" s="385"/>
      <c r="I173" s="385"/>
      <c r="J173" s="385"/>
      <c r="K173" s="385"/>
      <c r="L173" s="385"/>
      <c r="M173" s="385"/>
      <c r="N173" s="385"/>
      <c r="O173" s="385"/>
      <c r="P173" s="385"/>
      <c r="Q173" s="385"/>
      <c r="R173" s="385"/>
      <c r="S173" s="385"/>
      <c r="T173" s="385"/>
      <c r="U173" s="385"/>
      <c r="V173" s="385"/>
      <c r="W173" s="385"/>
      <c r="X173" s="385"/>
      <c r="Y173" s="385"/>
      <c r="Z173" s="385"/>
      <c r="AA173" s="385"/>
      <c r="AB173" s="385"/>
      <c r="AC173" s="385"/>
      <c r="AD173" s="385"/>
      <c r="AE173" s="385"/>
      <c r="AF173" s="385"/>
      <c r="AG173" s="385"/>
      <c r="AH173" s="385"/>
      <c r="AI173" s="385"/>
      <c r="AJ173" s="385"/>
      <c r="AK173" s="385"/>
      <c r="AL173" s="385"/>
      <c r="AM173" s="385"/>
      <c r="AN173" s="385"/>
      <c r="AO173" s="385"/>
      <c r="AP173" s="385"/>
      <c r="AQ173" s="385"/>
      <c r="AR173" s="385"/>
      <c r="AS173" s="385"/>
      <c r="AT173" s="385"/>
      <c r="AU173" s="385"/>
      <c r="AV173" s="385"/>
      <c r="AW173" s="385"/>
      <c r="AX173" s="385"/>
      <c r="AY173" s="385"/>
      <c r="AZ173" s="385"/>
      <c r="BA173" s="385"/>
      <c r="BB173" s="385"/>
      <c r="BC173" s="385"/>
      <c r="BD173" s="385"/>
      <c r="BE173" s="385"/>
      <c r="BF173" s="385"/>
      <c r="BG173" s="385"/>
      <c r="BH173" s="385"/>
      <c r="BI173" s="385"/>
      <c r="BJ173" s="385"/>
      <c r="BK173" s="385"/>
      <c r="BL173" s="385"/>
      <c r="BM173" s="385"/>
    </row>
    <row r="174" spans="1:65" x14ac:dyDescent="0.2">
      <c r="A174" s="385"/>
      <c r="B174" s="385"/>
      <c r="C174" s="385"/>
      <c r="D174" s="385"/>
      <c r="E174" s="385"/>
      <c r="F174" s="385"/>
      <c r="G174" s="385"/>
      <c r="H174" s="385"/>
      <c r="I174" s="385"/>
      <c r="J174" s="385"/>
      <c r="K174" s="385"/>
      <c r="L174" s="385"/>
      <c r="M174" s="385"/>
      <c r="N174" s="385"/>
      <c r="O174" s="385"/>
      <c r="P174" s="385"/>
      <c r="Q174" s="385"/>
      <c r="R174" s="385"/>
      <c r="S174" s="385"/>
      <c r="T174" s="385"/>
      <c r="U174" s="385"/>
      <c r="V174" s="385"/>
      <c r="W174" s="385"/>
      <c r="X174" s="385"/>
      <c r="Y174" s="385"/>
      <c r="Z174" s="385"/>
      <c r="AA174" s="385"/>
      <c r="AB174" s="385"/>
      <c r="AC174" s="385"/>
      <c r="AD174" s="385"/>
      <c r="AE174" s="385"/>
      <c r="AF174" s="385"/>
      <c r="AG174" s="385"/>
      <c r="AH174" s="385"/>
      <c r="AI174" s="385"/>
      <c r="AJ174" s="385"/>
      <c r="AK174" s="385"/>
      <c r="AL174" s="385"/>
      <c r="AM174" s="385"/>
      <c r="AN174" s="385"/>
      <c r="AO174" s="385"/>
      <c r="AP174" s="385"/>
      <c r="AQ174" s="385"/>
      <c r="AR174" s="385"/>
      <c r="AS174" s="385"/>
      <c r="AT174" s="385"/>
      <c r="AU174" s="385"/>
      <c r="AV174" s="385"/>
      <c r="AW174" s="385"/>
      <c r="AX174" s="385"/>
      <c r="AY174" s="385"/>
      <c r="AZ174" s="385"/>
      <c r="BA174" s="385"/>
      <c r="BB174" s="385"/>
      <c r="BC174" s="385"/>
      <c r="BD174" s="385"/>
      <c r="BE174" s="385"/>
      <c r="BF174" s="385"/>
      <c r="BG174" s="385"/>
      <c r="BH174" s="385"/>
      <c r="BI174" s="385"/>
      <c r="BJ174" s="385"/>
      <c r="BK174" s="385"/>
      <c r="BL174" s="385"/>
      <c r="BM174" s="385"/>
    </row>
    <row r="175" spans="1:65" x14ac:dyDescent="0.2">
      <c r="A175" s="385"/>
      <c r="B175" s="385"/>
      <c r="C175" s="385"/>
      <c r="D175" s="385"/>
      <c r="E175" s="385"/>
      <c r="F175" s="385"/>
      <c r="G175" s="385"/>
      <c r="H175" s="385"/>
      <c r="I175" s="385"/>
      <c r="J175" s="385"/>
      <c r="K175" s="385"/>
      <c r="L175" s="385"/>
      <c r="M175" s="385"/>
      <c r="N175" s="385"/>
      <c r="O175" s="385"/>
      <c r="P175" s="385"/>
      <c r="Q175" s="385"/>
      <c r="R175" s="385"/>
      <c r="S175" s="385"/>
      <c r="T175" s="385"/>
      <c r="U175" s="385"/>
      <c r="V175" s="385"/>
      <c r="W175" s="385"/>
      <c r="X175" s="385"/>
      <c r="Y175" s="385"/>
      <c r="Z175" s="385"/>
      <c r="AA175" s="385"/>
      <c r="AB175" s="385"/>
      <c r="AC175" s="385"/>
      <c r="AD175" s="385"/>
      <c r="AE175" s="385"/>
      <c r="AF175" s="385"/>
      <c r="AG175" s="385"/>
      <c r="AH175" s="385"/>
      <c r="AI175" s="385"/>
      <c r="AJ175" s="385"/>
      <c r="AK175" s="385"/>
      <c r="AL175" s="385"/>
      <c r="AM175" s="385"/>
      <c r="AN175" s="385"/>
      <c r="AO175" s="385"/>
      <c r="AP175" s="385"/>
      <c r="AQ175" s="385"/>
      <c r="AR175" s="385"/>
      <c r="AS175" s="385"/>
      <c r="AT175" s="385"/>
      <c r="AU175" s="385"/>
      <c r="AV175" s="385"/>
      <c r="AW175" s="385"/>
      <c r="AX175" s="385"/>
      <c r="AY175" s="385"/>
      <c r="AZ175" s="385"/>
      <c r="BA175" s="385"/>
      <c r="BB175" s="385"/>
      <c r="BC175" s="385"/>
      <c r="BD175" s="385"/>
      <c r="BE175" s="385"/>
      <c r="BF175" s="385"/>
      <c r="BG175" s="385"/>
      <c r="BH175" s="385"/>
      <c r="BI175" s="385"/>
      <c r="BJ175" s="385"/>
      <c r="BK175" s="385"/>
      <c r="BL175" s="385"/>
      <c r="BM175" s="385"/>
    </row>
    <row r="176" spans="1:65" x14ac:dyDescent="0.2">
      <c r="A176" s="385"/>
      <c r="B176" s="385"/>
      <c r="C176" s="385"/>
      <c r="D176" s="385"/>
      <c r="E176" s="385"/>
      <c r="F176" s="385"/>
      <c r="G176" s="385"/>
      <c r="H176" s="385"/>
      <c r="I176" s="385"/>
      <c r="J176" s="385"/>
      <c r="K176" s="385"/>
      <c r="L176" s="385"/>
      <c r="M176" s="385"/>
      <c r="N176" s="385"/>
      <c r="O176" s="385"/>
      <c r="P176" s="385"/>
      <c r="Q176" s="385"/>
      <c r="R176" s="385"/>
      <c r="S176" s="385"/>
      <c r="T176" s="385"/>
      <c r="U176" s="385"/>
      <c r="V176" s="385"/>
      <c r="W176" s="385"/>
      <c r="X176" s="385"/>
      <c r="Y176" s="385"/>
      <c r="Z176" s="385"/>
      <c r="AA176" s="385"/>
      <c r="AB176" s="385"/>
      <c r="AC176" s="385"/>
      <c r="AD176" s="385"/>
      <c r="AE176" s="385"/>
      <c r="AF176" s="385"/>
      <c r="AG176" s="385"/>
      <c r="AH176" s="385"/>
      <c r="AI176" s="385"/>
      <c r="AJ176" s="385"/>
      <c r="AK176" s="385"/>
      <c r="AL176" s="385"/>
      <c r="AM176" s="385"/>
      <c r="AN176" s="385"/>
      <c r="AO176" s="385"/>
      <c r="AP176" s="385"/>
      <c r="AQ176" s="385"/>
      <c r="AR176" s="385"/>
      <c r="AS176" s="385"/>
      <c r="AT176" s="385"/>
      <c r="AU176" s="385"/>
      <c r="AV176" s="385"/>
      <c r="AW176" s="385"/>
      <c r="AX176" s="385"/>
      <c r="AY176" s="385"/>
      <c r="AZ176" s="385"/>
      <c r="BA176" s="385"/>
      <c r="BB176" s="385"/>
      <c r="BC176" s="385"/>
      <c r="BD176" s="385"/>
      <c r="BE176" s="385"/>
      <c r="BF176" s="385"/>
      <c r="BG176" s="385"/>
      <c r="BH176" s="385"/>
      <c r="BI176" s="385"/>
      <c r="BJ176" s="385"/>
      <c r="BK176" s="385"/>
      <c r="BL176" s="385"/>
      <c r="BM176" s="385"/>
    </row>
    <row r="177" spans="1:65" x14ac:dyDescent="0.2">
      <c r="A177" s="385"/>
      <c r="B177" s="385"/>
      <c r="C177" s="385"/>
      <c r="D177" s="385"/>
      <c r="E177" s="385"/>
      <c r="F177" s="385"/>
      <c r="G177" s="385"/>
      <c r="H177" s="385"/>
      <c r="I177" s="385"/>
      <c r="J177" s="385"/>
      <c r="K177" s="385"/>
      <c r="L177" s="385"/>
      <c r="M177" s="385"/>
      <c r="N177" s="385"/>
      <c r="O177" s="385"/>
      <c r="P177" s="385"/>
      <c r="Q177" s="385"/>
      <c r="R177" s="385"/>
      <c r="S177" s="385"/>
      <c r="T177" s="385"/>
      <c r="U177" s="385"/>
      <c r="V177" s="385"/>
      <c r="W177" s="385"/>
      <c r="X177" s="385"/>
      <c r="Y177" s="385"/>
      <c r="Z177" s="385"/>
      <c r="AA177" s="385"/>
      <c r="AB177" s="385"/>
      <c r="AC177" s="385"/>
      <c r="AD177" s="385"/>
      <c r="AE177" s="385"/>
      <c r="AF177" s="385"/>
      <c r="AG177" s="385"/>
      <c r="AH177" s="385"/>
      <c r="AI177" s="385"/>
      <c r="AJ177" s="385"/>
      <c r="AK177" s="385"/>
      <c r="AL177" s="385"/>
      <c r="AM177" s="385"/>
      <c r="AN177" s="385"/>
      <c r="AO177" s="385"/>
      <c r="AP177" s="385"/>
      <c r="AQ177" s="385"/>
      <c r="AR177" s="385"/>
      <c r="AS177" s="385"/>
      <c r="AT177" s="385"/>
      <c r="AU177" s="385"/>
      <c r="AV177" s="385"/>
      <c r="AW177" s="385"/>
      <c r="AX177" s="385"/>
      <c r="AY177" s="385"/>
      <c r="AZ177" s="385"/>
      <c r="BA177" s="385"/>
      <c r="BB177" s="385"/>
      <c r="BC177" s="385"/>
      <c r="BD177" s="385"/>
      <c r="BE177" s="385"/>
      <c r="BF177" s="385"/>
      <c r="BG177" s="385"/>
      <c r="BH177" s="385"/>
      <c r="BI177" s="385"/>
      <c r="BJ177" s="385"/>
      <c r="BK177" s="385"/>
      <c r="BL177" s="385"/>
      <c r="BM177" s="385"/>
    </row>
    <row r="178" spans="1:65" x14ac:dyDescent="0.2">
      <c r="A178" s="385"/>
      <c r="B178" s="385"/>
      <c r="C178" s="385"/>
      <c r="D178" s="385"/>
      <c r="E178" s="385"/>
      <c r="F178" s="385"/>
      <c r="G178" s="385"/>
      <c r="H178" s="385"/>
      <c r="I178" s="385"/>
      <c r="J178" s="385"/>
      <c r="K178" s="385"/>
      <c r="L178" s="385"/>
      <c r="M178" s="385"/>
      <c r="N178" s="385"/>
      <c r="O178" s="385"/>
      <c r="P178" s="385"/>
      <c r="Q178" s="385"/>
      <c r="R178" s="385"/>
      <c r="S178" s="385"/>
      <c r="T178" s="385"/>
      <c r="U178" s="385"/>
      <c r="V178" s="385"/>
      <c r="W178" s="385"/>
      <c r="X178" s="385"/>
      <c r="Y178" s="385"/>
      <c r="Z178" s="385"/>
      <c r="AA178" s="385"/>
      <c r="AB178" s="385"/>
      <c r="AC178" s="385"/>
      <c r="AD178" s="385"/>
      <c r="AE178" s="385"/>
      <c r="AF178" s="385"/>
      <c r="AG178" s="385"/>
      <c r="AH178" s="385"/>
      <c r="AI178" s="385"/>
      <c r="AJ178" s="385"/>
      <c r="AK178" s="385"/>
      <c r="AL178" s="385"/>
      <c r="AM178" s="385"/>
      <c r="AN178" s="385"/>
      <c r="AO178" s="385"/>
      <c r="AP178" s="385"/>
      <c r="AQ178" s="385"/>
      <c r="AR178" s="385"/>
      <c r="AS178" s="385"/>
      <c r="AT178" s="385"/>
      <c r="AU178" s="385"/>
      <c r="AV178" s="385"/>
      <c r="AW178" s="385"/>
      <c r="AX178" s="385"/>
      <c r="AY178" s="385"/>
      <c r="AZ178" s="385"/>
      <c r="BA178" s="385"/>
      <c r="BB178" s="385"/>
      <c r="BC178" s="385"/>
      <c r="BD178" s="385"/>
      <c r="BE178" s="385"/>
      <c r="BF178" s="385"/>
      <c r="BG178" s="385"/>
      <c r="BH178" s="385"/>
      <c r="BI178" s="385"/>
      <c r="BJ178" s="385"/>
      <c r="BK178" s="385"/>
      <c r="BL178" s="385"/>
      <c r="BM178" s="385"/>
    </row>
    <row r="179" spans="1:65" x14ac:dyDescent="0.2">
      <c r="A179" s="385"/>
      <c r="B179" s="385"/>
      <c r="C179" s="385"/>
      <c r="D179" s="385"/>
      <c r="E179" s="385"/>
      <c r="F179" s="385"/>
      <c r="G179" s="385"/>
      <c r="H179" s="385"/>
      <c r="I179" s="385"/>
      <c r="J179" s="385"/>
      <c r="K179" s="385"/>
      <c r="L179" s="385"/>
      <c r="M179" s="385"/>
      <c r="N179" s="385"/>
      <c r="O179" s="385"/>
      <c r="P179" s="385"/>
      <c r="Q179" s="385"/>
      <c r="R179" s="385"/>
      <c r="S179" s="385"/>
      <c r="T179" s="385"/>
      <c r="U179" s="385"/>
      <c r="V179" s="385"/>
      <c r="W179" s="385"/>
      <c r="X179" s="385"/>
      <c r="Y179" s="385"/>
      <c r="Z179" s="385"/>
      <c r="AA179" s="385"/>
      <c r="AB179" s="385"/>
      <c r="AC179" s="385"/>
      <c r="AD179" s="385"/>
      <c r="AE179" s="385"/>
      <c r="AF179" s="385"/>
      <c r="AG179" s="385"/>
      <c r="AH179" s="385"/>
      <c r="AI179" s="385"/>
      <c r="AJ179" s="385"/>
      <c r="AK179" s="385"/>
      <c r="AL179" s="385"/>
      <c r="AM179" s="385"/>
      <c r="AN179" s="385"/>
      <c r="AO179" s="385"/>
      <c r="AP179" s="385"/>
      <c r="AQ179" s="385"/>
      <c r="AR179" s="385"/>
      <c r="AS179" s="385"/>
      <c r="AT179" s="385"/>
      <c r="AU179" s="385"/>
      <c r="AV179" s="385"/>
      <c r="AW179" s="385"/>
      <c r="AX179" s="385"/>
      <c r="AY179" s="385"/>
      <c r="AZ179" s="385"/>
      <c r="BA179" s="385"/>
      <c r="BB179" s="385"/>
      <c r="BC179" s="385"/>
      <c r="BD179" s="385"/>
      <c r="BE179" s="385"/>
      <c r="BF179" s="385"/>
      <c r="BG179" s="385"/>
      <c r="BH179" s="385"/>
      <c r="BI179" s="385"/>
      <c r="BJ179" s="385"/>
      <c r="BK179" s="385"/>
      <c r="BL179" s="385"/>
      <c r="BM179" s="385"/>
    </row>
    <row r="180" spans="1:65" x14ac:dyDescent="0.2">
      <c r="A180" s="385"/>
      <c r="B180" s="385"/>
      <c r="C180" s="385"/>
      <c r="D180" s="385"/>
      <c r="E180" s="385"/>
      <c r="F180" s="385"/>
      <c r="G180" s="385"/>
      <c r="H180" s="385"/>
      <c r="I180" s="385"/>
      <c r="J180" s="385"/>
      <c r="K180" s="385"/>
      <c r="L180" s="385"/>
      <c r="M180" s="385"/>
      <c r="N180" s="385"/>
      <c r="O180" s="385"/>
      <c r="P180" s="385"/>
      <c r="Q180" s="385"/>
      <c r="R180" s="385"/>
      <c r="S180" s="385"/>
      <c r="T180" s="385"/>
      <c r="U180" s="385"/>
      <c r="V180" s="385"/>
      <c r="W180" s="385"/>
      <c r="X180" s="385"/>
      <c r="Y180" s="385"/>
      <c r="Z180" s="385"/>
      <c r="AA180" s="385"/>
      <c r="AB180" s="385"/>
      <c r="AC180" s="385"/>
      <c r="AD180" s="385"/>
      <c r="AE180" s="385"/>
      <c r="AF180" s="385"/>
      <c r="AG180" s="385"/>
      <c r="AH180" s="385"/>
      <c r="AI180" s="385"/>
      <c r="AJ180" s="385"/>
      <c r="AK180" s="385"/>
      <c r="AL180" s="385"/>
      <c r="AM180" s="385"/>
      <c r="AN180" s="385"/>
      <c r="AO180" s="385"/>
      <c r="AP180" s="385"/>
      <c r="AQ180" s="385"/>
      <c r="AR180" s="385"/>
      <c r="AS180" s="385"/>
      <c r="AT180" s="385"/>
      <c r="AU180" s="385"/>
      <c r="AV180" s="385"/>
      <c r="AW180" s="385"/>
      <c r="AX180" s="385"/>
      <c r="AY180" s="385"/>
      <c r="AZ180" s="385"/>
      <c r="BA180" s="385"/>
      <c r="BB180" s="385"/>
      <c r="BC180" s="385"/>
      <c r="BD180" s="385"/>
      <c r="BE180" s="385"/>
      <c r="BF180" s="385"/>
      <c r="BG180" s="385"/>
      <c r="BH180" s="385"/>
      <c r="BI180" s="385"/>
      <c r="BJ180" s="385"/>
      <c r="BK180" s="385"/>
      <c r="BL180" s="385"/>
      <c r="BM180" s="385"/>
    </row>
    <row r="181" spans="1:65" x14ac:dyDescent="0.2">
      <c r="A181" s="385"/>
      <c r="B181" s="385"/>
      <c r="C181" s="385"/>
      <c r="D181" s="385"/>
      <c r="E181" s="385"/>
      <c r="F181" s="385"/>
      <c r="G181" s="385"/>
      <c r="H181" s="385"/>
      <c r="I181" s="385"/>
      <c r="J181" s="385"/>
      <c r="K181" s="385"/>
      <c r="L181" s="385"/>
      <c r="M181" s="385"/>
      <c r="N181" s="385"/>
      <c r="O181" s="385"/>
      <c r="P181" s="385"/>
      <c r="Q181" s="385"/>
      <c r="R181" s="385"/>
      <c r="S181" s="385"/>
      <c r="T181" s="385"/>
      <c r="U181" s="385"/>
      <c r="V181" s="385"/>
      <c r="W181" s="385"/>
      <c r="X181" s="385"/>
      <c r="Y181" s="385"/>
      <c r="Z181" s="385"/>
      <c r="AA181" s="385"/>
      <c r="AB181" s="385"/>
      <c r="AC181" s="385"/>
      <c r="AD181" s="385"/>
      <c r="AE181" s="385"/>
      <c r="AF181" s="385"/>
      <c r="AG181" s="385"/>
      <c r="AH181" s="385"/>
      <c r="AI181" s="385"/>
      <c r="AJ181" s="385"/>
      <c r="AK181" s="385"/>
      <c r="AL181" s="385"/>
      <c r="AM181" s="385"/>
      <c r="AN181" s="385"/>
      <c r="AO181" s="385"/>
      <c r="AP181" s="385"/>
      <c r="AQ181" s="385"/>
      <c r="AR181" s="385"/>
      <c r="AS181" s="385"/>
      <c r="AT181" s="385"/>
      <c r="AU181" s="385"/>
      <c r="AV181" s="385"/>
      <c r="AW181" s="385"/>
      <c r="AX181" s="385"/>
      <c r="AY181" s="385"/>
      <c r="AZ181" s="385"/>
      <c r="BA181" s="385"/>
      <c r="BB181" s="385"/>
      <c r="BC181" s="385"/>
      <c r="BD181" s="385"/>
      <c r="BE181" s="385"/>
      <c r="BF181" s="385"/>
      <c r="BG181" s="385"/>
      <c r="BH181" s="385"/>
      <c r="BI181" s="385"/>
      <c r="BJ181" s="385"/>
      <c r="BK181" s="385"/>
      <c r="BL181" s="385"/>
      <c r="BM181" s="385"/>
    </row>
    <row r="182" spans="1:65" x14ac:dyDescent="0.2">
      <c r="A182" s="385"/>
      <c r="B182" s="385"/>
      <c r="C182" s="385"/>
      <c r="D182" s="385"/>
      <c r="E182" s="385"/>
      <c r="F182" s="385"/>
      <c r="G182" s="385"/>
      <c r="H182" s="385"/>
      <c r="I182" s="385"/>
      <c r="J182" s="385"/>
      <c r="K182" s="385"/>
      <c r="L182" s="385"/>
      <c r="M182" s="385"/>
      <c r="N182" s="385"/>
      <c r="O182" s="385"/>
      <c r="P182" s="385"/>
      <c r="Q182" s="385"/>
      <c r="R182" s="385"/>
      <c r="S182" s="385"/>
      <c r="T182" s="385"/>
      <c r="U182" s="385"/>
      <c r="V182" s="385"/>
      <c r="W182" s="385"/>
      <c r="X182" s="385"/>
      <c r="Y182" s="385"/>
      <c r="Z182" s="385"/>
      <c r="AA182" s="385"/>
      <c r="AB182" s="385"/>
      <c r="AC182" s="385"/>
      <c r="AD182" s="385"/>
      <c r="AE182" s="385"/>
      <c r="AF182" s="385"/>
      <c r="AG182" s="385"/>
      <c r="AH182" s="385"/>
      <c r="AI182" s="385"/>
      <c r="AJ182" s="385"/>
      <c r="AK182" s="385"/>
      <c r="AL182" s="385"/>
      <c r="AM182" s="385"/>
      <c r="AN182" s="385"/>
      <c r="AO182" s="385"/>
      <c r="AP182" s="385"/>
      <c r="AQ182" s="385"/>
      <c r="AR182" s="385"/>
      <c r="AS182" s="385"/>
      <c r="AT182" s="385"/>
      <c r="AU182" s="385"/>
      <c r="AV182" s="385"/>
      <c r="AW182" s="385"/>
      <c r="AX182" s="385"/>
      <c r="AY182" s="385"/>
      <c r="AZ182" s="385"/>
      <c r="BA182" s="385"/>
      <c r="BB182" s="385"/>
      <c r="BC182" s="385"/>
      <c r="BD182" s="385"/>
      <c r="BE182" s="385"/>
      <c r="BF182" s="385"/>
      <c r="BG182" s="385"/>
      <c r="BH182" s="385"/>
      <c r="BI182" s="385"/>
      <c r="BJ182" s="385"/>
      <c r="BK182" s="385"/>
      <c r="BL182" s="385"/>
      <c r="BM182" s="385"/>
    </row>
    <row r="183" spans="1:65" x14ac:dyDescent="0.2">
      <c r="A183" s="385"/>
      <c r="B183" s="385"/>
      <c r="C183" s="385"/>
      <c r="D183" s="385"/>
      <c r="E183" s="385"/>
      <c r="F183" s="385"/>
      <c r="G183" s="385"/>
      <c r="H183" s="385"/>
      <c r="I183" s="385"/>
      <c r="J183" s="385"/>
      <c r="K183" s="385"/>
      <c r="L183" s="385"/>
      <c r="M183" s="385"/>
      <c r="N183" s="385"/>
      <c r="O183" s="385"/>
      <c r="P183" s="385"/>
      <c r="Q183" s="385"/>
      <c r="R183" s="385"/>
      <c r="S183" s="385"/>
      <c r="T183" s="385"/>
      <c r="U183" s="385"/>
      <c r="V183" s="385"/>
      <c r="W183" s="385"/>
      <c r="X183" s="385"/>
      <c r="Y183" s="385"/>
      <c r="Z183" s="385"/>
      <c r="AA183" s="385"/>
      <c r="AB183" s="385"/>
      <c r="AC183" s="385"/>
      <c r="AD183" s="385"/>
      <c r="AE183" s="385"/>
      <c r="AF183" s="385"/>
      <c r="AG183" s="385"/>
      <c r="AH183" s="385"/>
      <c r="AI183" s="385"/>
      <c r="AJ183" s="385"/>
      <c r="AK183" s="385"/>
      <c r="AL183" s="385"/>
      <c r="AM183" s="385"/>
      <c r="AN183" s="385"/>
      <c r="AO183" s="385"/>
      <c r="AP183" s="385"/>
      <c r="AQ183" s="385"/>
      <c r="AR183" s="385"/>
      <c r="AS183" s="385"/>
      <c r="AT183" s="385"/>
      <c r="AU183" s="385"/>
      <c r="AV183" s="385"/>
      <c r="AW183" s="385"/>
      <c r="AX183" s="385"/>
      <c r="AY183" s="385"/>
      <c r="AZ183" s="385"/>
      <c r="BA183" s="385"/>
      <c r="BB183" s="385"/>
      <c r="BC183" s="385"/>
      <c r="BD183" s="385"/>
      <c r="BE183" s="385"/>
      <c r="BF183" s="385"/>
      <c r="BG183" s="385"/>
      <c r="BH183" s="385"/>
      <c r="BI183" s="385"/>
      <c r="BJ183" s="385"/>
      <c r="BK183" s="385"/>
      <c r="BL183" s="385"/>
      <c r="BM183" s="385"/>
    </row>
    <row r="184" spans="1:65" x14ac:dyDescent="0.2">
      <c r="A184" s="385"/>
      <c r="B184" s="385"/>
      <c r="C184" s="385"/>
      <c r="D184" s="385"/>
      <c r="E184" s="385"/>
      <c r="F184" s="385"/>
      <c r="G184" s="385"/>
      <c r="H184" s="385"/>
      <c r="I184" s="385"/>
      <c r="J184" s="385"/>
      <c r="K184" s="385"/>
      <c r="L184" s="385"/>
      <c r="M184" s="385"/>
      <c r="N184" s="385"/>
      <c r="O184" s="385"/>
      <c r="P184" s="385"/>
      <c r="Q184" s="385"/>
      <c r="R184" s="385"/>
      <c r="S184" s="385"/>
      <c r="T184" s="385"/>
      <c r="U184" s="385"/>
      <c r="V184" s="385"/>
      <c r="W184" s="385"/>
      <c r="X184" s="385"/>
      <c r="Y184" s="385"/>
      <c r="Z184" s="385"/>
      <c r="AA184" s="385"/>
      <c r="AB184" s="385"/>
      <c r="AC184" s="385"/>
      <c r="AD184" s="385"/>
      <c r="AE184" s="385"/>
      <c r="AF184" s="385"/>
      <c r="AG184" s="385"/>
      <c r="AH184" s="385"/>
      <c r="AI184" s="385"/>
      <c r="AJ184" s="385"/>
      <c r="AK184" s="385"/>
      <c r="AL184" s="385"/>
      <c r="AM184" s="385"/>
      <c r="AN184" s="385"/>
      <c r="AO184" s="385"/>
      <c r="AP184" s="385"/>
      <c r="AQ184" s="385"/>
      <c r="AR184" s="385"/>
      <c r="AS184" s="385"/>
      <c r="AT184" s="385"/>
      <c r="AU184" s="385"/>
      <c r="AV184" s="385"/>
      <c r="AW184" s="385"/>
      <c r="AX184" s="385"/>
      <c r="AY184" s="385"/>
      <c r="AZ184" s="385"/>
      <c r="BA184" s="385"/>
      <c r="BB184" s="385"/>
      <c r="BC184" s="385"/>
      <c r="BD184" s="385"/>
      <c r="BE184" s="385"/>
      <c r="BF184" s="385"/>
      <c r="BG184" s="385"/>
      <c r="BH184" s="385"/>
      <c r="BI184" s="385"/>
      <c r="BJ184" s="385"/>
      <c r="BK184" s="385"/>
      <c r="BL184" s="385"/>
      <c r="BM184" s="385"/>
    </row>
    <row r="185" spans="1:65" x14ac:dyDescent="0.2">
      <c r="A185" s="385"/>
      <c r="B185" s="385"/>
      <c r="C185" s="385"/>
      <c r="D185" s="385"/>
      <c r="E185" s="385"/>
      <c r="F185" s="385"/>
      <c r="G185" s="385"/>
      <c r="H185" s="385"/>
      <c r="I185" s="385"/>
      <c r="J185" s="385"/>
      <c r="K185" s="385"/>
      <c r="L185" s="385"/>
      <c r="M185" s="385"/>
      <c r="N185" s="385"/>
      <c r="O185" s="385"/>
      <c r="P185" s="385"/>
      <c r="Q185" s="385"/>
      <c r="R185" s="385"/>
      <c r="S185" s="385"/>
      <c r="T185" s="385"/>
      <c r="U185" s="385"/>
      <c r="V185" s="385"/>
      <c r="W185" s="385"/>
      <c r="X185" s="385"/>
      <c r="Y185" s="385"/>
      <c r="Z185" s="385"/>
      <c r="AA185" s="385"/>
      <c r="AB185" s="385"/>
      <c r="AC185" s="385"/>
      <c r="AD185" s="385"/>
      <c r="AE185" s="385"/>
      <c r="AF185" s="385"/>
      <c r="AG185" s="385"/>
      <c r="AH185" s="385"/>
      <c r="AI185" s="385"/>
      <c r="AJ185" s="385"/>
      <c r="AK185" s="385"/>
      <c r="AL185" s="385"/>
      <c r="AM185" s="385"/>
      <c r="AN185" s="385"/>
      <c r="AO185" s="385"/>
      <c r="AP185" s="385"/>
      <c r="AQ185" s="385"/>
      <c r="AR185" s="385"/>
      <c r="AS185" s="385"/>
      <c r="AT185" s="385"/>
      <c r="AU185" s="385"/>
      <c r="AV185" s="385"/>
      <c r="AW185" s="385"/>
      <c r="AX185" s="385"/>
      <c r="AY185" s="385"/>
      <c r="AZ185" s="385"/>
      <c r="BA185" s="385"/>
      <c r="BB185" s="385"/>
      <c r="BC185" s="385"/>
      <c r="BD185" s="385"/>
      <c r="BE185" s="385"/>
      <c r="BF185" s="385"/>
      <c r="BG185" s="385"/>
      <c r="BH185" s="385"/>
      <c r="BI185" s="385"/>
      <c r="BJ185" s="385"/>
      <c r="BK185" s="385"/>
      <c r="BL185" s="385"/>
      <c r="BM185" s="385"/>
    </row>
    <row r="186" spans="1:65" x14ac:dyDescent="0.2">
      <c r="A186" s="385"/>
      <c r="B186" s="385"/>
      <c r="C186" s="385"/>
      <c r="D186" s="385"/>
      <c r="E186" s="385"/>
      <c r="F186" s="385"/>
      <c r="G186" s="385"/>
      <c r="H186" s="385"/>
      <c r="I186" s="385"/>
      <c r="J186" s="385"/>
      <c r="K186" s="385"/>
      <c r="L186" s="385"/>
      <c r="M186" s="385"/>
      <c r="N186" s="385"/>
      <c r="O186" s="385"/>
      <c r="P186" s="385"/>
      <c r="Q186" s="385"/>
      <c r="R186" s="385"/>
      <c r="S186" s="385"/>
      <c r="T186" s="385"/>
      <c r="U186" s="385"/>
      <c r="V186" s="385"/>
      <c r="W186" s="385"/>
      <c r="X186" s="385"/>
      <c r="Y186" s="385"/>
      <c r="Z186" s="385"/>
      <c r="AA186" s="385"/>
      <c r="AB186" s="385"/>
      <c r="AC186" s="385"/>
      <c r="AD186" s="385"/>
      <c r="AE186" s="385"/>
      <c r="AF186" s="385"/>
      <c r="AG186" s="385"/>
      <c r="AH186" s="385"/>
      <c r="AI186" s="385"/>
      <c r="AJ186" s="385"/>
      <c r="AK186" s="385"/>
      <c r="AL186" s="385"/>
      <c r="AM186" s="385"/>
      <c r="AN186" s="385"/>
      <c r="AO186" s="385"/>
      <c r="AP186" s="385"/>
      <c r="AQ186" s="385"/>
      <c r="AR186" s="385"/>
      <c r="AS186" s="385"/>
      <c r="AT186" s="385"/>
      <c r="AU186" s="385"/>
      <c r="AV186" s="385"/>
      <c r="AW186" s="385"/>
      <c r="AX186" s="385"/>
      <c r="AY186" s="385"/>
      <c r="AZ186" s="385"/>
      <c r="BA186" s="385"/>
      <c r="BB186" s="385"/>
      <c r="BC186" s="385"/>
      <c r="BD186" s="385"/>
      <c r="BE186" s="385"/>
      <c r="BF186" s="385"/>
      <c r="BG186" s="385"/>
      <c r="BH186" s="385"/>
      <c r="BI186" s="385"/>
      <c r="BJ186" s="385"/>
      <c r="BK186" s="385"/>
      <c r="BL186" s="385"/>
      <c r="BM186" s="385"/>
    </row>
    <row r="187" spans="1:65" x14ac:dyDescent="0.2">
      <c r="A187" s="385"/>
      <c r="B187" s="385"/>
      <c r="C187" s="385"/>
      <c r="D187" s="385"/>
      <c r="E187" s="385"/>
      <c r="F187" s="385"/>
      <c r="G187" s="385"/>
      <c r="H187" s="385"/>
      <c r="I187" s="385"/>
      <c r="J187" s="385"/>
      <c r="K187" s="385"/>
      <c r="L187" s="385"/>
      <c r="M187" s="385"/>
      <c r="N187" s="385"/>
      <c r="O187" s="385"/>
      <c r="P187" s="385"/>
      <c r="Q187" s="385"/>
      <c r="R187" s="385"/>
      <c r="S187" s="385"/>
      <c r="T187" s="385"/>
      <c r="U187" s="385"/>
      <c r="V187" s="385"/>
      <c r="W187" s="385"/>
      <c r="X187" s="385"/>
      <c r="Y187" s="385"/>
      <c r="Z187" s="385"/>
      <c r="AA187" s="385"/>
      <c r="AB187" s="385"/>
      <c r="AC187" s="385"/>
      <c r="AD187" s="385"/>
      <c r="AE187" s="385"/>
      <c r="AF187" s="385"/>
      <c r="AG187" s="385"/>
      <c r="AH187" s="385"/>
      <c r="AI187" s="385"/>
      <c r="AJ187" s="385"/>
      <c r="AK187" s="385"/>
      <c r="AL187" s="385"/>
      <c r="AM187" s="385"/>
      <c r="AN187" s="385"/>
      <c r="AO187" s="385"/>
      <c r="AP187" s="385"/>
      <c r="AQ187" s="385"/>
      <c r="AR187" s="385"/>
      <c r="AS187" s="385"/>
      <c r="AT187" s="385"/>
      <c r="AU187" s="385"/>
      <c r="AV187" s="385"/>
      <c r="AW187" s="385"/>
      <c r="AX187" s="385"/>
      <c r="AY187" s="385"/>
      <c r="AZ187" s="385"/>
      <c r="BA187" s="385"/>
      <c r="BB187" s="385"/>
      <c r="BC187" s="385"/>
      <c r="BD187" s="385"/>
      <c r="BE187" s="385"/>
      <c r="BF187" s="385"/>
      <c r="BG187" s="385"/>
      <c r="BH187" s="385"/>
      <c r="BI187" s="385"/>
      <c r="BJ187" s="385"/>
      <c r="BK187" s="385"/>
      <c r="BL187" s="385"/>
      <c r="BM187" s="385"/>
    </row>
    <row r="188" spans="1:65" x14ac:dyDescent="0.2">
      <c r="A188" s="385"/>
      <c r="B188" s="385"/>
      <c r="C188" s="385"/>
      <c r="D188" s="385"/>
      <c r="E188" s="385"/>
      <c r="F188" s="385"/>
      <c r="G188" s="385"/>
      <c r="H188" s="385"/>
      <c r="I188" s="385"/>
      <c r="J188" s="385"/>
      <c r="K188" s="385"/>
      <c r="L188" s="385"/>
      <c r="M188" s="385"/>
      <c r="N188" s="385"/>
      <c r="O188" s="385"/>
      <c r="P188" s="385"/>
      <c r="Q188" s="385"/>
      <c r="R188" s="385"/>
      <c r="S188" s="385"/>
      <c r="T188" s="385"/>
      <c r="U188" s="385"/>
      <c r="V188" s="385"/>
      <c r="W188" s="385"/>
      <c r="X188" s="385"/>
      <c r="Y188" s="385"/>
      <c r="Z188" s="385"/>
      <c r="AA188" s="385"/>
      <c r="AB188" s="385"/>
      <c r="AC188" s="385"/>
      <c r="AD188" s="385"/>
      <c r="AE188" s="385"/>
      <c r="AF188" s="385"/>
      <c r="AG188" s="385"/>
      <c r="AH188" s="385"/>
      <c r="AI188" s="385"/>
      <c r="AJ188" s="385"/>
      <c r="AK188" s="385"/>
      <c r="AL188" s="385"/>
      <c r="AM188" s="385"/>
      <c r="AN188" s="385"/>
      <c r="AO188" s="385"/>
      <c r="AP188" s="385"/>
      <c r="AQ188" s="385"/>
      <c r="AR188" s="385"/>
      <c r="AS188" s="385"/>
      <c r="AT188" s="385"/>
      <c r="AU188" s="385"/>
      <c r="AV188" s="385"/>
      <c r="AW188" s="385"/>
      <c r="AX188" s="385"/>
      <c r="AY188" s="385"/>
      <c r="AZ188" s="385"/>
      <c r="BA188" s="385"/>
      <c r="BB188" s="385"/>
      <c r="BC188" s="385"/>
      <c r="BD188" s="385"/>
      <c r="BE188" s="385"/>
      <c r="BF188" s="385"/>
      <c r="BG188" s="385"/>
      <c r="BH188" s="385"/>
      <c r="BI188" s="385"/>
      <c r="BJ188" s="385"/>
      <c r="BK188" s="385"/>
      <c r="BL188" s="385"/>
      <c r="BM188" s="385"/>
    </row>
    <row r="189" spans="1:65" x14ac:dyDescent="0.2">
      <c r="A189" s="385"/>
      <c r="B189" s="385"/>
      <c r="C189" s="385"/>
      <c r="D189" s="385"/>
      <c r="E189" s="385"/>
      <c r="F189" s="385"/>
      <c r="G189" s="385"/>
      <c r="H189" s="385"/>
      <c r="I189" s="385"/>
      <c r="J189" s="385"/>
      <c r="K189" s="385"/>
      <c r="L189" s="385"/>
      <c r="M189" s="385"/>
      <c r="N189" s="385"/>
      <c r="O189" s="385"/>
      <c r="P189" s="385"/>
      <c r="Q189" s="385"/>
      <c r="R189" s="385"/>
      <c r="S189" s="385"/>
      <c r="T189" s="385"/>
      <c r="U189" s="385"/>
      <c r="V189" s="385"/>
      <c r="W189" s="385"/>
      <c r="X189" s="385"/>
      <c r="Y189" s="385"/>
      <c r="Z189" s="385"/>
      <c r="AA189" s="385"/>
      <c r="AB189" s="385"/>
      <c r="AC189" s="385"/>
      <c r="AD189" s="385"/>
      <c r="AE189" s="385"/>
      <c r="AF189" s="385"/>
      <c r="AG189" s="385"/>
      <c r="AH189" s="385"/>
      <c r="AI189" s="385"/>
      <c r="AJ189" s="385"/>
      <c r="AK189" s="385"/>
      <c r="AL189" s="385"/>
      <c r="AM189" s="385"/>
      <c r="AN189" s="385"/>
      <c r="AO189" s="385"/>
      <c r="AP189" s="385"/>
      <c r="AQ189" s="385"/>
      <c r="AR189" s="385"/>
      <c r="AS189" s="385"/>
      <c r="AT189" s="385"/>
      <c r="AU189" s="385"/>
      <c r="AV189" s="385"/>
      <c r="AW189" s="385"/>
      <c r="AX189" s="385"/>
      <c r="AY189" s="385"/>
      <c r="AZ189" s="385"/>
      <c r="BA189" s="385"/>
      <c r="BB189" s="385"/>
      <c r="BC189" s="385"/>
      <c r="BD189" s="385"/>
      <c r="BE189" s="385"/>
      <c r="BF189" s="385"/>
      <c r="BG189" s="385"/>
      <c r="BH189" s="385"/>
      <c r="BI189" s="385"/>
      <c r="BJ189" s="385"/>
      <c r="BK189" s="385"/>
      <c r="BL189" s="385"/>
      <c r="BM189" s="385"/>
    </row>
    <row r="190" spans="1:65" x14ac:dyDescent="0.2">
      <c r="A190" s="385"/>
      <c r="B190" s="385"/>
      <c r="C190" s="385"/>
      <c r="D190" s="385"/>
      <c r="E190" s="385"/>
      <c r="F190" s="385"/>
      <c r="G190" s="385"/>
      <c r="H190" s="385"/>
      <c r="I190" s="385"/>
      <c r="J190" s="385"/>
      <c r="K190" s="385"/>
      <c r="L190" s="385"/>
      <c r="M190" s="385"/>
      <c r="N190" s="385"/>
      <c r="O190" s="385"/>
      <c r="P190" s="385"/>
      <c r="Q190" s="385"/>
      <c r="R190" s="385"/>
      <c r="S190" s="385"/>
      <c r="T190" s="385"/>
      <c r="U190" s="385"/>
      <c r="V190" s="385"/>
      <c r="W190" s="385"/>
      <c r="X190" s="385"/>
      <c r="Y190" s="385"/>
      <c r="Z190" s="385"/>
      <c r="AA190" s="385"/>
      <c r="AB190" s="385"/>
      <c r="AC190" s="385"/>
      <c r="AD190" s="385"/>
      <c r="AE190" s="385"/>
      <c r="AF190" s="385"/>
      <c r="AG190" s="385"/>
      <c r="AH190" s="385"/>
      <c r="AI190" s="385"/>
      <c r="AJ190" s="385"/>
      <c r="AK190" s="385"/>
      <c r="AL190" s="385"/>
      <c r="AM190" s="385"/>
      <c r="AN190" s="385"/>
      <c r="AO190" s="385"/>
      <c r="AP190" s="385"/>
      <c r="AQ190" s="385"/>
      <c r="AR190" s="385"/>
      <c r="AS190" s="385"/>
      <c r="AT190" s="385"/>
      <c r="AU190" s="385"/>
      <c r="AV190" s="385"/>
      <c r="AW190" s="385"/>
      <c r="AX190" s="385"/>
      <c r="AY190" s="385"/>
      <c r="AZ190" s="385"/>
      <c r="BA190" s="385"/>
      <c r="BB190" s="385"/>
      <c r="BC190" s="385"/>
      <c r="BD190" s="385"/>
      <c r="BE190" s="385"/>
      <c r="BF190" s="385"/>
      <c r="BG190" s="385"/>
      <c r="BH190" s="385"/>
      <c r="BI190" s="385"/>
      <c r="BJ190" s="385"/>
      <c r="BK190" s="385"/>
      <c r="BL190" s="385"/>
      <c r="BM190" s="385"/>
    </row>
    <row r="191" spans="1:65" x14ac:dyDescent="0.2">
      <c r="A191" s="385"/>
      <c r="B191" s="385"/>
      <c r="C191" s="385"/>
      <c r="D191" s="385"/>
      <c r="E191" s="385"/>
      <c r="F191" s="385"/>
      <c r="G191" s="385"/>
      <c r="H191" s="385"/>
      <c r="I191" s="385"/>
      <c r="J191" s="385"/>
      <c r="K191" s="385"/>
      <c r="L191" s="385"/>
      <c r="M191" s="385"/>
      <c r="N191" s="385"/>
      <c r="O191" s="385"/>
      <c r="P191" s="385"/>
      <c r="Q191" s="385"/>
      <c r="R191" s="385"/>
      <c r="S191" s="385"/>
      <c r="T191" s="385"/>
      <c r="U191" s="385"/>
      <c r="V191" s="385"/>
      <c r="W191" s="385"/>
      <c r="X191" s="385"/>
      <c r="Y191" s="385"/>
      <c r="Z191" s="385"/>
      <c r="AA191" s="385"/>
      <c r="AB191" s="385"/>
      <c r="AC191" s="385"/>
      <c r="AD191" s="385"/>
      <c r="AE191" s="385"/>
      <c r="AF191" s="385"/>
      <c r="AG191" s="385"/>
      <c r="AH191" s="385"/>
      <c r="AI191" s="385"/>
      <c r="AJ191" s="385"/>
      <c r="AK191" s="385"/>
      <c r="AL191" s="385"/>
      <c r="AM191" s="385"/>
      <c r="AN191" s="385"/>
      <c r="AO191" s="385"/>
      <c r="AP191" s="385"/>
      <c r="AQ191" s="385"/>
      <c r="AR191" s="385"/>
      <c r="AS191" s="385"/>
      <c r="AT191" s="385"/>
      <c r="AU191" s="385"/>
      <c r="AV191" s="385"/>
      <c r="AW191" s="385"/>
      <c r="AX191" s="385"/>
      <c r="AY191" s="385"/>
      <c r="AZ191" s="385"/>
      <c r="BA191" s="385"/>
      <c r="BB191" s="385"/>
      <c r="BC191" s="385"/>
      <c r="BD191" s="385"/>
      <c r="BE191" s="385"/>
      <c r="BF191" s="385"/>
      <c r="BG191" s="385"/>
      <c r="BH191" s="385"/>
      <c r="BI191" s="385"/>
      <c r="BJ191" s="385"/>
      <c r="BK191" s="385"/>
      <c r="BL191" s="385"/>
      <c r="BM191" s="385"/>
    </row>
    <row r="192" spans="1:65" x14ac:dyDescent="0.2">
      <c r="A192" s="385"/>
      <c r="B192" s="385"/>
      <c r="C192" s="385"/>
      <c r="D192" s="385"/>
      <c r="E192" s="385"/>
      <c r="F192" s="385"/>
      <c r="G192" s="385"/>
      <c r="H192" s="385"/>
      <c r="I192" s="385"/>
      <c r="J192" s="385"/>
      <c r="K192" s="385"/>
      <c r="L192" s="385"/>
      <c r="M192" s="385"/>
      <c r="N192" s="385"/>
      <c r="O192" s="385"/>
      <c r="P192" s="385"/>
      <c r="Q192" s="385"/>
      <c r="R192" s="385"/>
      <c r="S192" s="385"/>
      <c r="T192" s="385"/>
      <c r="U192" s="385"/>
      <c r="V192" s="385"/>
      <c r="W192" s="385"/>
      <c r="X192" s="385"/>
      <c r="Y192" s="385"/>
      <c r="Z192" s="385"/>
      <c r="AA192" s="385"/>
      <c r="AB192" s="385"/>
      <c r="AC192" s="385"/>
      <c r="AD192" s="385"/>
      <c r="AE192" s="385"/>
      <c r="AF192" s="385"/>
      <c r="AG192" s="385"/>
      <c r="AH192" s="385"/>
      <c r="AI192" s="385"/>
      <c r="AJ192" s="385"/>
      <c r="AK192" s="385"/>
      <c r="AL192" s="385"/>
      <c r="AM192" s="385"/>
      <c r="AN192" s="385"/>
      <c r="AO192" s="385"/>
      <c r="AP192" s="385"/>
      <c r="AQ192" s="385"/>
      <c r="AR192" s="385"/>
      <c r="AS192" s="385"/>
      <c r="AT192" s="385"/>
      <c r="AU192" s="385"/>
      <c r="AV192" s="385"/>
      <c r="AW192" s="385"/>
      <c r="AX192" s="385"/>
      <c r="AY192" s="385"/>
      <c r="AZ192" s="385"/>
      <c r="BA192" s="385"/>
      <c r="BB192" s="385"/>
      <c r="BC192" s="385"/>
      <c r="BD192" s="385"/>
      <c r="BE192" s="385"/>
      <c r="BF192" s="385"/>
      <c r="BG192" s="385"/>
      <c r="BH192" s="385"/>
      <c r="BI192" s="385"/>
      <c r="BJ192" s="385"/>
      <c r="BK192" s="385"/>
      <c r="BL192" s="385"/>
      <c r="BM192" s="385"/>
    </row>
    <row r="193" spans="1:65" x14ac:dyDescent="0.2">
      <c r="A193" s="385"/>
      <c r="B193" s="385"/>
      <c r="C193" s="385"/>
      <c r="D193" s="385"/>
      <c r="E193" s="385"/>
      <c r="F193" s="385"/>
      <c r="G193" s="385"/>
      <c r="H193" s="385"/>
      <c r="I193" s="385"/>
      <c r="J193" s="385"/>
      <c r="K193" s="385"/>
      <c r="L193" s="385"/>
      <c r="M193" s="385"/>
      <c r="N193" s="385"/>
      <c r="O193" s="385"/>
      <c r="P193" s="385"/>
      <c r="Q193" s="385"/>
      <c r="R193" s="385"/>
      <c r="S193" s="385"/>
      <c r="T193" s="385"/>
      <c r="U193" s="385"/>
      <c r="V193" s="385"/>
      <c r="W193" s="385"/>
      <c r="X193" s="385"/>
      <c r="Y193" s="385"/>
      <c r="Z193" s="385"/>
      <c r="AA193" s="385"/>
      <c r="AB193" s="385"/>
      <c r="AC193" s="385"/>
      <c r="AD193" s="385"/>
      <c r="AE193" s="385"/>
      <c r="AF193" s="385"/>
      <c r="AG193" s="385"/>
      <c r="AH193" s="385"/>
      <c r="AI193" s="385"/>
      <c r="AJ193" s="385"/>
      <c r="AK193" s="385"/>
      <c r="AL193" s="385"/>
      <c r="AM193" s="385"/>
      <c r="AN193" s="385"/>
      <c r="AO193" s="385"/>
      <c r="AP193" s="385"/>
      <c r="AQ193" s="385"/>
      <c r="AR193" s="385"/>
      <c r="AS193" s="385"/>
      <c r="AT193" s="385"/>
      <c r="AU193" s="385"/>
      <c r="AV193" s="385"/>
      <c r="AW193" s="385"/>
      <c r="AX193" s="385"/>
      <c r="AY193" s="385"/>
      <c r="AZ193" s="385"/>
      <c r="BA193" s="385"/>
      <c r="BB193" s="385"/>
      <c r="BC193" s="385"/>
      <c r="BD193" s="385"/>
      <c r="BE193" s="385"/>
      <c r="BF193" s="385"/>
      <c r="BG193" s="385"/>
      <c r="BH193" s="385"/>
      <c r="BI193" s="385"/>
      <c r="BJ193" s="385"/>
      <c r="BK193" s="385"/>
      <c r="BL193" s="385"/>
      <c r="BM193" s="385"/>
    </row>
    <row r="194" spans="1:65" x14ac:dyDescent="0.2">
      <c r="A194" s="385"/>
      <c r="B194" s="385"/>
      <c r="C194" s="385"/>
      <c r="D194" s="385"/>
      <c r="E194" s="385"/>
      <c r="F194" s="385"/>
      <c r="G194" s="385"/>
      <c r="H194" s="385"/>
      <c r="I194" s="385"/>
      <c r="J194" s="385"/>
      <c r="K194" s="385"/>
      <c r="L194" s="385"/>
      <c r="M194" s="385"/>
      <c r="N194" s="385"/>
      <c r="O194" s="385"/>
      <c r="P194" s="385"/>
      <c r="Q194" s="385"/>
      <c r="R194" s="385"/>
      <c r="S194" s="385"/>
      <c r="T194" s="385"/>
      <c r="U194" s="385"/>
      <c r="V194" s="385"/>
      <c r="W194" s="385"/>
      <c r="X194" s="385"/>
      <c r="Y194" s="385"/>
      <c r="Z194" s="385"/>
      <c r="AA194" s="385"/>
      <c r="AB194" s="385"/>
      <c r="AC194" s="385"/>
      <c r="AD194" s="385"/>
      <c r="AE194" s="385"/>
      <c r="AF194" s="385"/>
      <c r="AG194" s="385"/>
      <c r="AH194" s="385"/>
      <c r="AI194" s="385"/>
      <c r="AJ194" s="385"/>
      <c r="AK194" s="385"/>
      <c r="AL194" s="385"/>
      <c r="AM194" s="385"/>
      <c r="AN194" s="385"/>
      <c r="AO194" s="385"/>
      <c r="AP194" s="385"/>
      <c r="AQ194" s="385"/>
      <c r="AR194" s="385"/>
      <c r="AS194" s="385"/>
      <c r="AT194" s="385"/>
      <c r="AU194" s="385"/>
      <c r="AV194" s="385"/>
      <c r="AW194" s="385"/>
      <c r="AX194" s="385"/>
      <c r="AY194" s="385"/>
      <c r="AZ194" s="385"/>
      <c r="BA194" s="385"/>
      <c r="BB194" s="385"/>
      <c r="BC194" s="385"/>
      <c r="BD194" s="385"/>
      <c r="BE194" s="385"/>
      <c r="BF194" s="385"/>
      <c r="BG194" s="385"/>
      <c r="BH194" s="385"/>
      <c r="BI194" s="385"/>
      <c r="BJ194" s="385"/>
      <c r="BK194" s="385"/>
      <c r="BL194" s="385"/>
      <c r="BM194" s="385"/>
    </row>
    <row r="195" spans="1:65" x14ac:dyDescent="0.2">
      <c r="A195" s="385"/>
      <c r="B195" s="385"/>
      <c r="C195" s="385"/>
      <c r="D195" s="385"/>
      <c r="E195" s="385"/>
      <c r="F195" s="385"/>
      <c r="G195" s="385"/>
      <c r="H195" s="385"/>
      <c r="I195" s="385"/>
      <c r="J195" s="385"/>
      <c r="K195" s="385"/>
      <c r="L195" s="385"/>
      <c r="M195" s="385"/>
      <c r="N195" s="385"/>
      <c r="O195" s="385"/>
      <c r="P195" s="385"/>
      <c r="Q195" s="385"/>
      <c r="R195" s="385"/>
      <c r="S195" s="385"/>
      <c r="T195" s="385"/>
      <c r="U195" s="385"/>
      <c r="V195" s="385"/>
      <c r="W195" s="385"/>
      <c r="X195" s="385"/>
      <c r="Y195" s="385"/>
      <c r="Z195" s="385"/>
      <c r="AA195" s="385"/>
      <c r="AB195" s="385"/>
      <c r="AC195" s="385"/>
      <c r="AD195" s="385"/>
      <c r="AE195" s="385"/>
      <c r="AF195" s="385"/>
      <c r="AG195" s="385"/>
      <c r="AH195" s="385"/>
      <c r="AI195" s="385"/>
      <c r="AJ195" s="385"/>
      <c r="AK195" s="385"/>
      <c r="AL195" s="385"/>
      <c r="AM195" s="385"/>
      <c r="AN195" s="385"/>
      <c r="AO195" s="385"/>
      <c r="AP195" s="385"/>
      <c r="AQ195" s="385"/>
      <c r="AR195" s="385"/>
      <c r="AS195" s="385"/>
      <c r="AT195" s="385"/>
      <c r="AU195" s="385"/>
      <c r="AV195" s="385"/>
      <c r="AW195" s="385"/>
      <c r="AX195" s="385"/>
      <c r="AY195" s="385"/>
      <c r="AZ195" s="385"/>
      <c r="BA195" s="385"/>
      <c r="BB195" s="385"/>
      <c r="BC195" s="385"/>
      <c r="BD195" s="385"/>
      <c r="BE195" s="385"/>
      <c r="BF195" s="385"/>
      <c r="BG195" s="385"/>
      <c r="BH195" s="385"/>
      <c r="BI195" s="385"/>
      <c r="BJ195" s="385"/>
      <c r="BK195" s="385"/>
      <c r="BL195" s="385"/>
      <c r="BM195" s="385"/>
    </row>
    <row r="196" spans="1:65" x14ac:dyDescent="0.2">
      <c r="A196" s="385"/>
      <c r="B196" s="385"/>
      <c r="C196" s="385"/>
      <c r="D196" s="385"/>
      <c r="E196" s="385"/>
      <c r="F196" s="385"/>
      <c r="G196" s="385"/>
      <c r="H196" s="385"/>
      <c r="I196" s="385"/>
      <c r="J196" s="385"/>
      <c r="K196" s="385"/>
      <c r="L196" s="385"/>
      <c r="M196" s="385"/>
      <c r="N196" s="385"/>
      <c r="O196" s="385"/>
      <c r="P196" s="385"/>
      <c r="Q196" s="385"/>
      <c r="R196" s="385"/>
      <c r="S196" s="385"/>
      <c r="T196" s="385"/>
      <c r="U196" s="385"/>
      <c r="V196" s="385"/>
      <c r="W196" s="385"/>
      <c r="X196" s="385"/>
      <c r="Y196" s="385"/>
      <c r="Z196" s="385"/>
      <c r="AA196" s="385"/>
      <c r="AB196" s="385"/>
      <c r="AC196" s="385"/>
      <c r="AD196" s="385"/>
      <c r="AE196" s="385"/>
      <c r="AF196" s="385"/>
      <c r="AG196" s="385"/>
      <c r="AH196" s="385"/>
      <c r="AI196" s="385"/>
      <c r="AJ196" s="385"/>
      <c r="AK196" s="385"/>
      <c r="AL196" s="385"/>
      <c r="AM196" s="385"/>
      <c r="AN196" s="385"/>
      <c r="AO196" s="385"/>
      <c r="AP196" s="385"/>
      <c r="AQ196" s="385"/>
      <c r="AR196" s="385"/>
      <c r="AS196" s="385"/>
      <c r="AT196" s="385"/>
      <c r="AU196" s="385"/>
      <c r="AV196" s="385"/>
      <c r="AW196" s="385"/>
      <c r="AX196" s="385"/>
      <c r="AY196" s="385"/>
      <c r="AZ196" s="385"/>
      <c r="BA196" s="385"/>
      <c r="BB196" s="385"/>
      <c r="BC196" s="385"/>
      <c r="BD196" s="385"/>
      <c r="BE196" s="385"/>
      <c r="BF196" s="385"/>
      <c r="BG196" s="385"/>
      <c r="BH196" s="385"/>
      <c r="BI196" s="385"/>
      <c r="BJ196" s="385"/>
      <c r="BK196" s="385"/>
      <c r="BL196" s="385"/>
      <c r="BM196" s="385"/>
    </row>
    <row r="197" spans="1:65" x14ac:dyDescent="0.2">
      <c r="A197" s="385"/>
      <c r="B197" s="385"/>
      <c r="C197" s="385"/>
      <c r="D197" s="385"/>
      <c r="E197" s="385"/>
      <c r="F197" s="385"/>
      <c r="G197" s="385"/>
      <c r="H197" s="385"/>
      <c r="I197" s="385"/>
      <c r="J197" s="385"/>
      <c r="K197" s="385"/>
      <c r="L197" s="385"/>
      <c r="M197" s="385"/>
      <c r="N197" s="385"/>
      <c r="O197" s="385"/>
      <c r="P197" s="385"/>
      <c r="Q197" s="385"/>
      <c r="R197" s="385"/>
      <c r="S197" s="385"/>
      <c r="T197" s="385"/>
      <c r="U197" s="385"/>
      <c r="V197" s="385"/>
      <c r="W197" s="385"/>
      <c r="X197" s="385"/>
      <c r="Y197" s="385"/>
      <c r="Z197" s="385"/>
      <c r="AA197" s="385"/>
      <c r="AB197" s="385"/>
      <c r="AC197" s="385"/>
      <c r="AD197" s="385"/>
      <c r="AE197" s="385"/>
      <c r="AF197" s="385"/>
      <c r="AG197" s="385"/>
      <c r="AH197" s="385"/>
      <c r="AI197" s="385"/>
      <c r="AJ197" s="385"/>
      <c r="AK197" s="385"/>
      <c r="AL197" s="385"/>
      <c r="AM197" s="385"/>
      <c r="AN197" s="385"/>
      <c r="AO197" s="385"/>
      <c r="AP197" s="385"/>
      <c r="AQ197" s="385"/>
      <c r="AR197" s="385"/>
      <c r="AS197" s="385"/>
      <c r="AT197" s="385"/>
      <c r="AU197" s="385"/>
      <c r="AV197" s="385"/>
      <c r="AW197" s="385"/>
      <c r="AX197" s="385"/>
      <c r="AY197" s="385"/>
      <c r="AZ197" s="385"/>
      <c r="BA197" s="385"/>
      <c r="BB197" s="385"/>
      <c r="BC197" s="385"/>
      <c r="BD197" s="385"/>
      <c r="BE197" s="385"/>
      <c r="BF197" s="385"/>
      <c r="BG197" s="385"/>
      <c r="BH197" s="385"/>
      <c r="BI197" s="385"/>
      <c r="BJ197" s="385"/>
      <c r="BK197" s="385"/>
      <c r="BL197" s="385"/>
      <c r="BM197" s="385"/>
    </row>
    <row r="198" spans="1:65" x14ac:dyDescent="0.2">
      <c r="A198" s="385"/>
      <c r="B198" s="385"/>
      <c r="C198" s="385"/>
      <c r="D198" s="385"/>
      <c r="E198" s="385"/>
      <c r="F198" s="385"/>
      <c r="G198" s="385"/>
      <c r="H198" s="385"/>
      <c r="I198" s="385"/>
      <c r="J198" s="385"/>
      <c r="K198" s="385"/>
      <c r="L198" s="385"/>
      <c r="M198" s="385"/>
      <c r="N198" s="385"/>
      <c r="O198" s="385"/>
      <c r="P198" s="385"/>
      <c r="Q198" s="385"/>
      <c r="R198" s="385"/>
      <c r="S198" s="385"/>
      <c r="T198" s="385"/>
      <c r="U198" s="385"/>
      <c r="V198" s="385"/>
      <c r="W198" s="385"/>
      <c r="X198" s="385"/>
      <c r="Y198" s="385"/>
      <c r="Z198" s="385"/>
      <c r="AA198" s="385"/>
      <c r="AB198" s="385"/>
      <c r="AC198" s="385"/>
      <c r="AD198" s="385"/>
      <c r="AE198" s="385"/>
      <c r="AF198" s="385"/>
      <c r="AG198" s="385"/>
      <c r="AH198" s="385"/>
      <c r="AI198" s="385"/>
      <c r="AJ198" s="385"/>
      <c r="AK198" s="385"/>
      <c r="AL198" s="385"/>
      <c r="AM198" s="385"/>
      <c r="AN198" s="385"/>
      <c r="AO198" s="385"/>
      <c r="AP198" s="385"/>
      <c r="AQ198" s="385"/>
      <c r="AR198" s="385"/>
      <c r="AS198" s="385"/>
      <c r="AT198" s="385"/>
      <c r="AU198" s="385"/>
      <c r="AV198" s="385"/>
      <c r="AW198" s="385"/>
      <c r="AX198" s="385"/>
      <c r="AY198" s="385"/>
      <c r="AZ198" s="385"/>
      <c r="BA198" s="385"/>
      <c r="BB198" s="385"/>
      <c r="BC198" s="385"/>
      <c r="BD198" s="385"/>
      <c r="BE198" s="385"/>
      <c r="BF198" s="385"/>
      <c r="BG198" s="385"/>
      <c r="BH198" s="385"/>
      <c r="BI198" s="385"/>
      <c r="BJ198" s="385"/>
      <c r="BK198" s="385"/>
      <c r="BL198" s="385"/>
      <c r="BM198" s="385"/>
    </row>
    <row r="199" spans="1:65" x14ac:dyDescent="0.2">
      <c r="A199" s="385"/>
      <c r="B199" s="385"/>
      <c r="C199" s="385"/>
      <c r="D199" s="385"/>
      <c r="E199" s="385"/>
      <c r="F199" s="385"/>
      <c r="G199" s="385"/>
      <c r="H199" s="385"/>
      <c r="I199" s="385"/>
      <c r="J199" s="385"/>
      <c r="K199" s="385"/>
      <c r="L199" s="385"/>
      <c r="M199" s="385"/>
      <c r="N199" s="385"/>
      <c r="O199" s="385"/>
      <c r="P199" s="385"/>
      <c r="Q199" s="385"/>
      <c r="R199" s="385"/>
      <c r="S199" s="385"/>
      <c r="T199" s="385"/>
      <c r="U199" s="385"/>
      <c r="V199" s="385"/>
      <c r="W199" s="385"/>
      <c r="X199" s="385"/>
      <c r="Y199" s="385"/>
      <c r="Z199" s="385"/>
      <c r="AA199" s="385"/>
      <c r="AB199" s="385"/>
      <c r="AC199" s="385"/>
      <c r="AD199" s="385"/>
      <c r="AE199" s="385"/>
      <c r="AF199" s="385"/>
      <c r="AG199" s="385"/>
      <c r="AH199" s="385"/>
      <c r="AI199" s="385"/>
      <c r="AJ199" s="385"/>
      <c r="AK199" s="385"/>
      <c r="AL199" s="385"/>
      <c r="AM199" s="385"/>
      <c r="AN199" s="385"/>
      <c r="AO199" s="385"/>
      <c r="AP199" s="385"/>
      <c r="AQ199" s="385"/>
      <c r="AR199" s="385"/>
      <c r="AS199" s="385"/>
      <c r="AT199" s="385"/>
      <c r="AU199" s="385"/>
      <c r="AV199" s="385"/>
      <c r="AW199" s="385"/>
      <c r="AX199" s="385"/>
      <c r="AY199" s="385"/>
      <c r="AZ199" s="385"/>
      <c r="BA199" s="385"/>
      <c r="BB199" s="385"/>
      <c r="BC199" s="385"/>
      <c r="BD199" s="385"/>
      <c r="BE199" s="385"/>
      <c r="BF199" s="385"/>
      <c r="BG199" s="385"/>
      <c r="BH199" s="385"/>
      <c r="BI199" s="385"/>
      <c r="BJ199" s="385"/>
      <c r="BK199" s="385"/>
      <c r="BL199" s="385"/>
      <c r="BM199" s="385"/>
    </row>
    <row r="200" spans="1:65" x14ac:dyDescent="0.2">
      <c r="A200" s="385"/>
      <c r="B200" s="385"/>
      <c r="C200" s="385"/>
      <c r="D200" s="385"/>
      <c r="E200" s="385"/>
      <c r="F200" s="385"/>
      <c r="G200" s="385"/>
      <c r="H200" s="385"/>
      <c r="I200" s="385"/>
      <c r="J200" s="385"/>
      <c r="K200" s="385"/>
      <c r="L200" s="385"/>
      <c r="M200" s="385"/>
      <c r="N200" s="385"/>
      <c r="O200" s="385"/>
      <c r="P200" s="385"/>
      <c r="Q200" s="385"/>
      <c r="R200" s="385"/>
      <c r="S200" s="385"/>
      <c r="T200" s="385"/>
      <c r="U200" s="385"/>
      <c r="V200" s="385"/>
      <c r="W200" s="385"/>
      <c r="X200" s="385"/>
      <c r="Y200" s="385"/>
      <c r="Z200" s="385"/>
      <c r="AA200" s="385"/>
      <c r="AB200" s="385"/>
      <c r="AC200" s="385"/>
      <c r="AD200" s="385"/>
      <c r="AE200" s="385"/>
      <c r="AF200" s="385"/>
      <c r="AG200" s="385"/>
      <c r="AH200" s="385"/>
      <c r="AI200" s="385"/>
      <c r="AJ200" s="385"/>
      <c r="AK200" s="385"/>
      <c r="AL200" s="385"/>
      <c r="AM200" s="385"/>
      <c r="AN200" s="385"/>
      <c r="AO200" s="385"/>
      <c r="AP200" s="385"/>
      <c r="AQ200" s="385"/>
      <c r="AR200" s="385"/>
      <c r="AS200" s="385"/>
      <c r="AT200" s="385"/>
      <c r="AU200" s="385"/>
      <c r="AV200" s="385"/>
      <c r="AW200" s="385"/>
      <c r="AX200" s="385"/>
      <c r="AY200" s="385"/>
      <c r="AZ200" s="385"/>
      <c r="BA200" s="385"/>
      <c r="BB200" s="385"/>
      <c r="BC200" s="385"/>
      <c r="BD200" s="385"/>
      <c r="BE200" s="385"/>
      <c r="BF200" s="385"/>
      <c r="BG200" s="385"/>
      <c r="BH200" s="385"/>
      <c r="BI200" s="385"/>
      <c r="BJ200" s="385"/>
      <c r="BK200" s="385"/>
      <c r="BL200" s="385"/>
      <c r="BM200" s="385"/>
    </row>
    <row r="201" spans="1:65" x14ac:dyDescent="0.2">
      <c r="A201" s="385"/>
      <c r="B201" s="385"/>
      <c r="C201" s="385"/>
      <c r="D201" s="385"/>
      <c r="E201" s="385"/>
      <c r="F201" s="385"/>
      <c r="G201" s="385"/>
      <c r="H201" s="385"/>
      <c r="I201" s="385"/>
      <c r="J201" s="385"/>
      <c r="K201" s="385"/>
      <c r="L201" s="385"/>
      <c r="M201" s="385"/>
      <c r="N201" s="385"/>
      <c r="O201" s="385"/>
      <c r="P201" s="385"/>
      <c r="Q201" s="385"/>
      <c r="R201" s="385"/>
      <c r="S201" s="385"/>
      <c r="T201" s="385"/>
      <c r="U201" s="385"/>
      <c r="V201" s="385"/>
      <c r="W201" s="385"/>
      <c r="X201" s="385"/>
      <c r="Y201" s="385"/>
      <c r="Z201" s="385"/>
      <c r="AA201" s="385"/>
      <c r="AB201" s="385"/>
      <c r="AC201" s="385"/>
      <c r="AD201" s="385"/>
      <c r="AE201" s="385"/>
      <c r="AF201" s="385"/>
      <c r="AG201" s="385"/>
      <c r="AH201" s="385"/>
      <c r="AI201" s="385"/>
      <c r="AJ201" s="385"/>
      <c r="AK201" s="385"/>
      <c r="AL201" s="385"/>
      <c r="AM201" s="385"/>
      <c r="AN201" s="385"/>
      <c r="AO201" s="385"/>
      <c r="AP201" s="385"/>
      <c r="AQ201" s="385"/>
      <c r="AR201" s="385"/>
      <c r="AS201" s="385"/>
      <c r="AT201" s="385"/>
      <c r="AU201" s="385"/>
      <c r="AV201" s="385"/>
      <c r="AW201" s="385"/>
      <c r="AX201" s="385"/>
      <c r="AY201" s="385"/>
      <c r="AZ201" s="385"/>
      <c r="BA201" s="385"/>
      <c r="BB201" s="385"/>
      <c r="BC201" s="385"/>
      <c r="BD201" s="385"/>
      <c r="BE201" s="385"/>
      <c r="BF201" s="385"/>
      <c r="BG201" s="385"/>
      <c r="BH201" s="385"/>
      <c r="BI201" s="385"/>
      <c r="BJ201" s="385"/>
      <c r="BK201" s="385"/>
      <c r="BL201" s="385"/>
      <c r="BM201" s="385"/>
    </row>
    <row r="202" spans="1:65" x14ac:dyDescent="0.2">
      <c r="A202" s="385"/>
      <c r="B202" s="385"/>
      <c r="C202" s="385"/>
      <c r="D202" s="385"/>
      <c r="E202" s="385"/>
      <c r="F202" s="385"/>
      <c r="G202" s="385"/>
      <c r="H202" s="385"/>
      <c r="I202" s="385"/>
      <c r="J202" s="385"/>
      <c r="K202" s="385"/>
      <c r="L202" s="385"/>
      <c r="M202" s="385"/>
      <c r="N202" s="385"/>
      <c r="O202" s="385"/>
      <c r="P202" s="385"/>
      <c r="Q202" s="385"/>
      <c r="R202" s="385"/>
      <c r="S202" s="385"/>
      <c r="T202" s="385"/>
      <c r="U202" s="385"/>
      <c r="V202" s="385"/>
      <c r="W202" s="385"/>
      <c r="X202" s="385"/>
      <c r="Y202" s="385"/>
      <c r="Z202" s="385"/>
      <c r="AA202" s="385"/>
      <c r="AB202" s="385"/>
      <c r="AC202" s="385"/>
      <c r="AD202" s="385"/>
      <c r="AE202" s="385"/>
      <c r="AF202" s="385"/>
      <c r="AG202" s="385"/>
      <c r="AH202" s="385"/>
      <c r="AI202" s="385"/>
      <c r="AJ202" s="385"/>
      <c r="AK202" s="385"/>
      <c r="AL202" s="385"/>
      <c r="AM202" s="385"/>
      <c r="AN202" s="385"/>
      <c r="AO202" s="385"/>
      <c r="AP202" s="385"/>
      <c r="AQ202" s="385"/>
      <c r="AR202" s="385"/>
      <c r="AS202" s="385"/>
      <c r="AT202" s="385"/>
      <c r="AU202" s="385"/>
      <c r="AV202" s="385"/>
      <c r="AW202" s="385"/>
      <c r="AX202" s="385"/>
      <c r="AY202" s="385"/>
      <c r="AZ202" s="385"/>
      <c r="BA202" s="385"/>
      <c r="BB202" s="385"/>
      <c r="BC202" s="385"/>
      <c r="BD202" s="385"/>
      <c r="BE202" s="385"/>
      <c r="BF202" s="385"/>
      <c r="BG202" s="385"/>
      <c r="BH202" s="385"/>
      <c r="BI202" s="385"/>
      <c r="BJ202" s="385"/>
      <c r="BK202" s="385"/>
      <c r="BL202" s="385"/>
      <c r="BM202" s="385"/>
    </row>
    <row r="203" spans="1:65" x14ac:dyDescent="0.2">
      <c r="A203" s="385"/>
      <c r="B203" s="385"/>
      <c r="C203" s="385"/>
      <c r="D203" s="385"/>
      <c r="E203" s="385"/>
      <c r="F203" s="385"/>
      <c r="G203" s="385"/>
      <c r="H203" s="385"/>
      <c r="I203" s="385"/>
      <c r="J203" s="385"/>
      <c r="K203" s="385"/>
      <c r="L203" s="385"/>
      <c r="M203" s="385"/>
      <c r="N203" s="385"/>
      <c r="O203" s="385"/>
      <c r="P203" s="385"/>
      <c r="Q203" s="385"/>
      <c r="R203" s="385"/>
      <c r="S203" s="385"/>
      <c r="T203" s="385"/>
      <c r="U203" s="385"/>
      <c r="V203" s="385"/>
      <c r="W203" s="385"/>
      <c r="X203" s="385"/>
      <c r="Y203" s="385"/>
      <c r="Z203" s="385"/>
      <c r="AA203" s="385"/>
      <c r="AB203" s="385"/>
      <c r="AC203" s="385"/>
      <c r="AD203" s="385"/>
      <c r="AE203" s="385"/>
      <c r="AF203" s="385"/>
      <c r="AG203" s="385"/>
      <c r="AH203" s="385"/>
      <c r="AI203" s="385"/>
      <c r="AJ203" s="385"/>
      <c r="AK203" s="385"/>
      <c r="AL203" s="385"/>
      <c r="AM203" s="385"/>
      <c r="AN203" s="385"/>
      <c r="AO203" s="385"/>
      <c r="AP203" s="385"/>
      <c r="AQ203" s="385"/>
      <c r="AR203" s="385"/>
      <c r="AS203" s="385"/>
      <c r="AT203" s="385"/>
      <c r="AU203" s="385"/>
      <c r="AV203" s="385"/>
      <c r="AW203" s="385"/>
      <c r="AX203" s="385"/>
      <c r="AY203" s="385"/>
      <c r="AZ203" s="385"/>
      <c r="BA203" s="385"/>
      <c r="BB203" s="385"/>
      <c r="BC203" s="385"/>
      <c r="BD203" s="385"/>
      <c r="BE203" s="385"/>
      <c r="BF203" s="385"/>
      <c r="BG203" s="385"/>
      <c r="BH203" s="385"/>
      <c r="BI203" s="385"/>
      <c r="BJ203" s="385"/>
      <c r="BK203" s="385"/>
      <c r="BL203" s="385"/>
      <c r="BM203" s="385"/>
    </row>
    <row r="204" spans="1:65" x14ac:dyDescent="0.2">
      <c r="A204" s="385"/>
      <c r="B204" s="385"/>
      <c r="C204" s="385"/>
      <c r="D204" s="385"/>
      <c r="E204" s="385"/>
      <c r="F204" s="385"/>
      <c r="G204" s="385"/>
      <c r="H204" s="385"/>
      <c r="I204" s="385"/>
      <c r="J204" s="385"/>
      <c r="K204" s="385"/>
      <c r="L204" s="385"/>
      <c r="M204" s="385"/>
      <c r="N204" s="385"/>
      <c r="O204" s="385"/>
      <c r="P204" s="385"/>
      <c r="Q204" s="385"/>
      <c r="R204" s="385"/>
      <c r="S204" s="385"/>
      <c r="T204" s="385"/>
      <c r="U204" s="385"/>
      <c r="V204" s="385"/>
      <c r="W204" s="385"/>
      <c r="X204" s="385"/>
      <c r="Y204" s="385"/>
      <c r="Z204" s="385"/>
      <c r="AA204" s="385"/>
      <c r="AB204" s="385"/>
      <c r="AC204" s="385"/>
      <c r="AD204" s="385"/>
      <c r="AE204" s="385"/>
      <c r="AF204" s="385"/>
      <c r="AG204" s="385"/>
      <c r="AH204" s="385"/>
      <c r="AI204" s="385"/>
      <c r="AJ204" s="385"/>
      <c r="AK204" s="385"/>
      <c r="AL204" s="385"/>
      <c r="AM204" s="385"/>
      <c r="AN204" s="385"/>
      <c r="AO204" s="385"/>
      <c r="AP204" s="385"/>
      <c r="AQ204" s="385"/>
      <c r="AR204" s="385"/>
      <c r="AS204" s="385"/>
      <c r="AT204" s="385"/>
      <c r="AU204" s="385"/>
      <c r="AV204" s="385"/>
      <c r="AW204" s="385"/>
      <c r="AX204" s="385"/>
      <c r="AY204" s="385"/>
      <c r="AZ204" s="385"/>
      <c r="BA204" s="385"/>
      <c r="BB204" s="385"/>
      <c r="BC204" s="385"/>
      <c r="BD204" s="385"/>
      <c r="BE204" s="385"/>
      <c r="BF204" s="385"/>
      <c r="BG204" s="385"/>
      <c r="BH204" s="385"/>
      <c r="BI204" s="385"/>
      <c r="BJ204" s="385"/>
      <c r="BK204" s="385"/>
      <c r="BL204" s="385"/>
      <c r="BM204" s="385"/>
    </row>
    <row r="205" spans="1:65" x14ac:dyDescent="0.2">
      <c r="A205" s="385"/>
      <c r="B205" s="385"/>
      <c r="C205" s="385"/>
      <c r="D205" s="385"/>
      <c r="E205" s="385"/>
      <c r="F205" s="385"/>
      <c r="G205" s="385"/>
      <c r="H205" s="385"/>
      <c r="I205" s="385"/>
      <c r="J205" s="385"/>
      <c r="K205" s="385"/>
      <c r="L205" s="385"/>
      <c r="M205" s="385"/>
      <c r="N205" s="385"/>
      <c r="O205" s="385"/>
      <c r="P205" s="385"/>
      <c r="Q205" s="385"/>
      <c r="R205" s="385"/>
      <c r="S205" s="385"/>
      <c r="T205" s="385"/>
      <c r="U205" s="385"/>
      <c r="V205" s="385"/>
      <c r="W205" s="385"/>
      <c r="X205" s="385"/>
      <c r="Y205" s="385"/>
      <c r="Z205" s="385"/>
      <c r="AA205" s="385"/>
      <c r="AB205" s="385"/>
      <c r="AC205" s="385"/>
      <c r="AD205" s="385"/>
      <c r="AE205" s="385"/>
      <c r="AF205" s="385"/>
      <c r="AG205" s="385"/>
      <c r="AH205" s="385"/>
      <c r="AI205" s="385"/>
      <c r="AJ205" s="385"/>
      <c r="AK205" s="385"/>
      <c r="AL205" s="385"/>
      <c r="AM205" s="385"/>
      <c r="AN205" s="385"/>
      <c r="AO205" s="385"/>
      <c r="AP205" s="385"/>
      <c r="AQ205" s="385"/>
      <c r="AR205" s="385"/>
      <c r="AS205" s="385"/>
      <c r="AT205" s="385"/>
      <c r="AU205" s="385"/>
      <c r="AV205" s="385"/>
      <c r="AW205" s="385"/>
      <c r="AX205" s="385"/>
      <c r="AY205" s="385"/>
      <c r="AZ205" s="385"/>
      <c r="BA205" s="385"/>
      <c r="BB205" s="385"/>
      <c r="BC205" s="385"/>
      <c r="BD205" s="385"/>
      <c r="BE205" s="385"/>
      <c r="BF205" s="385"/>
      <c r="BG205" s="385"/>
      <c r="BH205" s="385"/>
      <c r="BI205" s="385"/>
      <c r="BJ205" s="385"/>
      <c r="BK205" s="385"/>
      <c r="BL205" s="385"/>
      <c r="BM205" s="385"/>
    </row>
    <row r="206" spans="1:65" x14ac:dyDescent="0.2">
      <c r="A206" s="385"/>
      <c r="B206" s="385"/>
      <c r="C206" s="385"/>
      <c r="D206" s="385"/>
      <c r="E206" s="385"/>
      <c r="F206" s="385"/>
      <c r="G206" s="385"/>
      <c r="H206" s="385"/>
      <c r="I206" s="385"/>
      <c r="J206" s="385"/>
      <c r="K206" s="385"/>
      <c r="L206" s="385"/>
      <c r="M206" s="385"/>
      <c r="N206" s="385"/>
      <c r="O206" s="385"/>
      <c r="P206" s="385"/>
      <c r="Q206" s="385"/>
      <c r="R206" s="385"/>
      <c r="S206" s="385"/>
      <c r="T206" s="385"/>
      <c r="U206" s="385"/>
      <c r="V206" s="385"/>
      <c r="W206" s="385"/>
      <c r="X206" s="385"/>
      <c r="Y206" s="385"/>
      <c r="Z206" s="385"/>
      <c r="AA206" s="385"/>
      <c r="AB206" s="385"/>
      <c r="AC206" s="385"/>
      <c r="AD206" s="385"/>
      <c r="AE206" s="385"/>
      <c r="AF206" s="385"/>
      <c r="AG206" s="385"/>
      <c r="AH206" s="385"/>
      <c r="AI206" s="385"/>
      <c r="AJ206" s="385"/>
      <c r="AK206" s="385"/>
      <c r="AL206" s="385"/>
      <c r="AM206" s="385"/>
      <c r="AN206" s="385"/>
      <c r="AO206" s="385"/>
      <c r="AP206" s="385"/>
      <c r="AQ206" s="385"/>
      <c r="AR206" s="385"/>
      <c r="AS206" s="385"/>
      <c r="AT206" s="385"/>
      <c r="AU206" s="385"/>
      <c r="AV206" s="385"/>
      <c r="AW206" s="385"/>
      <c r="AX206" s="385"/>
      <c r="AY206" s="385"/>
      <c r="AZ206" s="385"/>
      <c r="BA206" s="385"/>
      <c r="BB206" s="385"/>
      <c r="BC206" s="385"/>
      <c r="BD206" s="385"/>
      <c r="BE206" s="385"/>
      <c r="BF206" s="385"/>
      <c r="BG206" s="385"/>
      <c r="BH206" s="385"/>
      <c r="BI206" s="385"/>
      <c r="BJ206" s="385"/>
      <c r="BK206" s="385"/>
      <c r="BL206" s="385"/>
      <c r="BM206" s="385"/>
    </row>
    <row r="207" spans="1:65" x14ac:dyDescent="0.2">
      <c r="A207" s="385"/>
      <c r="B207" s="385"/>
      <c r="C207" s="385"/>
      <c r="D207" s="385"/>
      <c r="E207" s="385"/>
      <c r="F207" s="385"/>
      <c r="G207" s="385"/>
      <c r="H207" s="385"/>
      <c r="I207" s="385"/>
      <c r="J207" s="385"/>
      <c r="K207" s="385"/>
      <c r="L207" s="385"/>
      <c r="M207" s="385"/>
      <c r="N207" s="385"/>
      <c r="O207" s="385"/>
      <c r="P207" s="385"/>
      <c r="Q207" s="385"/>
      <c r="R207" s="385"/>
      <c r="S207" s="385"/>
      <c r="T207" s="385"/>
      <c r="U207" s="385"/>
      <c r="V207" s="385"/>
      <c r="W207" s="385"/>
      <c r="X207" s="385"/>
      <c r="Y207" s="385"/>
      <c r="Z207" s="385"/>
      <c r="AA207" s="385"/>
      <c r="AB207" s="385"/>
      <c r="AC207" s="385"/>
      <c r="AD207" s="385"/>
      <c r="AE207" s="385"/>
      <c r="AF207" s="385"/>
      <c r="AG207" s="385"/>
      <c r="AH207" s="385"/>
      <c r="AI207" s="385"/>
      <c r="AJ207" s="385"/>
      <c r="AK207" s="385"/>
      <c r="AL207" s="385"/>
      <c r="AM207" s="385"/>
      <c r="AN207" s="385"/>
      <c r="AO207" s="385"/>
      <c r="AP207" s="385"/>
      <c r="AQ207" s="385"/>
      <c r="AR207" s="385"/>
      <c r="AS207" s="385"/>
      <c r="AT207" s="385"/>
      <c r="AU207" s="385"/>
      <c r="AV207" s="385"/>
      <c r="AW207" s="385"/>
      <c r="AX207" s="385"/>
      <c r="AY207" s="385"/>
      <c r="AZ207" s="385"/>
      <c r="BA207" s="385"/>
      <c r="BB207" s="385"/>
      <c r="BC207" s="385"/>
      <c r="BD207" s="385"/>
      <c r="BE207" s="385"/>
      <c r="BF207" s="385"/>
      <c r="BG207" s="385"/>
      <c r="BH207" s="385"/>
      <c r="BI207" s="385"/>
      <c r="BJ207" s="385"/>
      <c r="BK207" s="385"/>
      <c r="BL207" s="385"/>
      <c r="BM207" s="385"/>
    </row>
    <row r="208" spans="1:65" x14ac:dyDescent="0.2">
      <c r="A208" s="385"/>
      <c r="B208" s="385"/>
      <c r="C208" s="385"/>
      <c r="D208" s="385"/>
      <c r="E208" s="385"/>
      <c r="F208" s="385"/>
      <c r="G208" s="385"/>
      <c r="H208" s="385"/>
      <c r="I208" s="385"/>
      <c r="J208" s="385"/>
      <c r="K208" s="385"/>
      <c r="L208" s="385"/>
      <c r="M208" s="385"/>
      <c r="N208" s="385"/>
      <c r="O208" s="385"/>
      <c r="P208" s="385"/>
      <c r="Q208" s="385"/>
      <c r="R208" s="385"/>
      <c r="S208" s="385"/>
      <c r="T208" s="385"/>
      <c r="U208" s="385"/>
      <c r="V208" s="385"/>
      <c r="W208" s="385"/>
      <c r="X208" s="385"/>
      <c r="Y208" s="385"/>
      <c r="Z208" s="385"/>
      <c r="AA208" s="385"/>
      <c r="AB208" s="385"/>
      <c r="AC208" s="385"/>
      <c r="AD208" s="385"/>
      <c r="AE208" s="385"/>
      <c r="AF208" s="385"/>
      <c r="AG208" s="385"/>
      <c r="AH208" s="385"/>
      <c r="AI208" s="385"/>
      <c r="AJ208" s="385"/>
      <c r="AK208" s="385"/>
      <c r="AL208" s="385"/>
      <c r="AM208" s="385"/>
      <c r="AN208" s="385"/>
      <c r="AO208" s="385"/>
      <c r="AP208" s="385"/>
      <c r="AQ208" s="385"/>
      <c r="AR208" s="385"/>
      <c r="AS208" s="385"/>
      <c r="AT208" s="385"/>
      <c r="AU208" s="385"/>
      <c r="AV208" s="385"/>
      <c r="AW208" s="385"/>
      <c r="AX208" s="385"/>
      <c r="AY208" s="385"/>
      <c r="AZ208" s="385"/>
      <c r="BA208" s="385"/>
      <c r="BB208" s="385"/>
      <c r="BC208" s="385"/>
      <c r="BD208" s="385"/>
      <c r="BE208" s="385"/>
      <c r="BF208" s="385"/>
      <c r="BG208" s="385"/>
      <c r="BH208" s="385"/>
      <c r="BI208" s="385"/>
      <c r="BJ208" s="385"/>
      <c r="BK208" s="385"/>
      <c r="BL208" s="385"/>
      <c r="BM208" s="385"/>
    </row>
  </sheetData>
  <mergeCells count="26">
    <mergeCell ref="E8:E20"/>
    <mergeCell ref="B5:B6"/>
    <mergeCell ref="C5:E5"/>
    <mergeCell ref="B23:M23"/>
    <mergeCell ref="B24:M24"/>
    <mergeCell ref="B25:M25"/>
    <mergeCell ref="B26:M26"/>
    <mergeCell ref="B27:M27"/>
    <mergeCell ref="B28:M28"/>
    <mergeCell ref="B29:M29"/>
    <mergeCell ref="B30:M30"/>
    <mergeCell ref="B31:M31"/>
    <mergeCell ref="B32:M32"/>
    <mergeCell ref="B33:M33"/>
    <mergeCell ref="B34:M34"/>
    <mergeCell ref="B35:M35"/>
    <mergeCell ref="B36:M36"/>
    <mergeCell ref="B37:M37"/>
    <mergeCell ref="B38:M38"/>
    <mergeCell ref="B39:M39"/>
    <mergeCell ref="B45:M45"/>
    <mergeCell ref="B40:M40"/>
    <mergeCell ref="B41:M41"/>
    <mergeCell ref="B42:M42"/>
    <mergeCell ref="B43:M43"/>
    <mergeCell ref="B44:M44"/>
  </mergeCells>
  <conditionalFormatting sqref="D8:D17">
    <cfRule type="dataBar" priority="197">
      <dataBar>
        <cfvo type="min"/>
        <cfvo type="max"/>
        <color rgb="FFC00000"/>
      </dataBar>
    </cfRule>
    <cfRule type="dataBar" priority="198">
      <dataBar>
        <cfvo type="min"/>
        <cfvo type="max"/>
        <color rgb="FF638EC6"/>
      </dataBar>
    </cfRule>
  </conditionalFormatting>
  <conditionalFormatting sqref="E8">
    <cfRule type="cellIs" dxfId="720" priority="191" operator="between">
      <formula>0.80001</formula>
      <formula>1</formula>
    </cfRule>
    <cfRule type="cellIs" dxfId="719" priority="192" operator="between">
      <formula>0.60001</formula>
      <formula>0.8</formula>
    </cfRule>
    <cfRule type="cellIs" dxfId="718" priority="193" operator="between">
      <formula>0.400001</formula>
      <formula>0.6</formula>
    </cfRule>
    <cfRule type="cellIs" dxfId="717" priority="194" operator="between">
      <formula>0.200001</formula>
      <formula>0.4</formula>
    </cfRule>
    <cfRule type="cellIs" dxfId="716" priority="195" operator="between">
      <formula>0</formula>
      <formula>0.2</formula>
    </cfRule>
  </conditionalFormatting>
  <conditionalFormatting sqref="C8:C20">
    <cfRule type="cellIs" dxfId="715" priority="181" operator="between">
      <formula>80.001</formula>
      <formula>100</formula>
    </cfRule>
    <cfRule type="cellIs" dxfId="714" priority="182" operator="between">
      <formula>60.001</formula>
      <formula>80</formula>
    </cfRule>
    <cfRule type="cellIs" dxfId="713" priority="183" operator="between">
      <formula>40.0001</formula>
      <formula>60</formula>
    </cfRule>
    <cfRule type="cellIs" dxfId="712" priority="184" operator="between">
      <formula>20.001</formula>
      <formula>40</formula>
    </cfRule>
    <cfRule type="cellIs" dxfId="711" priority="185" operator="between">
      <formula>0</formula>
      <formula>20</formula>
    </cfRule>
  </conditionalFormatting>
  <conditionalFormatting sqref="D18:D20">
    <cfRule type="dataBar" priority="227">
      <dataBar>
        <cfvo type="min"/>
        <cfvo type="max"/>
        <color rgb="FFC00000"/>
      </dataBar>
    </cfRule>
    <cfRule type="dataBar" priority="228">
      <dataBar>
        <cfvo type="min"/>
        <cfvo type="max"/>
        <color rgb="FF638EC6"/>
      </dataBar>
    </cfRule>
  </conditionalFormatting>
  <conditionalFormatting sqref="C8:C20">
    <cfRule type="cellIs" dxfId="710" priority="151" operator="between">
      <formula>80.001</formula>
      <formula>100</formula>
    </cfRule>
    <cfRule type="cellIs" dxfId="709" priority="152" operator="between">
      <formula>60.001</formula>
      <formula>80</formula>
    </cfRule>
    <cfRule type="cellIs" dxfId="708" priority="153" operator="between">
      <formula>40.0001</formula>
      <formula>60</formula>
    </cfRule>
    <cfRule type="cellIs" dxfId="707" priority="154" operator="between">
      <formula>20.001</formula>
      <formula>40</formula>
    </cfRule>
    <cfRule type="cellIs" dxfId="706" priority="155" operator="between">
      <formula>0</formula>
      <formula>20</formula>
    </cfRule>
  </conditionalFormatting>
  <conditionalFormatting sqref="C8:C20">
    <cfRule type="cellIs" dxfId="705" priority="146" operator="between">
      <formula>80.001</formula>
      <formula>100</formula>
    </cfRule>
    <cfRule type="cellIs" dxfId="704" priority="147" operator="between">
      <formula>60.001</formula>
      <formula>80</formula>
    </cfRule>
    <cfRule type="cellIs" dxfId="703" priority="148" operator="between">
      <formula>40.0001</formula>
      <formula>60</formula>
    </cfRule>
    <cfRule type="cellIs" dxfId="702" priority="149" operator="between">
      <formula>20.001</formula>
      <formula>40</formula>
    </cfRule>
    <cfRule type="cellIs" dxfId="701" priority="150" operator="between">
      <formula>0</formula>
      <formula>20</formula>
    </cfRule>
  </conditionalFormatting>
  <conditionalFormatting sqref="C8:C20">
    <cfRule type="cellIs" dxfId="700" priority="141" operator="between">
      <formula>80.001</formula>
      <formula>100</formula>
    </cfRule>
    <cfRule type="cellIs" dxfId="699" priority="142" operator="between">
      <formula>60.001</formula>
      <formula>80</formula>
    </cfRule>
    <cfRule type="cellIs" dxfId="698" priority="143" operator="between">
      <formula>40.0001</formula>
      <formula>60</formula>
    </cfRule>
    <cfRule type="cellIs" dxfId="697" priority="144" operator="between">
      <formula>20.001</formula>
      <formula>40</formula>
    </cfRule>
    <cfRule type="cellIs" dxfId="696" priority="145" operator="between">
      <formula>0</formula>
      <formula>20</formula>
    </cfRule>
  </conditionalFormatting>
  <conditionalFormatting sqref="C8:C20">
    <cfRule type="cellIs" dxfId="695" priority="136" operator="between">
      <formula>80.001</formula>
      <formula>100</formula>
    </cfRule>
    <cfRule type="cellIs" dxfId="694" priority="137" operator="between">
      <formula>60.001</formula>
      <formula>80</formula>
    </cfRule>
    <cfRule type="cellIs" dxfId="693" priority="138" operator="between">
      <formula>40.0001</formula>
      <formula>60</formula>
    </cfRule>
    <cfRule type="cellIs" dxfId="692" priority="139" operator="between">
      <formula>20.001</formula>
      <formula>40</formula>
    </cfRule>
    <cfRule type="cellIs" dxfId="691" priority="140" operator="between">
      <formula>0</formula>
      <formula>20</formula>
    </cfRule>
  </conditionalFormatting>
  <conditionalFormatting sqref="C8:C20">
    <cfRule type="cellIs" dxfId="690" priority="131" operator="between">
      <formula>80.001</formula>
      <formula>100</formula>
    </cfRule>
    <cfRule type="cellIs" dxfId="689" priority="132" operator="between">
      <formula>60.001</formula>
      <formula>80</formula>
    </cfRule>
    <cfRule type="cellIs" dxfId="688" priority="133" operator="between">
      <formula>40.0001</formula>
      <formula>60</formula>
    </cfRule>
    <cfRule type="cellIs" dxfId="687" priority="134" operator="between">
      <formula>20.001</formula>
      <formula>40</formula>
    </cfRule>
    <cfRule type="cellIs" dxfId="686" priority="135" operator="between">
      <formula>0</formula>
      <formula>20</formula>
    </cfRule>
  </conditionalFormatting>
  <conditionalFormatting sqref="C8:C20">
    <cfRule type="cellIs" dxfId="685" priority="126" operator="between">
      <formula>80.001</formula>
      <formula>100</formula>
    </cfRule>
    <cfRule type="cellIs" dxfId="684" priority="127" operator="between">
      <formula>60.001</formula>
      <formula>80</formula>
    </cfRule>
    <cfRule type="cellIs" dxfId="683" priority="128" operator="between">
      <formula>40.0001</formula>
      <formula>60</formula>
    </cfRule>
    <cfRule type="cellIs" dxfId="682" priority="129" operator="between">
      <formula>20.001</formula>
      <formula>40</formula>
    </cfRule>
    <cfRule type="cellIs" dxfId="681" priority="130" operator="between">
      <formula>0</formula>
      <formula>20</formula>
    </cfRule>
  </conditionalFormatting>
  <conditionalFormatting sqref="C8:C20">
    <cfRule type="cellIs" dxfId="680" priority="121" operator="between">
      <formula>80.001</formula>
      <formula>100</formula>
    </cfRule>
    <cfRule type="cellIs" dxfId="679" priority="122" operator="between">
      <formula>60.001</formula>
      <formula>80</formula>
    </cfRule>
    <cfRule type="cellIs" dxfId="678" priority="123" operator="between">
      <formula>40.0001</formula>
      <formula>60</formula>
    </cfRule>
    <cfRule type="cellIs" dxfId="677" priority="124" operator="between">
      <formula>20.001</formula>
      <formula>40</formula>
    </cfRule>
    <cfRule type="cellIs" dxfId="676" priority="125" operator="between">
      <formula>0</formula>
      <formula>20</formula>
    </cfRule>
  </conditionalFormatting>
  <conditionalFormatting sqref="C8:C20">
    <cfRule type="cellIs" dxfId="675" priority="116" operator="between">
      <formula>80.001</formula>
      <formula>100</formula>
    </cfRule>
    <cfRule type="cellIs" dxfId="674" priority="117" operator="between">
      <formula>60.001</formula>
      <formula>80</formula>
    </cfRule>
    <cfRule type="cellIs" dxfId="673" priority="118" operator="between">
      <formula>40.0001</formula>
      <formula>60</formula>
    </cfRule>
    <cfRule type="cellIs" dxfId="672" priority="119" operator="between">
      <formula>20.001</formula>
      <formula>40</formula>
    </cfRule>
    <cfRule type="cellIs" dxfId="671" priority="120" operator="between">
      <formula>0</formula>
      <formula>20</formula>
    </cfRule>
  </conditionalFormatting>
  <conditionalFormatting sqref="C8:C20">
    <cfRule type="cellIs" dxfId="670" priority="111" operator="between">
      <formula>80.001</formula>
      <formula>100</formula>
    </cfRule>
    <cfRule type="cellIs" dxfId="669" priority="112" operator="between">
      <formula>60.001</formula>
      <formula>80</formula>
    </cfRule>
    <cfRule type="cellIs" dxfId="668" priority="113" operator="between">
      <formula>40.0001</formula>
      <formula>60</formula>
    </cfRule>
    <cfRule type="cellIs" dxfId="667" priority="114" operator="between">
      <formula>20.001</formula>
      <formula>40</formula>
    </cfRule>
    <cfRule type="cellIs" dxfId="666" priority="115" operator="between">
      <formula>0</formula>
      <formula>20</formula>
    </cfRule>
  </conditionalFormatting>
  <conditionalFormatting sqref="C8:C20">
    <cfRule type="cellIs" dxfId="665" priority="106" operator="between">
      <formula>80.001</formula>
      <formula>100</formula>
    </cfRule>
    <cfRule type="cellIs" dxfId="664" priority="107" operator="between">
      <formula>60.001</formula>
      <formula>80</formula>
    </cfRule>
    <cfRule type="cellIs" dxfId="663" priority="108" operator="between">
      <formula>40.0001</formula>
      <formula>60</formula>
    </cfRule>
    <cfRule type="cellIs" dxfId="662" priority="109" operator="between">
      <formula>20.001</formula>
      <formula>40</formula>
    </cfRule>
    <cfRule type="cellIs" dxfId="661" priority="110" operator="between">
      <formula>0</formula>
      <formula>20</formula>
    </cfRule>
  </conditionalFormatting>
  <conditionalFormatting sqref="C8:C20">
    <cfRule type="cellIs" dxfId="660" priority="101" operator="between">
      <formula>80.001</formula>
      <formula>100</formula>
    </cfRule>
    <cfRule type="cellIs" dxfId="659" priority="102" operator="between">
      <formula>60.001</formula>
      <formula>80</formula>
    </cfRule>
    <cfRule type="cellIs" dxfId="658" priority="103" operator="between">
      <formula>40.0001</formula>
      <formula>60</formula>
    </cfRule>
    <cfRule type="cellIs" dxfId="657" priority="104" operator="between">
      <formula>20.001</formula>
      <formula>40</formula>
    </cfRule>
    <cfRule type="cellIs" dxfId="656" priority="105" operator="between">
      <formula>0</formula>
      <formula>20</formula>
    </cfRule>
  </conditionalFormatting>
  <conditionalFormatting sqref="C8:C20">
    <cfRule type="cellIs" dxfId="655" priority="96" operator="between">
      <formula>80.001</formula>
      <formula>100</formula>
    </cfRule>
    <cfRule type="cellIs" dxfId="654" priority="97" operator="between">
      <formula>60.001</formula>
      <formula>80</formula>
    </cfRule>
    <cfRule type="cellIs" dxfId="653" priority="98" operator="between">
      <formula>40.0001</formula>
      <formula>60</formula>
    </cfRule>
    <cfRule type="cellIs" dxfId="652" priority="99" operator="between">
      <formula>20.001</formula>
      <formula>40</formula>
    </cfRule>
    <cfRule type="cellIs" dxfId="651" priority="100" operator="between">
      <formula>0</formula>
      <formula>20</formula>
    </cfRule>
  </conditionalFormatting>
  <conditionalFormatting sqref="C8:C20">
    <cfRule type="cellIs" dxfId="650" priority="91" operator="between">
      <formula>80.001</formula>
      <formula>100</formula>
    </cfRule>
    <cfRule type="cellIs" dxfId="649" priority="92" operator="between">
      <formula>60.001</formula>
      <formula>80</formula>
    </cfRule>
    <cfRule type="cellIs" dxfId="648" priority="93" operator="between">
      <formula>40.0001</formula>
      <formula>60</formula>
    </cfRule>
    <cfRule type="cellIs" dxfId="647" priority="94" operator="between">
      <formula>20.001</formula>
      <formula>40</formula>
    </cfRule>
    <cfRule type="cellIs" dxfId="646" priority="95" operator="between">
      <formula>0</formula>
      <formula>20</formula>
    </cfRule>
  </conditionalFormatting>
  <conditionalFormatting sqref="C8:C20">
    <cfRule type="cellIs" dxfId="645" priority="86" operator="between">
      <formula>80.001</formula>
      <formula>100</formula>
    </cfRule>
    <cfRule type="cellIs" dxfId="644" priority="87" operator="between">
      <formula>60.001</formula>
      <formula>80</formula>
    </cfRule>
    <cfRule type="cellIs" dxfId="643" priority="88" operator="between">
      <formula>40.0001</formula>
      <formula>60</formula>
    </cfRule>
    <cfRule type="cellIs" dxfId="642" priority="89" operator="between">
      <formula>20.001</formula>
      <formula>40</formula>
    </cfRule>
    <cfRule type="cellIs" dxfId="641" priority="90" operator="between">
      <formula>0</formula>
      <formula>20</formula>
    </cfRule>
  </conditionalFormatting>
  <conditionalFormatting sqref="C8:C20">
    <cfRule type="cellIs" dxfId="640" priority="81" operator="between">
      <formula>80.001</formula>
      <formula>100</formula>
    </cfRule>
    <cfRule type="cellIs" dxfId="639" priority="82" operator="between">
      <formula>60.001</formula>
      <formula>80</formula>
    </cfRule>
    <cfRule type="cellIs" dxfId="638" priority="83" operator="between">
      <formula>40.0001</formula>
      <formula>60</formula>
    </cfRule>
    <cfRule type="cellIs" dxfId="637" priority="84" operator="between">
      <formula>20.001</formula>
      <formula>40</formula>
    </cfRule>
    <cfRule type="cellIs" dxfId="636" priority="85" operator="between">
      <formula>0</formula>
      <formula>20</formula>
    </cfRule>
  </conditionalFormatting>
  <conditionalFormatting sqref="C8:C20">
    <cfRule type="cellIs" dxfId="635" priority="76" operator="between">
      <formula>80.001</formula>
      <formula>100</formula>
    </cfRule>
    <cfRule type="cellIs" dxfId="634" priority="77" operator="between">
      <formula>60.001</formula>
      <formula>80</formula>
    </cfRule>
    <cfRule type="cellIs" dxfId="633" priority="78" operator="between">
      <formula>40.0001</formula>
      <formula>60</formula>
    </cfRule>
    <cfRule type="cellIs" dxfId="632" priority="79" operator="between">
      <formula>20.001</formula>
      <formula>40</formula>
    </cfRule>
    <cfRule type="cellIs" dxfId="631" priority="80" operator="between">
      <formula>0</formula>
      <formula>20</formula>
    </cfRule>
  </conditionalFormatting>
  <conditionalFormatting sqref="C8:C20">
    <cfRule type="cellIs" dxfId="630" priority="71" operator="between">
      <formula>80.001</formula>
      <formula>100</formula>
    </cfRule>
    <cfRule type="cellIs" dxfId="629" priority="72" operator="between">
      <formula>60.001</formula>
      <formula>80</formula>
    </cfRule>
    <cfRule type="cellIs" dxfId="628" priority="73" operator="between">
      <formula>40.0001</formula>
      <formula>60</formula>
    </cfRule>
    <cfRule type="cellIs" dxfId="627" priority="74" operator="between">
      <formula>20.001</formula>
      <formula>40</formula>
    </cfRule>
    <cfRule type="cellIs" dxfId="626" priority="75" operator="between">
      <formula>0</formula>
      <formula>20</formula>
    </cfRule>
  </conditionalFormatting>
  <conditionalFormatting sqref="C8:C20">
    <cfRule type="cellIs" dxfId="625" priority="66" operator="between">
      <formula>80.001</formula>
      <formula>100</formula>
    </cfRule>
    <cfRule type="cellIs" dxfId="624" priority="67" operator="between">
      <formula>60.001</formula>
      <formula>80</formula>
    </cfRule>
    <cfRule type="cellIs" dxfId="623" priority="68" operator="between">
      <formula>40.0001</formula>
      <formula>60</formula>
    </cfRule>
    <cfRule type="cellIs" dxfId="622" priority="69" operator="between">
      <formula>20.001</formula>
      <formula>40</formula>
    </cfRule>
    <cfRule type="cellIs" dxfId="621" priority="70" operator="between">
      <formula>0</formula>
      <formula>20</formula>
    </cfRule>
  </conditionalFormatting>
  <conditionalFormatting sqref="C8:C20">
    <cfRule type="cellIs" dxfId="620" priority="61" operator="between">
      <formula>80.001</formula>
      <formula>100</formula>
    </cfRule>
    <cfRule type="cellIs" dxfId="619" priority="62" operator="between">
      <formula>60.001</formula>
      <formula>80</formula>
    </cfRule>
    <cfRule type="cellIs" dxfId="618" priority="63" operator="between">
      <formula>40.0001</formula>
      <formula>60</formula>
    </cfRule>
    <cfRule type="cellIs" dxfId="617" priority="64" operator="between">
      <formula>20.001</formula>
      <formula>40</formula>
    </cfRule>
    <cfRule type="cellIs" dxfId="616" priority="65" operator="between">
      <formula>0</formula>
      <formula>20</formula>
    </cfRule>
  </conditionalFormatting>
  <conditionalFormatting sqref="C8:C20">
    <cfRule type="cellIs" dxfId="615" priority="56" operator="between">
      <formula>80.001</formula>
      <formula>100</formula>
    </cfRule>
    <cfRule type="cellIs" dxfId="614" priority="57" operator="between">
      <formula>60.001</formula>
      <formula>80</formula>
    </cfRule>
    <cfRule type="cellIs" dxfId="613" priority="58" operator="between">
      <formula>40.0001</formula>
      <formula>60</formula>
    </cfRule>
    <cfRule type="cellIs" dxfId="612" priority="59" operator="between">
      <formula>20.001</formula>
      <formula>40</formula>
    </cfRule>
    <cfRule type="cellIs" dxfId="611" priority="60" operator="between">
      <formula>0</formula>
      <formula>20</formula>
    </cfRule>
  </conditionalFormatting>
  <conditionalFormatting sqref="C8:C20">
    <cfRule type="cellIs" dxfId="610" priority="51" operator="between">
      <formula>80.001</formula>
      <formula>100</formula>
    </cfRule>
    <cfRule type="cellIs" dxfId="609" priority="52" operator="between">
      <formula>60.001</formula>
      <formula>80</formula>
    </cfRule>
    <cfRule type="cellIs" dxfId="608" priority="53" operator="between">
      <formula>40.0001</formula>
      <formula>60</formula>
    </cfRule>
    <cfRule type="cellIs" dxfId="607" priority="54" operator="between">
      <formula>20.001</formula>
      <formula>40</formula>
    </cfRule>
    <cfRule type="cellIs" dxfId="606" priority="55" operator="between">
      <formula>0</formula>
      <formula>20</formula>
    </cfRule>
  </conditionalFormatting>
  <conditionalFormatting sqref="C8:C20">
    <cfRule type="cellIs" dxfId="605" priority="46" operator="between">
      <formula>80.001</formula>
      <formula>100</formula>
    </cfRule>
    <cfRule type="cellIs" dxfId="604" priority="47" operator="between">
      <formula>60.001</formula>
      <formula>80</formula>
    </cfRule>
    <cfRule type="cellIs" dxfId="603" priority="48" operator="between">
      <formula>40.0001</formula>
      <formula>60</formula>
    </cfRule>
    <cfRule type="cellIs" dxfId="602" priority="49" operator="between">
      <formula>20.001</formula>
      <formula>40</formula>
    </cfRule>
    <cfRule type="cellIs" dxfId="601" priority="50" operator="between">
      <formula>0</formula>
      <formula>20</formula>
    </cfRule>
  </conditionalFormatting>
  <conditionalFormatting sqref="C8:C20">
    <cfRule type="cellIs" dxfId="600" priority="41" operator="between">
      <formula>80.001</formula>
      <formula>100</formula>
    </cfRule>
    <cfRule type="cellIs" dxfId="599" priority="42" operator="between">
      <formula>60.001</formula>
      <formula>80</formula>
    </cfRule>
    <cfRule type="cellIs" dxfId="598" priority="43" operator="between">
      <formula>40.0001</formula>
      <formula>60</formula>
    </cfRule>
    <cfRule type="cellIs" dxfId="597" priority="44" operator="between">
      <formula>20.001</formula>
      <formula>40</formula>
    </cfRule>
    <cfRule type="cellIs" dxfId="596" priority="45" operator="between">
      <formula>0</formula>
      <formula>20</formula>
    </cfRule>
  </conditionalFormatting>
  <conditionalFormatting sqref="C8:C20">
    <cfRule type="cellIs" dxfId="595" priority="36" operator="between">
      <formula>80.001</formula>
      <formula>100</formula>
    </cfRule>
    <cfRule type="cellIs" dxfId="594" priority="37" operator="between">
      <formula>60.001</formula>
      <formula>80</formula>
    </cfRule>
    <cfRule type="cellIs" dxfId="593" priority="38" operator="between">
      <formula>40.0001</formula>
      <formula>60</formula>
    </cfRule>
    <cfRule type="cellIs" dxfId="592" priority="39" operator="between">
      <formula>20.001</formula>
      <formula>40</formula>
    </cfRule>
    <cfRule type="cellIs" dxfId="591" priority="40" operator="between">
      <formula>0</formula>
      <formula>20</formula>
    </cfRule>
  </conditionalFormatting>
  <conditionalFormatting sqref="C8:C20">
    <cfRule type="cellIs" dxfId="590" priority="31" operator="between">
      <formula>80.001</formula>
      <formula>100</formula>
    </cfRule>
    <cfRule type="cellIs" dxfId="589" priority="32" operator="between">
      <formula>60.001</formula>
      <formula>80</formula>
    </cfRule>
    <cfRule type="cellIs" dxfId="588" priority="33" operator="between">
      <formula>40.0001</formula>
      <formula>60</formula>
    </cfRule>
    <cfRule type="cellIs" dxfId="587" priority="34" operator="between">
      <formula>20.001</formula>
      <formula>40</formula>
    </cfRule>
    <cfRule type="cellIs" dxfId="586" priority="35" operator="between">
      <formula>0</formula>
      <formula>20</formula>
    </cfRule>
  </conditionalFormatting>
  <conditionalFormatting sqref="C8:C20">
    <cfRule type="cellIs" dxfId="585" priority="26" operator="between">
      <formula>80.001</formula>
      <formula>100</formula>
    </cfRule>
    <cfRule type="cellIs" dxfId="584" priority="27" operator="between">
      <formula>60.001</formula>
      <formula>80</formula>
    </cfRule>
    <cfRule type="cellIs" dxfId="583" priority="28" operator="between">
      <formula>40.0001</formula>
      <formula>60</formula>
    </cfRule>
    <cfRule type="cellIs" dxfId="582" priority="29" operator="between">
      <formula>20.001</formula>
      <formula>40</formula>
    </cfRule>
    <cfRule type="cellIs" dxfId="581" priority="30" operator="between">
      <formula>0</formula>
      <formula>20</formula>
    </cfRule>
  </conditionalFormatting>
  <conditionalFormatting sqref="C8:C20">
    <cfRule type="cellIs" dxfId="580" priority="21" operator="between">
      <formula>80.001</formula>
      <formula>100</formula>
    </cfRule>
    <cfRule type="cellIs" dxfId="579" priority="22" operator="between">
      <formula>60.001</formula>
      <formula>80</formula>
    </cfRule>
    <cfRule type="cellIs" dxfId="578" priority="23" operator="between">
      <formula>40.0001</formula>
      <formula>60</formula>
    </cfRule>
    <cfRule type="cellIs" dxfId="577" priority="24" operator="between">
      <formula>20.001</formula>
      <formula>40</formula>
    </cfRule>
    <cfRule type="cellIs" dxfId="576" priority="25" operator="between">
      <formula>0</formula>
      <formula>20</formula>
    </cfRule>
  </conditionalFormatting>
  <conditionalFormatting sqref="C8:C20">
    <cfRule type="cellIs" dxfId="575" priority="16" operator="between">
      <formula>80.001</formula>
      <formula>100</formula>
    </cfRule>
    <cfRule type="cellIs" dxfId="574" priority="17" operator="between">
      <formula>60.001</formula>
      <formula>80</formula>
    </cfRule>
    <cfRule type="cellIs" dxfId="573" priority="18" operator="between">
      <formula>40.0001</formula>
      <formula>60</formula>
    </cfRule>
    <cfRule type="cellIs" dxfId="572" priority="19" operator="between">
      <formula>20.001</formula>
      <formula>40</formula>
    </cfRule>
    <cfRule type="cellIs" dxfId="571" priority="20" operator="between">
      <formula>0</formula>
      <formula>20</formula>
    </cfRule>
  </conditionalFormatting>
  <conditionalFormatting sqref="C8:C20">
    <cfRule type="cellIs" dxfId="570" priority="11" operator="between">
      <formula>80.001</formula>
      <formula>100</formula>
    </cfRule>
    <cfRule type="cellIs" dxfId="569" priority="12" operator="between">
      <formula>60.001</formula>
      <formula>80</formula>
    </cfRule>
    <cfRule type="cellIs" dxfId="568" priority="13" operator="between">
      <formula>40.0001</formula>
      <formula>60</formula>
    </cfRule>
    <cfRule type="cellIs" dxfId="567" priority="14" operator="between">
      <formula>20.001</formula>
      <formula>40</formula>
    </cfRule>
    <cfRule type="cellIs" dxfId="566" priority="15" operator="between">
      <formula>0</formula>
      <formula>20</formula>
    </cfRule>
  </conditionalFormatting>
  <conditionalFormatting sqref="C8:C20">
    <cfRule type="cellIs" dxfId="565" priority="6" operator="between">
      <formula>80.001</formula>
      <formula>100</formula>
    </cfRule>
    <cfRule type="cellIs" dxfId="564" priority="7" operator="between">
      <formula>60.001</formula>
      <formula>80</formula>
    </cfRule>
    <cfRule type="cellIs" dxfId="563" priority="8" operator="between">
      <formula>40.0001</formula>
      <formula>60</formula>
    </cfRule>
    <cfRule type="cellIs" dxfId="562" priority="9" operator="between">
      <formula>20.001</formula>
      <formula>40</formula>
    </cfRule>
    <cfRule type="cellIs" dxfId="561" priority="10" operator="between">
      <formula>0</formula>
      <formula>20</formula>
    </cfRule>
  </conditionalFormatting>
  <conditionalFormatting sqref="C8:C20">
    <cfRule type="cellIs" dxfId="560" priority="1" operator="between">
      <formula>80.001</formula>
      <formula>100</formula>
    </cfRule>
    <cfRule type="cellIs" dxfId="559" priority="2" operator="between">
      <formula>60.001</formula>
      <formula>80</formula>
    </cfRule>
    <cfRule type="cellIs" dxfId="558" priority="3" operator="between">
      <formula>40.0001</formula>
      <formula>60</formula>
    </cfRule>
    <cfRule type="cellIs" dxfId="557" priority="4" operator="between">
      <formula>20.001</formula>
      <formula>40</formula>
    </cfRule>
    <cfRule type="cellIs" dxfId="556" priority="5" operator="between">
      <formula>0</formula>
      <formula>20</formula>
    </cfRule>
  </conditionalFormatting>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18</vt:i4>
      </vt:variant>
      <vt:variant>
        <vt:lpstr>Rangos con nombre</vt:lpstr>
      </vt:variant>
      <vt:variant>
        <vt:i4>4</vt:i4>
      </vt:variant>
    </vt:vector>
  </HeadingPairs>
  <TitlesOfParts>
    <vt:vector size="22" baseType="lpstr">
      <vt:lpstr>Principal</vt:lpstr>
      <vt:lpstr>IMPLEMENTACIÓN</vt:lpstr>
      <vt:lpstr>MATRÍZ CONSULTOR</vt:lpstr>
      <vt:lpstr>REGISTRO EMPRESA</vt:lpstr>
      <vt:lpstr>LIDERAZGO</vt:lpstr>
      <vt:lpstr>ADMÓN</vt:lpstr>
      <vt:lpstr>FINANZAS</vt:lpstr>
      <vt:lpstr>CAPITAL HUMANO</vt:lpstr>
      <vt:lpstr>MERCADOT Y VENTAS</vt:lpstr>
      <vt:lpstr>OP Y SERVICIO</vt:lpstr>
      <vt:lpstr>INVEST. Y DESARR.</vt:lpstr>
      <vt:lpstr>RESULTADOS FINALES</vt:lpstr>
      <vt:lpstr>DIF DIAG-POND</vt:lpstr>
      <vt:lpstr>Ponderación Tamaño</vt:lpstr>
      <vt:lpstr>Ponderación General</vt:lpstr>
      <vt:lpstr>Datos de Origen</vt:lpstr>
      <vt:lpstr>Matriz de Equivalencias</vt:lpstr>
      <vt:lpstr>CÁLCULO</vt:lpstr>
      <vt:lpstr>_1___Perfil_y_Descripción_de_Puestos</vt:lpstr>
      <vt:lpstr>CÁLCULO!Área_de_impresión</vt:lpstr>
      <vt:lpstr>IMPLEMENTACIÓN!Área_de_impresión</vt:lpstr>
      <vt:lpstr>Principal!Área_de_impresión</vt:lpstr>
    </vt:vector>
  </TitlesOfParts>
  <Company>COMPITE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Luis Pliego</dc:creator>
  <cp:lastModifiedBy>Jose Luis Pliego Garduño</cp:lastModifiedBy>
  <dcterms:created xsi:type="dcterms:W3CDTF">2011-08-10T14:08:46Z</dcterms:created>
  <dcterms:modified xsi:type="dcterms:W3CDTF">2023-08-23T16:28:14Z</dcterms:modified>
</cp:coreProperties>
</file>